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BA\Winter\TBANLT 550\Final Project\"/>
    </mc:Choice>
  </mc:AlternateContent>
  <xr:revisionPtr revIDLastSave="0" documentId="13_ncr:1_{FE6F9091-63B8-4F2C-B2CC-81E06708A09E}" xr6:coauthVersionLast="47" xr6:coauthVersionMax="47" xr10:uidLastSave="{00000000-0000-0000-0000-000000000000}"/>
  <bookViews>
    <workbookView xWindow="28680" yWindow="-120" windowWidth="29040" windowHeight="17640" tabRatio="892" firstSheet="1" activeTab="8" xr2:uid="{8C5554E4-87C6-472A-B67E-4AFB85559818}"/>
  </bookViews>
  <sheets>
    <sheet name="treeCalc_2" sheetId="11" state="hidden" r:id="rId1"/>
    <sheet name="Destination Selection" sheetId="3" r:id="rId2"/>
    <sheet name="Covid-Raw Data" sheetId="7" r:id="rId3"/>
    <sheet name="Covid Data-Summary" sheetId="6" r:id="rId4"/>
    <sheet name="Covid Probability" sheetId="5" r:id="rId5"/>
    <sheet name="Flight Cancellation Data" sheetId="1" r:id="rId6"/>
    <sheet name="Vacation Cost" sheetId="4" r:id="rId7"/>
    <sheet name="Probability Decision Tree" sheetId="10" state="hidden" r:id="rId8"/>
    <sheet name="Decision Tree with EMV" sheetId="2" r:id="rId9"/>
    <sheet name="_PalUtilTempWorksheet" sheetId="12" state="hidden" r:id="rId10"/>
    <sheet name="treeCalc_1" sheetId="8" state="hidden" r:id="rId11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0</definedName>
    <definedName name="PTree_SensitivityAnalysis_Inputs_1_OneWayAnalysis" hidden="1">0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'Decision Tree with EMV'!$G$4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0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'Decision Tree with EMV'!$G$5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0</definedName>
    <definedName name="PTree_SensitivityAnalysis_Inputs_3_OneWayAnalysis" hidden="1">1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'Decision Tree with EMV'!$G$6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50</definedName>
    <definedName name="PTree_SensitivityAnalysis_Inputs_4_Minimum" hidden="1">0</definedName>
    <definedName name="PTree_SensitivityAnalysis_Inputs_4_OneWayAnalysis" hidden="1">0</definedName>
    <definedName name="PTree_SensitivityAnalysis_Inputs_4_Steps" hidden="1">10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'Decision Tree with EMV'!$F$10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50</definedName>
    <definedName name="PTree_SensitivityAnalysis_Inputs_5_Minimum" hidden="1">0</definedName>
    <definedName name="PTree_SensitivityAnalysis_Inputs_5_OneWayAnalysis" hidden="1">0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'Decision Tree with EMV'!$F$11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50</definedName>
    <definedName name="PTree_SensitivityAnalysis_Inputs_6_Minimum" hidden="1">0</definedName>
    <definedName name="PTree_SensitivityAnalysis_Inputs_6_OneWayAnalysis" hidden="1">0</definedName>
    <definedName name="PTree_SensitivityAnalysis_Inputs_6_Steps" hidden="1">10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'Decision Tree with EMV'!$F$12</definedName>
    <definedName name="PTree_SensitivityAnalysis_Inputs_Count" hidden="1">6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FALSE</definedName>
    <definedName name="treeList" hidden="1">"11000000000000000000000000000000000000000000000000000000000000000000000000000000000000000000000000000000000000000000000000000000000000000000000000000000000000000000000000000000000000000000000000000000"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8" l="1"/>
  <c r="J28" i="8"/>
  <c r="J25" i="8"/>
  <c r="K11" i="8"/>
  <c r="J11" i="8"/>
  <c r="O11" i="8"/>
  <c r="E82" i="2"/>
  <c r="E72" i="2"/>
  <c r="E60" i="2"/>
  <c r="K27" i="8"/>
  <c r="K26" i="8"/>
  <c r="K12" i="8"/>
  <c r="O25" i="8"/>
  <c r="AC6" i="5"/>
  <c r="AB6" i="5"/>
  <c r="G31" i="2"/>
  <c r="K20" i="8" s="1"/>
  <c r="G27" i="2"/>
  <c r="G87" i="2"/>
  <c r="G83" i="2"/>
  <c r="G77" i="2"/>
  <c r="G73" i="2"/>
  <c r="G65" i="2"/>
  <c r="G61" i="2"/>
  <c r="F75" i="2"/>
  <c r="F70" i="2"/>
  <c r="F69" i="2"/>
  <c r="F85" i="2"/>
  <c r="F80" i="2"/>
  <c r="F79" i="2"/>
  <c r="F63" i="2"/>
  <c r="F58" i="2"/>
  <c r="F57" i="2"/>
  <c r="K30" i="8"/>
  <c r="K29" i="8"/>
  <c r="K13" i="8"/>
  <c r="G53" i="2"/>
  <c r="G49" i="2"/>
  <c r="G43" i="2"/>
  <c r="G39" i="2"/>
  <c r="F51" i="2"/>
  <c r="F46" i="2"/>
  <c r="F45" i="2"/>
  <c r="F41" i="2"/>
  <c r="F36" i="2"/>
  <c r="F35" i="2"/>
  <c r="F29" i="2"/>
  <c r="F24" i="2"/>
  <c r="F23" i="2"/>
  <c r="K44" i="11"/>
  <c r="J44" i="11"/>
  <c r="K43" i="11"/>
  <c r="J43" i="11"/>
  <c r="K42" i="11"/>
  <c r="J42" i="11"/>
  <c r="K41" i="11"/>
  <c r="J41" i="11"/>
  <c r="K40" i="11"/>
  <c r="J40" i="11"/>
  <c r="K39" i="11"/>
  <c r="J39" i="11"/>
  <c r="O38" i="11"/>
  <c r="K38" i="11"/>
  <c r="J38" i="11"/>
  <c r="K37" i="11"/>
  <c r="J37" i="11"/>
  <c r="O36" i="11"/>
  <c r="K36" i="11"/>
  <c r="J36" i="11"/>
  <c r="K35" i="11"/>
  <c r="J35" i="11"/>
  <c r="O34" i="11"/>
  <c r="K34" i="11"/>
  <c r="J34" i="11"/>
  <c r="K33" i="11"/>
  <c r="J33" i="11"/>
  <c r="O32" i="11"/>
  <c r="K32" i="11"/>
  <c r="J32" i="11"/>
  <c r="K31" i="11"/>
  <c r="J31" i="11"/>
  <c r="O30" i="11"/>
  <c r="K30" i="11"/>
  <c r="J30" i="11"/>
  <c r="O29" i="11"/>
  <c r="K29" i="11"/>
  <c r="J29" i="11"/>
  <c r="O28" i="11"/>
  <c r="J28" i="11"/>
  <c r="O27" i="11"/>
  <c r="K27" i="11"/>
  <c r="J27" i="11"/>
  <c r="O26" i="11"/>
  <c r="K26" i="11"/>
  <c r="J26" i="11"/>
  <c r="O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O18" i="11"/>
  <c r="K18" i="11"/>
  <c r="J18" i="11"/>
  <c r="K17" i="11"/>
  <c r="J17" i="11"/>
  <c r="O16" i="11"/>
  <c r="K16" i="11"/>
  <c r="J16" i="11"/>
  <c r="K15" i="11"/>
  <c r="J15" i="11"/>
  <c r="J14" i="11"/>
  <c r="O13" i="11"/>
  <c r="K13" i="11"/>
  <c r="J13" i="11"/>
  <c r="O12" i="11"/>
  <c r="K12" i="11"/>
  <c r="J12" i="11"/>
  <c r="O11" i="11"/>
  <c r="K11" i="11"/>
  <c r="J11" i="11"/>
  <c r="B11" i="11"/>
  <c r="B2" i="11"/>
  <c r="H12" i="10"/>
  <c r="C12" i="10"/>
  <c r="F12" i="10" s="1"/>
  <c r="H11" i="10"/>
  <c r="C11" i="10"/>
  <c r="F11" i="10" s="1"/>
  <c r="H10" i="10"/>
  <c r="C10" i="10"/>
  <c r="F10" i="10" s="1"/>
  <c r="H6" i="10"/>
  <c r="C6" i="10"/>
  <c r="F6" i="10" s="1"/>
  <c r="H5" i="10"/>
  <c r="C5" i="10"/>
  <c r="F5" i="10" s="1"/>
  <c r="H4" i="10"/>
  <c r="C4" i="10"/>
  <c r="F4" i="10" s="1"/>
  <c r="O28" i="8"/>
  <c r="F2" i="11"/>
  <c r="H27" i="10"/>
  <c r="G24" i="10"/>
  <c r="D67" i="10"/>
  <c r="E90" i="10"/>
  <c r="G86" i="10"/>
  <c r="H62" i="10"/>
  <c r="G80" i="10"/>
  <c r="G70" i="10"/>
  <c r="H88" i="10"/>
  <c r="H73" i="10"/>
  <c r="F26" i="10"/>
  <c r="E68" i="10"/>
  <c r="H50" i="10"/>
  <c r="H78" i="10"/>
  <c r="G46" i="10"/>
  <c r="H53" i="10"/>
  <c r="G35" i="10"/>
  <c r="G64" i="10"/>
  <c r="D89" i="10"/>
  <c r="F82" i="10"/>
  <c r="G52" i="10"/>
  <c r="H40" i="10"/>
  <c r="H74" i="10"/>
  <c r="G58" i="10"/>
  <c r="H43" i="10"/>
  <c r="H31" i="10"/>
  <c r="F38" i="10"/>
  <c r="H32" i="10"/>
  <c r="F48" i="10"/>
  <c r="D56" i="10"/>
  <c r="G23" i="10"/>
  <c r="G76" i="10"/>
  <c r="D33" i="10"/>
  <c r="E89" i="10"/>
  <c r="H44" i="10"/>
  <c r="H39" i="10"/>
  <c r="H65" i="10"/>
  <c r="G36" i="10"/>
  <c r="H83" i="10"/>
  <c r="H28" i="10"/>
  <c r="H87" i="10"/>
  <c r="H84" i="10"/>
  <c r="H49" i="10"/>
  <c r="G30" i="10"/>
  <c r="H77" i="10"/>
  <c r="G69" i="10"/>
  <c r="H61" i="10"/>
  <c r="H66" i="10"/>
  <c r="H54" i="10"/>
  <c r="G79" i="10"/>
  <c r="E34" i="10"/>
  <c r="F60" i="10"/>
  <c r="G45" i="10"/>
  <c r="F72" i="10"/>
  <c r="G57" i="10"/>
  <c r="G42" i="10"/>
  <c r="A27" i="11" l="1"/>
  <c r="A18" i="11"/>
  <c r="A42" i="11"/>
  <c r="A41" i="11"/>
  <c r="A13" i="11"/>
  <c r="A14" i="11"/>
  <c r="A25" i="11"/>
  <c r="A22" i="11"/>
  <c r="A16" i="11"/>
  <c r="A32" i="11"/>
  <c r="A20" i="11"/>
  <c r="A39" i="11"/>
  <c r="A33" i="11"/>
  <c r="A35" i="11"/>
  <c r="A38" i="11"/>
  <c r="A30" i="11"/>
  <c r="A24" i="11"/>
  <c r="A26" i="11"/>
  <c r="A28" i="11"/>
  <c r="A21" i="11"/>
  <c r="A15" i="11"/>
  <c r="A40" i="11"/>
  <c r="A43" i="11"/>
  <c r="A11" i="11"/>
  <c r="A37" i="11"/>
  <c r="A12" i="11"/>
  <c r="A23" i="11"/>
  <c r="A31" i="11"/>
  <c r="A34" i="11"/>
  <c r="A36" i="11"/>
  <c r="A29" i="11"/>
  <c r="A19" i="11"/>
  <c r="A17" i="11"/>
  <c r="A44" i="11"/>
  <c r="K44" i="8" l="1"/>
  <c r="J44" i="8"/>
  <c r="K43" i="8"/>
  <c r="K34" i="8"/>
  <c r="J34" i="8"/>
  <c r="O34" i="8"/>
  <c r="K42" i="8"/>
  <c r="J42" i="8"/>
  <c r="K41" i="8"/>
  <c r="K32" i="8"/>
  <c r="J32" i="8"/>
  <c r="O32" i="8"/>
  <c r="K40" i="8"/>
  <c r="J40" i="8"/>
  <c r="K39" i="8"/>
  <c r="K38" i="8"/>
  <c r="J38" i="8"/>
  <c r="O38" i="8"/>
  <c r="K24" i="8"/>
  <c r="J24" i="8"/>
  <c r="K23" i="8"/>
  <c r="K36" i="8"/>
  <c r="J36" i="8"/>
  <c r="O36" i="8"/>
  <c r="K37" i="8"/>
  <c r="J37" i="8"/>
  <c r="O27" i="8"/>
  <c r="K35" i="8"/>
  <c r="J35" i="8"/>
  <c r="O26" i="8"/>
  <c r="K33" i="8"/>
  <c r="J33" i="8"/>
  <c r="O30" i="8"/>
  <c r="K31" i="8"/>
  <c r="J31" i="8"/>
  <c r="O29" i="8"/>
  <c r="O13" i="8"/>
  <c r="O12" i="8"/>
  <c r="K22" i="8"/>
  <c r="J22" i="8"/>
  <c r="K21" i="8"/>
  <c r="K18" i="8"/>
  <c r="J18" i="8"/>
  <c r="O18" i="8"/>
  <c r="K19" i="8"/>
  <c r="K16" i="8"/>
  <c r="J16" i="8"/>
  <c r="O16" i="8"/>
  <c r="K17" i="8"/>
  <c r="J17" i="8"/>
  <c r="K15" i="8"/>
  <c r="J15" i="8"/>
  <c r="B11" i="8"/>
  <c r="B2" i="8"/>
  <c r="B12" i="2"/>
  <c r="E12" i="2" s="1"/>
  <c r="B11" i="2"/>
  <c r="E11" i="2" s="1"/>
  <c r="B10" i="2"/>
  <c r="E10" i="2" s="1"/>
  <c r="B6" i="2"/>
  <c r="F6" i="2" s="1"/>
  <c r="B5" i="2"/>
  <c r="F5" i="2" s="1"/>
  <c r="B4" i="2"/>
  <c r="F4" i="2" s="1"/>
  <c r="AB12" i="5" l="1"/>
  <c r="K7" i="6"/>
  <c r="K5" i="6"/>
  <c r="K6" i="6"/>
  <c r="K4" i="6"/>
  <c r="AL28" i="5"/>
  <c r="AL34" i="5" s="1"/>
  <c r="AK28" i="5"/>
  <c r="AK34" i="5" s="1"/>
  <c r="AC28" i="5"/>
  <c r="AC33" i="5" s="1"/>
  <c r="AB28" i="5"/>
  <c r="AB33" i="5" s="1"/>
  <c r="AL6" i="5"/>
  <c r="AL11" i="5" s="1"/>
  <c r="AK6" i="5"/>
  <c r="AK12" i="5" s="1"/>
  <c r="AC12" i="5"/>
  <c r="G12" i="2"/>
  <c r="G11" i="2"/>
  <c r="G10" i="2"/>
  <c r="H6" i="2"/>
  <c r="E48" i="2" s="1"/>
  <c r="J27" i="8" s="1"/>
  <c r="H5" i="2"/>
  <c r="E38" i="2" s="1"/>
  <c r="J26" i="8" s="1"/>
  <c r="H4" i="2"/>
  <c r="G28" i="2" l="1"/>
  <c r="J19" i="8" s="1"/>
  <c r="E26" i="2"/>
  <c r="J12" i="8" s="1"/>
  <c r="J20" i="8"/>
  <c r="G84" i="2"/>
  <c r="J43" i="8" s="1"/>
  <c r="J30" i="8"/>
  <c r="G40" i="2"/>
  <c r="J23" i="8" s="1"/>
  <c r="G50" i="2"/>
  <c r="J39" i="8" s="1"/>
  <c r="G62" i="2"/>
  <c r="J21" i="8" s="1"/>
  <c r="J13" i="8"/>
  <c r="G74" i="2"/>
  <c r="J41" i="8" s="1"/>
  <c r="J29" i="8"/>
  <c r="AC11" i="5"/>
  <c r="AB11" i="5"/>
  <c r="AK11" i="5"/>
  <c r="AC34" i="5"/>
  <c r="AK33" i="5"/>
  <c r="AL33" i="5"/>
  <c r="AB34" i="5"/>
  <c r="AL12" i="5"/>
  <c r="F2" i="8"/>
  <c r="H43" i="2"/>
  <c r="H62" i="2"/>
  <c r="F26" i="2"/>
  <c r="H61" i="2"/>
  <c r="H84" i="2"/>
  <c r="G70" i="2"/>
  <c r="H83" i="2"/>
  <c r="G58" i="2"/>
  <c r="H74" i="2"/>
  <c r="G45" i="2"/>
  <c r="G57" i="2"/>
  <c r="H77" i="2"/>
  <c r="H49" i="2"/>
  <c r="G35" i="2"/>
  <c r="G24" i="2"/>
  <c r="H78" i="2"/>
  <c r="H50" i="2"/>
  <c r="G36" i="2"/>
  <c r="G23" i="2"/>
  <c r="G76" i="2"/>
  <c r="H53" i="2"/>
  <c r="F38" i="2"/>
  <c r="E90" i="2"/>
  <c r="E89" i="2"/>
  <c r="G52" i="2"/>
  <c r="H27" i="2"/>
  <c r="H31" i="2"/>
  <c r="G30" i="2"/>
  <c r="G64" i="2"/>
  <c r="F60" i="2"/>
  <c r="H39" i="2"/>
  <c r="G86" i="2"/>
  <c r="G79" i="2"/>
  <c r="H73" i="2"/>
  <c r="F48" i="2"/>
  <c r="G46" i="2"/>
  <c r="E68" i="2"/>
  <c r="H65" i="2"/>
  <c r="H44" i="2"/>
  <c r="F72" i="2"/>
  <c r="G42" i="2"/>
  <c r="G69" i="2"/>
  <c r="H88" i="2"/>
  <c r="H66" i="2"/>
  <c r="F82" i="2"/>
  <c r="H40" i="2"/>
  <c r="H32" i="2"/>
  <c r="H87" i="2"/>
  <c r="H28" i="2"/>
  <c r="G80" i="2"/>
  <c r="H54" i="2"/>
  <c r="E34" i="2"/>
  <c r="D89" i="2"/>
  <c r="D33" i="2"/>
  <c r="D67" i="2"/>
  <c r="D56" i="2"/>
  <c r="A20" i="8" l="1"/>
  <c r="A11" i="8"/>
  <c r="A28" i="8"/>
  <c r="A25" i="8"/>
  <c r="A12" i="8"/>
  <c r="A16" i="8"/>
  <c r="A44" i="8"/>
  <c r="A34" i="8"/>
  <c r="A32" i="8"/>
  <c r="A42" i="8"/>
  <c r="A27" i="8"/>
  <c r="A31" i="8"/>
  <c r="A29" i="8"/>
  <c r="A18" i="8"/>
  <c r="A22" i="8"/>
  <c r="A19" i="8"/>
  <c r="A14" i="8"/>
  <c r="A15" i="8"/>
  <c r="A17" i="8"/>
  <c r="A21" i="8"/>
  <c r="A13" i="8"/>
  <c r="A30" i="8"/>
  <c r="A33" i="8"/>
  <c r="A26" i="8"/>
  <c r="A35" i="8"/>
  <c r="A37" i="8"/>
  <c r="A24" i="8"/>
  <c r="A36" i="8"/>
  <c r="A23" i="8"/>
  <c r="A40" i="8"/>
  <c r="A38" i="8"/>
  <c r="A39" i="8"/>
  <c r="A41" i="8"/>
  <c r="A43" i="8"/>
</calcChain>
</file>

<file path=xl/sharedStrings.xml><?xml version="1.0" encoding="utf-8"?>
<sst xmlns="http://schemas.openxmlformats.org/spreadsheetml/2006/main" count="12739" uniqueCount="269">
  <si>
    <t>Name</t>
  </si>
  <si>
    <t>Spring Vacation Plan (2)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</si>
  <si>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</si>
  <si>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</si>
  <si>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</si>
  <si>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</si>
  <si>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</si>
  <si>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</si>
  <si>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</si>
  <si>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0,2,1,0,0,Exponential, 0,0,-1,0,-1,-1,.0001</t>
  </si>
  <si>
    <t>Creation Version</t>
  </si>
  <si>
    <t>8.2.1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</si>
  <si>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</si>
  <si>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</si>
  <si>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</si>
  <si>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</si>
  <si>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</si>
  <si>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</si>
  <si>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</si>
  <si>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</si>
  <si>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</si>
  <si>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</si>
  <si>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</si>
  <si>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</si>
  <si>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</si>
  <si>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</si>
  <si>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</si>
  <si>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</si>
  <si>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1F4190EE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</si>
  <si>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</si>
  <si>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</si>
  <si>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</si>
  <si>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</si>
  <si>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</si>
  <si>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</si>
  <si>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</si>
  <si>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</si>
  <si>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</si>
  <si>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</si>
  <si>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</si>
  <si>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</si>
  <si>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</si>
  <si>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</si>
  <si>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</si>
  <si>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</si>
  <si>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</si>
  <si>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2,0,0,3,15,18,4,0,0,0</t>
  </si>
  <si>
    <t>0</t>
  </si>
  <si>
    <t>London</t>
  </si>
  <si>
    <t>1,0,0,2,5,6,15,0,0</t>
  </si>
  <si>
    <t>SanDiego</t>
  </si>
  <si>
    <t>1,0,0,2,7,8,18,0,0</t>
  </si>
  <si>
    <t>Family(Domestic)</t>
  </si>
  <si>
    <t>4,0,0,0,1,0,0</t>
  </si>
  <si>
    <t>Covid +ve</t>
  </si>
  <si>
    <t>4,0,0,0,2,0,0</t>
  </si>
  <si>
    <t>Covid -ve</t>
  </si>
  <si>
    <t>1,0,0,2,9,10,2,0,0</t>
  </si>
  <si>
    <t>4,0,0,0,3,0,0</t>
  </si>
  <si>
    <t>1,0,0,2,11,12,3,0,0</t>
  </si>
  <si>
    <t>Flight Cancelled</t>
  </si>
  <si>
    <t>4,0,0,0,6,0,0</t>
  </si>
  <si>
    <t>Flight not cancelled</t>
  </si>
  <si>
    <t>4,0,0,0,8,0,0</t>
  </si>
  <si>
    <t>Flight Not Cancelled</t>
  </si>
  <si>
    <t>4,0,0,0,26,0,0</t>
  </si>
  <si>
    <t>Flight not Cancelled</t>
  </si>
  <si>
    <t>International</t>
  </si>
  <si>
    <t>1,0,0,3,2,16,17,1,0,0</t>
  </si>
  <si>
    <t>Paris</t>
  </si>
  <si>
    <t>1,0,0,2,25,26,15,0,0</t>
  </si>
  <si>
    <t>Sydney</t>
  </si>
  <si>
    <t>1,0,0,2,27,28,15,0,0</t>
  </si>
  <si>
    <t>National</t>
  </si>
  <si>
    <t>1,0,0,3,3,19,20,1,0,0</t>
  </si>
  <si>
    <t>Yosemite</t>
  </si>
  <si>
    <t>1,0,0,2,21,22,18,0,0</t>
  </si>
  <si>
    <t>Grand Canyon</t>
  </si>
  <si>
    <t>1,0,0,2,23,24,18,0,0</t>
  </si>
  <si>
    <t>4,0,0,0,19,0,0</t>
  </si>
  <si>
    <t>1,0,0,2,31,32,19,0,0</t>
  </si>
  <si>
    <t>4,0,0,0,20,0,0</t>
  </si>
  <si>
    <t>1,0,0,2,33,34,20,0,0</t>
  </si>
  <si>
    <t>4,0,0,0,16,0,0</t>
  </si>
  <si>
    <t>1,0,0,2,13,14,16,0,0</t>
  </si>
  <si>
    <t>4,0,0,0,17,0,0</t>
  </si>
  <si>
    <t>1,0,0,2,29,30,17,0,0</t>
  </si>
  <si>
    <t>4,0,0,0,28,0,0</t>
  </si>
  <si>
    <t>4,0,0,0,22,0,0</t>
  </si>
  <si>
    <t>4,0,0,0,24,0,0</t>
  </si>
  <si>
    <t>Domestic Travel</t>
  </si>
  <si>
    <t>International Travel</t>
  </si>
  <si>
    <t>Destination</t>
  </si>
  <si>
    <t>1. San Diego</t>
  </si>
  <si>
    <t>1. London</t>
  </si>
  <si>
    <t>2. Yosemite</t>
  </si>
  <si>
    <t>2.Paris</t>
  </si>
  <si>
    <t>3. Grand Canyon</t>
  </si>
  <si>
    <t>3.Sydney</t>
  </si>
  <si>
    <t>Country</t>
  </si>
  <si>
    <t>New cases (per 1M)</t>
  </si>
  <si>
    <t>New tests (per 1,000)</t>
  </si>
  <si>
    <t>Positive test rate</t>
  </si>
  <si>
    <t>Reproduction rate</t>
  </si>
  <si>
    <t>Absolute Change</t>
  </si>
  <si>
    <t>Relative Change</t>
  </si>
  <si>
    <t>Absolute 
Change</t>
  </si>
  <si>
    <t>Relative 
Change</t>
  </si>
  <si>
    <t>Population</t>
  </si>
  <si>
    <t>Tot.Tests</t>
  </si>
  <si>
    <t>United Kingdom</t>
  </si>
  <si>
    <t> 0.26</t>
  </si>
  <si>
    <t> 9.57</t>
  </si>
  <si>
    <t> 26.56%</t>
  </si>
  <si>
    <t> 2.40</t>
  </si>
  <si>
    <t> 1.13</t>
  </si>
  <si>
    <t>United States</t>
  </si>
  <si>
    <t> &lt;0.01</t>
  </si>
  <si>
    <t> 10.80%</t>
  </si>
  <si>
    <t> 3.30%</t>
  </si>
  <si>
    <t> 3.62</t>
  </si>
  <si>
    <t> 0.63</t>
  </si>
  <si>
    <t>France</t>
  </si>
  <si>
    <t> 0.01</t>
  </si>
  <si>
    <t> 4.05</t>
  </si>
  <si>
    <t> 2.20%</t>
  </si>
  <si>
    <t> 20.30%</t>
  </si>
  <si>
    <t>Australia</t>
  </si>
  <si>
    <t> 0.07</t>
  </si>
  <si>
    <t> 0.08</t>
  </si>
  <si>
    <t> 1.37%</t>
  </si>
  <si>
    <t> 2.12</t>
  </si>
  <si>
    <t>* Complete world data downloaded from https://ourworldindata.org/ and summarized above for our destinations</t>
  </si>
  <si>
    <t>https://www.researchgate.net/figure/Confusion-Matrix-for-Covid-19-Detection-using-CNN-with-synthetic-data-augmentation-and_fig5_341401062</t>
  </si>
  <si>
    <t>RTPC confusion matrix based on actual results from chest CT &amp; other clinical data.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</si>
  <si>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</si>
  <si>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</si>
  <si>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</si>
  <si>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</si>
  <si>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</si>
  <si>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</si>
  <si>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</si>
  <si>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</si>
  <si>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</si>
  <si>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</si>
  <si>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</si>
  <si>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</si>
  <si>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</si>
  <si>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</si>
  <si>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</si>
  <si>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</si>
  <si>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</si>
  <si>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</si>
  <si>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</si>
  <si>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</si>
  <si>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</si>
  <si>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</si>
  <si>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</si>
  <si>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</si>
  <si>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</si>
  <si>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</si>
  <si>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</si>
  <si>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</si>
  <si>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</si>
  <si>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</si>
  <si>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</si>
  <si>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</si>
  <si>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</si>
  <si>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</si>
  <si>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</si>
  <si>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</si>
  <si>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</si>
  <si>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</si>
  <si>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</si>
  <si>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</si>
  <si>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</si>
  <si>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</si>
  <si>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</si>
  <si>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</si>
  <si>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</si>
  <si>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</si>
  <si>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</si>
  <si>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</si>
  <si>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</si>
  <si>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</si>
  <si>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</si>
  <si>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</si>
  <si>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</si>
  <si>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</si>
  <si>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</si>
  <si>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</si>
  <si>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</si>
  <si>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</si>
  <si>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</si>
  <si>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</si>
  <si>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</si>
  <si>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</si>
  <si>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</si>
  <si>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</si>
  <si>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</si>
  <si>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</si>
  <si>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</si>
  <si>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AUS</t>
  </si>
  <si>
    <t>Oceania</t>
  </si>
  <si>
    <t>tests performed</t>
  </si>
  <si>
    <t>FRA</t>
  </si>
  <si>
    <t>Europe</t>
  </si>
  <si>
    <t>people tested</t>
  </si>
  <si>
    <t>UKR</t>
  </si>
  <si>
    <t>Ukraine</t>
  </si>
  <si>
    <t>USA</t>
  </si>
  <si>
    <t>North America</t>
  </si>
  <si>
    <t>Bayes Rule for Covid</t>
  </si>
  <si>
    <t>UK</t>
  </si>
  <si>
    <t>Given probabilities</t>
  </si>
  <si>
    <t>Bayes' rule calculations</t>
  </si>
  <si>
    <t>Prior probabilities</t>
  </si>
  <si>
    <t>Probabilities of test results</t>
  </si>
  <si>
    <t>Disease</t>
  </si>
  <si>
    <t>Positive</t>
  </si>
  <si>
    <t>Negative</t>
  </si>
  <si>
    <t>No disease</t>
  </si>
  <si>
    <t>Sum check</t>
  </si>
  <si>
    <t>Probabilities that indicate the accuracy of the test</t>
  </si>
  <si>
    <t>Posterior probabilities, given test results</t>
  </si>
  <si>
    <t>Actual\Test Result</t>
  </si>
  <si>
    <t>Covid</t>
  </si>
  <si>
    <t>No Covid</t>
  </si>
  <si>
    <t>Family's chance of having the disease, given a positive test = 24919/(24919+24340) = 50.58%</t>
  </si>
  <si>
    <t>Family's chance of having the disease, given a positive test = 39825/(39825+17801) =69%</t>
  </si>
  <si>
    <t>Family's chance of having the disease, given a negative test = 2769/(2769+786999) = 3.15%</t>
  </si>
  <si>
    <t>Family's chance of having the disease, given a negative test = 4425/(4425+575563) = 0.763%</t>
  </si>
  <si>
    <t>Family's chance of testing positive = (24919+24340)/839027 =6.00%</t>
  </si>
  <si>
    <t>Family's chance of testing positive = (39825+17801)/637614 = 9.03%</t>
  </si>
  <si>
    <t>Family's chance of having the disease, given a positive test = 41536/(41536+5436) = 88.42%</t>
  </si>
  <si>
    <t>Family's chance of having the disease, given a positive test = 24532/(24532+1585) = 93.93%</t>
  </si>
  <si>
    <t>Family's chance of having the disease, given a negative test = 4615/(4615+175757) = 2.55%</t>
  </si>
  <si>
    <t>Family's chance of having the disease, given a negative test = 2726/(2726+51232) = 5.05%</t>
  </si>
  <si>
    <t>Family's chance of testing positive = (41536+5436)/227344 = 20.66%</t>
  </si>
  <si>
    <t>Family's chance of testing positive = (24532+1585)/80075 = 32.61%</t>
  </si>
  <si>
    <t>International Travel : Scenario 1</t>
  </si>
  <si>
    <t>Destination Probability</t>
  </si>
  <si>
    <t>Trip Cost</t>
  </si>
  <si>
    <t>RTPcrCost</t>
  </si>
  <si>
    <t>RTPcr Test Results
+ve Probability</t>
  </si>
  <si>
    <t>Refund</t>
  </si>
  <si>
    <t>Flight cancellation probability</t>
  </si>
  <si>
    <t>Total Cost</t>
  </si>
  <si>
    <t>Refundable</t>
  </si>
  <si>
    <t>Sensitivity Analysis Variables</t>
  </si>
  <si>
    <t>1. Covid cases ( rise/ decline)</t>
  </si>
  <si>
    <t>2.Flight Cancellations (rise/ decline)</t>
  </si>
  <si>
    <t>Domestic Travel : Scenario 2</t>
  </si>
  <si>
    <t>Visiting Parents : Scenario 3</t>
  </si>
  <si>
    <t>No uncertainity</t>
  </si>
  <si>
    <t xml:space="preserve">Visit </t>
  </si>
  <si>
    <t>spend</t>
  </si>
  <si>
    <t>Family</t>
  </si>
  <si>
    <t>*- Some of the data is dynamic (which is generated based on daily summaries from the websites)</t>
  </si>
  <si>
    <t>Covid Result</t>
  </si>
  <si>
    <t>Flight Cancellation</t>
  </si>
  <si>
    <t>International (EMV)</t>
  </si>
  <si>
    <t>Travel</t>
  </si>
  <si>
    <t>National (EMV)</t>
  </si>
  <si>
    <t>RTPcr Test Results
+ve Probability(Origin)</t>
  </si>
  <si>
    <t>RTPcr Test Results
+ve Probability(Destin)</t>
  </si>
  <si>
    <t>Spring Vacation Plan</t>
  </si>
  <si>
    <t>0,1,1,0,0,Exponential, 0,0,-1,0,-1,-1,.0001</t>
  </si>
  <si>
    <t>AC417F9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</si>
</sst>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0.0000"/>
    <numFmt numFmtId="167" formatCode="[&gt;0.00001]0.0###%;[=0]0.0%;0.00E+00"/>
    <numFmt numFmtId="168" formatCode="&quot;$&quot;#,##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b/>
      <sz val="24"/>
      <color theme="1"/>
      <name val="Arial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1" xfId="0" applyFont="1" applyBorder="1"/>
    <xf numFmtId="15" fontId="0" fillId="0" borderId="0" xfId="0" applyNumberFormat="1"/>
    <xf numFmtId="0" fontId="5" fillId="0" borderId="1" xfId="0" applyFont="1" applyBorder="1"/>
    <xf numFmtId="1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right" vertical="center" wrapText="1" indent="1"/>
    </xf>
    <xf numFmtId="9" fontId="6" fillId="5" borderId="1" xfId="0" applyNumberFormat="1" applyFont="1" applyFill="1" applyBorder="1" applyAlignment="1">
      <alignment horizontal="right" vertical="center" wrapText="1" indent="1"/>
    </xf>
    <xf numFmtId="10" fontId="6" fillId="5" borderId="1" xfId="0" applyNumberFormat="1" applyFont="1" applyFill="1" applyBorder="1" applyAlignment="1">
      <alignment horizontal="righ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right" vertical="center" wrapText="1" indent="1"/>
    </xf>
    <xf numFmtId="9" fontId="6" fillId="6" borderId="1" xfId="0" applyNumberFormat="1" applyFont="1" applyFill="1" applyBorder="1" applyAlignment="1">
      <alignment horizontal="right" vertical="center" wrapText="1" indent="1"/>
    </xf>
    <xf numFmtId="4" fontId="6" fillId="6" borderId="1" xfId="0" applyNumberFormat="1" applyFont="1" applyFill="1" applyBorder="1" applyAlignment="1">
      <alignment horizontal="right" vertical="center" wrapText="1" indent="1"/>
    </xf>
    <xf numFmtId="10" fontId="6" fillId="6" borderId="1" xfId="0" applyNumberFormat="1" applyFont="1" applyFill="1" applyBorder="1" applyAlignment="1">
      <alignment horizontal="right" vertical="center" wrapText="1" indent="1"/>
    </xf>
    <xf numFmtId="0" fontId="4" fillId="6" borderId="7" xfId="0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vertical="center"/>
    </xf>
    <xf numFmtId="38" fontId="6" fillId="5" borderId="1" xfId="0" applyNumberFormat="1" applyFont="1" applyFill="1" applyBorder="1" applyAlignment="1">
      <alignment horizontal="right" vertical="center" wrapText="1" indent="1"/>
    </xf>
    <xf numFmtId="38" fontId="6" fillId="6" borderId="1" xfId="0" applyNumberFormat="1" applyFont="1" applyFill="1" applyBorder="1" applyAlignment="1">
      <alignment horizontal="right" vertical="center" wrapText="1" indent="1"/>
    </xf>
    <xf numFmtId="10" fontId="0" fillId="0" borderId="0" xfId="2" applyNumberFormat="1" applyFont="1"/>
    <xf numFmtId="10" fontId="0" fillId="0" borderId="0" xfId="0" applyNumberFormat="1"/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9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4" fillId="0" borderId="0" xfId="0" applyNumberFormat="1" applyFont="1" applyAlignment="1">
      <alignment horizontal="right"/>
    </xf>
    <xf numFmtId="9" fontId="0" fillId="7" borderId="1" xfId="2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8" fontId="9" fillId="0" borderId="0" xfId="0" applyNumberFormat="1" applyFont="1" applyAlignment="1">
      <alignment horizontal="right"/>
    </xf>
    <xf numFmtId="5" fontId="9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right"/>
    </xf>
    <xf numFmtId="5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167" fontId="15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center"/>
    </xf>
    <xf numFmtId="5" fontId="15" fillId="0" borderId="0" xfId="1" applyNumberFormat="1" applyFont="1" applyAlignment="1">
      <alignment horizontal="right"/>
    </xf>
    <xf numFmtId="0" fontId="16" fillId="0" borderId="0" xfId="0" applyFont="1" applyAlignment="1">
      <alignment horizontal="center"/>
    </xf>
    <xf numFmtId="167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5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5" fontId="15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6" borderId="7" xfId="3" applyFill="1" applyBorder="1" applyAlignment="1">
      <alignment horizontal="left" vertical="center" indent="1"/>
    </xf>
    <xf numFmtId="166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5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right"/>
    </xf>
    <xf numFmtId="5" fontId="0" fillId="0" borderId="0" xfId="0" applyNumberFormat="1" applyAlignment="1">
      <alignment horizontal="left"/>
    </xf>
    <xf numFmtId="0" fontId="15" fillId="0" borderId="0" xfId="1" applyNumberFormat="1" applyFont="1" applyAlignment="1">
      <alignment horizontal="right"/>
    </xf>
    <xf numFmtId="7" fontId="15" fillId="0" borderId="0" xfId="0" applyNumberFormat="1" applyFont="1" applyAlignment="1">
      <alignment horizontal="righ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426720</xdr:colOff>
      <xdr:row>0</xdr:row>
      <xdr:rowOff>30480</xdr:rowOff>
    </xdr:from>
    <xdr:to>
      <xdr:col>23</xdr:col>
      <xdr:colOff>117582</xdr:colOff>
      <xdr:row>30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E21E2F-D90F-47AB-A318-1534D922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7645" y="30480"/>
          <a:ext cx="7606137" cy="55035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38099</xdr:rowOff>
    </xdr:from>
    <xdr:to>
      <xdr:col>11</xdr:col>
      <xdr:colOff>401487</xdr:colOff>
      <xdr:row>30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0D572B-8894-46EC-88C9-4D49853A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099"/>
          <a:ext cx="7802412" cy="54959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126302</xdr:rowOff>
    </xdr:from>
    <xdr:to>
      <xdr:col>4</xdr:col>
      <xdr:colOff>485774</xdr:colOff>
      <xdr:row>30</xdr:row>
      <xdr:rowOff>167640</xdr:rowOff>
    </xdr:to>
    <xdr:pic>
      <xdr:nvPicPr>
        <xdr:cNvPr id="4" name="Picture 3" descr="Confusion Matrix for Covid-19 Detection using CNN with synthetic data... |  Download Scientific Diagram">
          <a:extLst>
            <a:ext uri="{FF2B5EF4-FFF2-40B4-BE49-F238E27FC236}">
              <a16:creationId xmlns:a16="http://schemas.microsoft.com/office/drawing/2014/main" id="{FA148B81-D943-4C46-AE9E-55C948D1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077"/>
          <a:ext cx="4533899" cy="3836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551546</xdr:colOff>
      <xdr:row>18</xdr:row>
      <xdr:rowOff>96045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FC5EFE06-1C83-4BB5-B43D-E772B0D4F240}"/>
            </a:ext>
          </a:extLst>
        </xdr:cNvPr>
        <xdr:cNvGrpSpPr/>
      </xdr:nvGrpSpPr>
      <xdr:grpSpPr>
        <a:xfrm>
          <a:off x="0" y="514350"/>
          <a:ext cx="6041756" cy="3168810"/>
          <a:chOff x="2474595" y="581025"/>
          <a:chExt cx="6055091" cy="3206910"/>
        </a:xfrm>
      </xdr:grpSpPr>
      <xdr:sp macro="" textlink="">
        <xdr:nvSpPr>
          <xdr:cNvPr id="207" name="BP_Topic_1">
            <a:extLst>
              <a:ext uri="{FF2B5EF4-FFF2-40B4-BE49-F238E27FC236}">
                <a16:creationId xmlns:a16="http://schemas.microsoft.com/office/drawing/2014/main" id="{5C2037B9-2A26-4552-87E7-1318BD71E8CC}"/>
              </a:ext>
            </a:extLst>
          </xdr:cNvPr>
          <xdr:cNvSpPr/>
        </xdr:nvSpPr>
        <xdr:spPr>
          <a:xfrm>
            <a:off x="4722495" y="581025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USA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(Total Tests: 839027)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08" name="BP_Connector_7">
            <a:extLst>
              <a:ext uri="{FF2B5EF4-FFF2-40B4-BE49-F238E27FC236}">
                <a16:creationId xmlns:a16="http://schemas.microsoft.com/office/drawing/2014/main" id="{535B8EE2-1FE4-4ED2-89E7-7D315724F5F3}"/>
              </a:ext>
            </a:extLst>
          </xdr:cNvPr>
          <xdr:cNvCxnSpPr>
            <a:stCxn id="207" idx="2"/>
            <a:endCxn id="209" idx="0"/>
          </xdr:cNvCxnSpPr>
        </xdr:nvCxnSpPr>
        <xdr:spPr>
          <a:xfrm flipH="1">
            <a:off x="3974783" y="1198245"/>
            <a:ext cx="1400175" cy="5899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09" name="BP_Topic_2">
            <a:extLst>
              <a:ext uri="{FF2B5EF4-FFF2-40B4-BE49-F238E27FC236}">
                <a16:creationId xmlns:a16="http://schemas.microsoft.com/office/drawing/2014/main" id="{32668D2C-2DB0-4AC0-AC7E-CF3443D7D9CC}"/>
              </a:ext>
            </a:extLst>
          </xdr:cNvPr>
          <xdr:cNvSpPr/>
        </xdr:nvSpPr>
        <xdr:spPr>
          <a:xfrm>
            <a:off x="3322320" y="1788160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27688 with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10" name="BP_Connector_9">
            <a:extLst>
              <a:ext uri="{FF2B5EF4-FFF2-40B4-BE49-F238E27FC236}">
                <a16:creationId xmlns:a16="http://schemas.microsoft.com/office/drawing/2014/main" id="{07A4B7EA-BF89-427A-A272-B76ECA40C5CC}"/>
              </a:ext>
            </a:extLst>
          </xdr:cNvPr>
          <xdr:cNvCxnSpPr>
            <a:stCxn id="207" idx="2"/>
            <a:endCxn id="211" idx="0"/>
          </xdr:cNvCxnSpPr>
        </xdr:nvCxnSpPr>
        <xdr:spPr>
          <a:xfrm>
            <a:off x="5374958" y="1198245"/>
            <a:ext cx="1622425" cy="5930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11" name="BP_Topic_3">
            <a:extLst>
              <a:ext uri="{FF2B5EF4-FFF2-40B4-BE49-F238E27FC236}">
                <a16:creationId xmlns:a16="http://schemas.microsoft.com/office/drawing/2014/main" id="{F4ECBC17-4CFA-4475-8AB9-44DCA2283F62}"/>
              </a:ext>
            </a:extLst>
          </xdr:cNvPr>
          <xdr:cNvSpPr/>
        </xdr:nvSpPr>
        <xdr:spPr>
          <a:xfrm>
            <a:off x="6344920" y="179133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811339 without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12" name="BP_Connector_11">
            <a:extLst>
              <a:ext uri="{FF2B5EF4-FFF2-40B4-BE49-F238E27FC236}">
                <a16:creationId xmlns:a16="http://schemas.microsoft.com/office/drawing/2014/main" id="{F62A6919-FB7B-420C-8B19-E95F888CEB71}"/>
              </a:ext>
            </a:extLst>
          </xdr:cNvPr>
          <xdr:cNvCxnSpPr>
            <a:stCxn id="209" idx="2"/>
            <a:endCxn id="213" idx="0"/>
          </xdr:cNvCxnSpPr>
        </xdr:nvCxnSpPr>
        <xdr:spPr>
          <a:xfrm flipH="1">
            <a:off x="3127058" y="2413000"/>
            <a:ext cx="847725" cy="7410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13" name="BP_Topic_4">
            <a:extLst>
              <a:ext uri="{FF2B5EF4-FFF2-40B4-BE49-F238E27FC236}">
                <a16:creationId xmlns:a16="http://schemas.microsoft.com/office/drawing/2014/main" id="{E0268184-D0B8-445F-A7B2-D23E0108ADBD}"/>
              </a:ext>
            </a:extLst>
          </xdr:cNvPr>
          <xdr:cNvSpPr/>
        </xdr:nvSpPr>
        <xdr:spPr>
          <a:xfrm>
            <a:off x="2474595" y="3154045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24919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14" name="BP_Connector_13">
            <a:extLst>
              <a:ext uri="{FF2B5EF4-FFF2-40B4-BE49-F238E27FC236}">
                <a16:creationId xmlns:a16="http://schemas.microsoft.com/office/drawing/2014/main" id="{506F4C44-03C7-47BE-924B-64CE10FE1459}"/>
              </a:ext>
            </a:extLst>
          </xdr:cNvPr>
          <xdr:cNvCxnSpPr>
            <a:stCxn id="209" idx="2"/>
            <a:endCxn id="215" idx="0"/>
          </xdr:cNvCxnSpPr>
        </xdr:nvCxnSpPr>
        <xdr:spPr>
          <a:xfrm>
            <a:off x="3974783" y="2413000"/>
            <a:ext cx="736470" cy="7188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15" name="BP_Topic_5">
            <a:extLst>
              <a:ext uri="{FF2B5EF4-FFF2-40B4-BE49-F238E27FC236}">
                <a16:creationId xmlns:a16="http://schemas.microsoft.com/office/drawing/2014/main" id="{EF79273C-062B-441D-88DF-4BA2D9395BFA}"/>
              </a:ext>
            </a:extLst>
          </xdr:cNvPr>
          <xdr:cNvSpPr/>
        </xdr:nvSpPr>
        <xdr:spPr>
          <a:xfrm>
            <a:off x="4058790" y="3131820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2769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cxnSp macro="">
        <xdr:nvCxnSpPr>
          <xdr:cNvPr id="216" name="BP_Connector_23">
            <a:extLst>
              <a:ext uri="{FF2B5EF4-FFF2-40B4-BE49-F238E27FC236}">
                <a16:creationId xmlns:a16="http://schemas.microsoft.com/office/drawing/2014/main" id="{C0D04AF5-8838-4AFD-87BC-83B3D49030BF}"/>
              </a:ext>
            </a:extLst>
          </xdr:cNvPr>
          <xdr:cNvCxnSpPr>
            <a:stCxn id="211" idx="2"/>
            <a:endCxn id="217" idx="0"/>
          </xdr:cNvCxnSpPr>
        </xdr:nvCxnSpPr>
        <xdr:spPr>
          <a:xfrm flipH="1">
            <a:off x="6343203" y="2416175"/>
            <a:ext cx="654180" cy="7354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17" name="BP_Topic_7">
            <a:extLst>
              <a:ext uri="{FF2B5EF4-FFF2-40B4-BE49-F238E27FC236}">
                <a16:creationId xmlns:a16="http://schemas.microsoft.com/office/drawing/2014/main" id="{3F0D711C-57DA-4936-9A71-8798E5EC68A2}"/>
              </a:ext>
            </a:extLst>
          </xdr:cNvPr>
          <xdr:cNvSpPr/>
        </xdr:nvSpPr>
        <xdr:spPr>
          <a:xfrm>
            <a:off x="5690740" y="3151668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24340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18" name="BP_Connector_25">
            <a:extLst>
              <a:ext uri="{FF2B5EF4-FFF2-40B4-BE49-F238E27FC236}">
                <a16:creationId xmlns:a16="http://schemas.microsoft.com/office/drawing/2014/main" id="{E55F135B-0B72-491D-A5D3-511D523747C2}"/>
              </a:ext>
            </a:extLst>
          </xdr:cNvPr>
          <xdr:cNvCxnSpPr>
            <a:stCxn id="211" idx="2"/>
            <a:endCxn id="219" idx="0"/>
          </xdr:cNvCxnSpPr>
        </xdr:nvCxnSpPr>
        <xdr:spPr>
          <a:xfrm>
            <a:off x="6997383" y="2416175"/>
            <a:ext cx="879841" cy="746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19" name="BP_Topic_8">
            <a:extLst>
              <a:ext uri="{FF2B5EF4-FFF2-40B4-BE49-F238E27FC236}">
                <a16:creationId xmlns:a16="http://schemas.microsoft.com/office/drawing/2014/main" id="{9646D5E1-AE7F-4511-AE49-B605BC92AC47}"/>
              </a:ext>
            </a:extLst>
          </xdr:cNvPr>
          <xdr:cNvSpPr/>
        </xdr:nvSpPr>
        <xdr:spPr>
          <a:xfrm>
            <a:off x="7224761" y="316309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786999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sp macro="" textlink="">
        <xdr:nvSpPr>
          <xdr:cNvPr id="220" name="BP_ConnectorLabel_7">
            <a:extLst>
              <a:ext uri="{FF2B5EF4-FFF2-40B4-BE49-F238E27FC236}">
                <a16:creationId xmlns:a16="http://schemas.microsoft.com/office/drawing/2014/main" id="{E944FEFB-5360-4DB2-B503-65CD003508D8}"/>
              </a:ext>
            </a:extLst>
          </xdr:cNvPr>
          <xdr:cNvSpPr/>
        </xdr:nvSpPr>
        <xdr:spPr>
          <a:xfrm rot="20181828">
            <a:off x="4468724" y="1405574"/>
            <a:ext cx="412300" cy="17525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3.30%</a:t>
            </a:r>
          </a:p>
        </xdr:txBody>
      </xdr:sp>
      <xdr:sp macro="" textlink="">
        <xdr:nvSpPr>
          <xdr:cNvPr id="221" name="BP_ConnectorLabel_9">
            <a:extLst>
              <a:ext uri="{FF2B5EF4-FFF2-40B4-BE49-F238E27FC236}">
                <a16:creationId xmlns:a16="http://schemas.microsoft.com/office/drawing/2014/main" id="{32E6BD26-253F-405C-A3E7-6C20C8366FCD}"/>
              </a:ext>
            </a:extLst>
          </xdr:cNvPr>
          <xdr:cNvSpPr/>
        </xdr:nvSpPr>
        <xdr:spPr>
          <a:xfrm rot="1247350">
            <a:off x="5979890" y="1407270"/>
            <a:ext cx="412560" cy="17504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96.7%</a:t>
            </a:r>
          </a:p>
        </xdr:txBody>
      </xdr:sp>
      <xdr:sp macro="" textlink="">
        <xdr:nvSpPr>
          <xdr:cNvPr id="222" name="BP_ConnectorLabel_11">
            <a:extLst>
              <a:ext uri="{FF2B5EF4-FFF2-40B4-BE49-F238E27FC236}">
                <a16:creationId xmlns:a16="http://schemas.microsoft.com/office/drawing/2014/main" id="{02480B34-D70A-4057-AE72-08ABB5170642}"/>
              </a:ext>
            </a:extLst>
          </xdr:cNvPr>
          <xdr:cNvSpPr/>
        </xdr:nvSpPr>
        <xdr:spPr>
          <a:xfrm rot="19061655">
            <a:off x="3394017" y="2692088"/>
            <a:ext cx="313805" cy="17525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90%</a:t>
            </a:r>
          </a:p>
        </xdr:txBody>
      </xdr:sp>
      <xdr:sp macro="" textlink="">
        <xdr:nvSpPr>
          <xdr:cNvPr id="223" name="BP_ConnectorLabel_13">
            <a:extLst>
              <a:ext uri="{FF2B5EF4-FFF2-40B4-BE49-F238E27FC236}">
                <a16:creationId xmlns:a16="http://schemas.microsoft.com/office/drawing/2014/main" id="{54447A10-3D49-4ED2-B4AD-CF5A38774917}"/>
              </a:ext>
            </a:extLst>
          </xdr:cNvPr>
          <xdr:cNvSpPr/>
        </xdr:nvSpPr>
        <xdr:spPr>
          <a:xfrm rot="2729687">
            <a:off x="4222787" y="2691455"/>
            <a:ext cx="316879" cy="17355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10%</a:t>
            </a:r>
          </a:p>
        </xdr:txBody>
      </xdr:sp>
      <xdr:sp macro="" textlink="">
        <xdr:nvSpPr>
          <xdr:cNvPr id="224" name="BP_ConnectorLabel_23">
            <a:extLst>
              <a:ext uri="{FF2B5EF4-FFF2-40B4-BE49-F238E27FC236}">
                <a16:creationId xmlns:a16="http://schemas.microsoft.com/office/drawing/2014/main" id="{852059C9-0837-43FE-9479-36317602DE7E}"/>
              </a:ext>
            </a:extLst>
          </xdr:cNvPr>
          <xdr:cNvSpPr/>
        </xdr:nvSpPr>
        <xdr:spPr>
          <a:xfrm rot="18629938">
            <a:off x="6544207" y="2693282"/>
            <a:ext cx="252168" cy="17366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3%</a:t>
            </a:r>
          </a:p>
        </xdr:txBody>
      </xdr:sp>
      <xdr:sp macro="" textlink="">
        <xdr:nvSpPr>
          <xdr:cNvPr id="225" name="BP_ConnectorLabel_25">
            <a:extLst>
              <a:ext uri="{FF2B5EF4-FFF2-40B4-BE49-F238E27FC236}">
                <a16:creationId xmlns:a16="http://schemas.microsoft.com/office/drawing/2014/main" id="{B746A575-272F-467C-BDFD-80F730AD206A}"/>
              </a:ext>
            </a:extLst>
          </xdr:cNvPr>
          <xdr:cNvSpPr/>
        </xdr:nvSpPr>
        <xdr:spPr>
          <a:xfrm rot="2504419">
            <a:off x="7280302" y="2702116"/>
            <a:ext cx="314003" cy="17504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97%</a:t>
            </a:r>
          </a:p>
        </xdr:txBody>
      </xdr:sp>
    </xdr:grpSp>
    <xdr:clientData/>
  </xdr:twoCellAnchor>
  <xdr:twoCellAnchor>
    <xdr:from>
      <xdr:col>11</xdr:col>
      <xdr:colOff>15240</xdr:colOff>
      <xdr:row>1</xdr:row>
      <xdr:rowOff>0</xdr:rowOff>
    </xdr:from>
    <xdr:to>
      <xdr:col>20</xdr:col>
      <xdr:colOff>587741</xdr:colOff>
      <xdr:row>18</xdr:row>
      <xdr:rowOff>94140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ABDA313C-0CB2-4235-91FF-09471B66DD46}"/>
            </a:ext>
          </a:extLst>
        </xdr:cNvPr>
        <xdr:cNvGrpSpPr/>
      </xdr:nvGrpSpPr>
      <xdr:grpSpPr>
        <a:xfrm>
          <a:off x="6724650" y="514350"/>
          <a:ext cx="6135101" cy="3174525"/>
          <a:chOff x="2474595" y="581025"/>
          <a:chExt cx="6055091" cy="3206910"/>
        </a:xfrm>
      </xdr:grpSpPr>
      <xdr:sp macro="" textlink="">
        <xdr:nvSpPr>
          <xdr:cNvPr id="227" name="BP_Topic_1">
            <a:extLst>
              <a:ext uri="{FF2B5EF4-FFF2-40B4-BE49-F238E27FC236}">
                <a16:creationId xmlns:a16="http://schemas.microsoft.com/office/drawing/2014/main" id="{FFFB0C6A-E9DA-44A1-9A73-C377F9546450}"/>
              </a:ext>
            </a:extLst>
          </xdr:cNvPr>
          <xdr:cNvSpPr/>
        </xdr:nvSpPr>
        <xdr:spPr>
          <a:xfrm>
            <a:off x="4722495" y="581025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UK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(Total Tests: 637614)</a:t>
            </a:r>
            <a:endParaRPr lang="en-IN">
              <a:solidFill>
                <a:schemeClr val="tx1"/>
              </a:solidFill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28" name="BP_Connector_7">
            <a:extLst>
              <a:ext uri="{FF2B5EF4-FFF2-40B4-BE49-F238E27FC236}">
                <a16:creationId xmlns:a16="http://schemas.microsoft.com/office/drawing/2014/main" id="{092792F5-6DB0-4A45-AE14-34767FE3240A}"/>
              </a:ext>
            </a:extLst>
          </xdr:cNvPr>
          <xdr:cNvCxnSpPr>
            <a:stCxn id="227" idx="2"/>
            <a:endCxn id="229" idx="0"/>
          </xdr:cNvCxnSpPr>
        </xdr:nvCxnSpPr>
        <xdr:spPr>
          <a:xfrm flipH="1">
            <a:off x="3974783" y="1198245"/>
            <a:ext cx="1400175" cy="5899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29" name="BP_Topic_2">
            <a:extLst>
              <a:ext uri="{FF2B5EF4-FFF2-40B4-BE49-F238E27FC236}">
                <a16:creationId xmlns:a16="http://schemas.microsoft.com/office/drawing/2014/main" id="{5EEED4B4-E663-439E-BBA4-55B9CDEB7596}"/>
              </a:ext>
            </a:extLst>
          </xdr:cNvPr>
          <xdr:cNvSpPr/>
        </xdr:nvSpPr>
        <xdr:spPr>
          <a:xfrm>
            <a:off x="3322320" y="1788160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44250 with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30" name="BP_Connector_9">
            <a:extLst>
              <a:ext uri="{FF2B5EF4-FFF2-40B4-BE49-F238E27FC236}">
                <a16:creationId xmlns:a16="http://schemas.microsoft.com/office/drawing/2014/main" id="{FA667FCF-A516-4231-844A-A8E73F7DF029}"/>
              </a:ext>
            </a:extLst>
          </xdr:cNvPr>
          <xdr:cNvCxnSpPr>
            <a:stCxn id="227" idx="2"/>
            <a:endCxn id="231" idx="0"/>
          </xdr:cNvCxnSpPr>
        </xdr:nvCxnSpPr>
        <xdr:spPr>
          <a:xfrm>
            <a:off x="5374958" y="1198245"/>
            <a:ext cx="1622425" cy="5930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31" name="BP_Topic_3">
            <a:extLst>
              <a:ext uri="{FF2B5EF4-FFF2-40B4-BE49-F238E27FC236}">
                <a16:creationId xmlns:a16="http://schemas.microsoft.com/office/drawing/2014/main" id="{37487408-9F12-4BE1-8B15-78BE83D4E110}"/>
              </a:ext>
            </a:extLst>
          </xdr:cNvPr>
          <xdr:cNvSpPr/>
        </xdr:nvSpPr>
        <xdr:spPr>
          <a:xfrm>
            <a:off x="6344920" y="179133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593364 without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32" name="BP_Connector_11">
            <a:extLst>
              <a:ext uri="{FF2B5EF4-FFF2-40B4-BE49-F238E27FC236}">
                <a16:creationId xmlns:a16="http://schemas.microsoft.com/office/drawing/2014/main" id="{3E8EE579-EEF7-4910-B00C-0A9E60B7D0BE}"/>
              </a:ext>
            </a:extLst>
          </xdr:cNvPr>
          <xdr:cNvCxnSpPr>
            <a:stCxn id="229" idx="2"/>
            <a:endCxn id="233" idx="0"/>
          </xdr:cNvCxnSpPr>
        </xdr:nvCxnSpPr>
        <xdr:spPr>
          <a:xfrm flipH="1">
            <a:off x="3127058" y="2413000"/>
            <a:ext cx="847725" cy="7410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33" name="BP_Topic_4">
            <a:extLst>
              <a:ext uri="{FF2B5EF4-FFF2-40B4-BE49-F238E27FC236}">
                <a16:creationId xmlns:a16="http://schemas.microsoft.com/office/drawing/2014/main" id="{9A5A2419-F28A-466D-902E-AFF580054E6D}"/>
              </a:ext>
            </a:extLst>
          </xdr:cNvPr>
          <xdr:cNvSpPr/>
        </xdr:nvSpPr>
        <xdr:spPr>
          <a:xfrm>
            <a:off x="2474595" y="3154045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39825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34" name="BP_Connector_13">
            <a:extLst>
              <a:ext uri="{FF2B5EF4-FFF2-40B4-BE49-F238E27FC236}">
                <a16:creationId xmlns:a16="http://schemas.microsoft.com/office/drawing/2014/main" id="{477EF9FC-B724-489E-BB68-CD90A6AD97BD}"/>
              </a:ext>
            </a:extLst>
          </xdr:cNvPr>
          <xdr:cNvCxnSpPr>
            <a:stCxn id="229" idx="2"/>
            <a:endCxn id="235" idx="0"/>
          </xdr:cNvCxnSpPr>
        </xdr:nvCxnSpPr>
        <xdr:spPr>
          <a:xfrm>
            <a:off x="3974783" y="2413000"/>
            <a:ext cx="736470" cy="7188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35" name="BP_Topic_5">
            <a:extLst>
              <a:ext uri="{FF2B5EF4-FFF2-40B4-BE49-F238E27FC236}">
                <a16:creationId xmlns:a16="http://schemas.microsoft.com/office/drawing/2014/main" id="{3F844334-32F0-46AE-9A20-6FA6AB241728}"/>
              </a:ext>
            </a:extLst>
          </xdr:cNvPr>
          <xdr:cNvSpPr/>
        </xdr:nvSpPr>
        <xdr:spPr>
          <a:xfrm>
            <a:off x="4058790" y="3131820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4425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cxnSp macro="">
        <xdr:nvCxnSpPr>
          <xdr:cNvPr id="236" name="BP_Connector_23">
            <a:extLst>
              <a:ext uri="{FF2B5EF4-FFF2-40B4-BE49-F238E27FC236}">
                <a16:creationId xmlns:a16="http://schemas.microsoft.com/office/drawing/2014/main" id="{BE0970AA-8A27-46E6-A6E3-B60EC0C1F6B0}"/>
              </a:ext>
            </a:extLst>
          </xdr:cNvPr>
          <xdr:cNvCxnSpPr>
            <a:stCxn id="231" idx="2"/>
            <a:endCxn id="237" idx="0"/>
          </xdr:cNvCxnSpPr>
        </xdr:nvCxnSpPr>
        <xdr:spPr>
          <a:xfrm flipH="1">
            <a:off x="6371405" y="2416176"/>
            <a:ext cx="625978" cy="7354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37" name="BP_Topic_7">
            <a:extLst>
              <a:ext uri="{FF2B5EF4-FFF2-40B4-BE49-F238E27FC236}">
                <a16:creationId xmlns:a16="http://schemas.microsoft.com/office/drawing/2014/main" id="{C5C9114F-0EF5-4124-8776-AB649582B760}"/>
              </a:ext>
            </a:extLst>
          </xdr:cNvPr>
          <xdr:cNvSpPr/>
        </xdr:nvSpPr>
        <xdr:spPr>
          <a:xfrm>
            <a:off x="5718942" y="3151668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17801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38" name="BP_Connector_25">
            <a:extLst>
              <a:ext uri="{FF2B5EF4-FFF2-40B4-BE49-F238E27FC236}">
                <a16:creationId xmlns:a16="http://schemas.microsoft.com/office/drawing/2014/main" id="{BF67732E-165B-4A90-A164-CCB4206F723C}"/>
              </a:ext>
            </a:extLst>
          </xdr:cNvPr>
          <xdr:cNvCxnSpPr>
            <a:stCxn id="231" idx="2"/>
            <a:endCxn id="239" idx="0"/>
          </xdr:cNvCxnSpPr>
        </xdr:nvCxnSpPr>
        <xdr:spPr>
          <a:xfrm>
            <a:off x="6997383" y="2416175"/>
            <a:ext cx="879841" cy="746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39" name="BP_Topic_8">
            <a:extLst>
              <a:ext uri="{FF2B5EF4-FFF2-40B4-BE49-F238E27FC236}">
                <a16:creationId xmlns:a16="http://schemas.microsoft.com/office/drawing/2014/main" id="{9424089E-9909-4C08-AB94-F0F405DEB479}"/>
              </a:ext>
            </a:extLst>
          </xdr:cNvPr>
          <xdr:cNvSpPr/>
        </xdr:nvSpPr>
        <xdr:spPr>
          <a:xfrm>
            <a:off x="7224761" y="316309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575563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sp macro="" textlink="">
        <xdr:nvSpPr>
          <xdr:cNvPr id="240" name="BP_ConnectorLabel_7">
            <a:extLst>
              <a:ext uri="{FF2B5EF4-FFF2-40B4-BE49-F238E27FC236}">
                <a16:creationId xmlns:a16="http://schemas.microsoft.com/office/drawing/2014/main" id="{BC03B65C-241B-4089-BA21-11735641138D}"/>
              </a:ext>
            </a:extLst>
          </xdr:cNvPr>
          <xdr:cNvSpPr/>
        </xdr:nvSpPr>
        <xdr:spPr>
          <a:xfrm rot="20181828">
            <a:off x="4469305" y="1405736"/>
            <a:ext cx="411133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6.94%</a:t>
            </a:r>
          </a:p>
        </xdr:txBody>
      </xdr:sp>
      <xdr:sp macro="" textlink="">
        <xdr:nvSpPr>
          <xdr:cNvPr id="241" name="BP_ConnectorLabel_9">
            <a:extLst>
              <a:ext uri="{FF2B5EF4-FFF2-40B4-BE49-F238E27FC236}">
                <a16:creationId xmlns:a16="http://schemas.microsoft.com/office/drawing/2014/main" id="{C25EFB6F-EEE1-4B12-B7C0-E76C5ACA4661}"/>
              </a:ext>
            </a:extLst>
          </xdr:cNvPr>
          <xdr:cNvSpPr/>
        </xdr:nvSpPr>
        <xdr:spPr>
          <a:xfrm rot="1247350">
            <a:off x="5949087" y="1407219"/>
            <a:ext cx="474168" cy="17514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93.06%</a:t>
            </a:r>
          </a:p>
        </xdr:txBody>
      </xdr:sp>
      <xdr:sp macro="" textlink="">
        <xdr:nvSpPr>
          <xdr:cNvPr id="242" name="BP_ConnectorLabel_11">
            <a:extLst>
              <a:ext uri="{FF2B5EF4-FFF2-40B4-BE49-F238E27FC236}">
                <a16:creationId xmlns:a16="http://schemas.microsoft.com/office/drawing/2014/main" id="{FD8B9C50-0C84-4369-8224-E13BA54E2D56}"/>
              </a:ext>
            </a:extLst>
          </xdr:cNvPr>
          <xdr:cNvSpPr/>
        </xdr:nvSpPr>
        <xdr:spPr>
          <a:xfrm rot="19061655">
            <a:off x="3396405" y="2692245"/>
            <a:ext cx="309031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90%</a:t>
            </a:r>
          </a:p>
        </xdr:txBody>
      </xdr:sp>
      <xdr:sp macro="" textlink="">
        <xdr:nvSpPr>
          <xdr:cNvPr id="243" name="BP_ConnectorLabel_13">
            <a:extLst>
              <a:ext uri="{FF2B5EF4-FFF2-40B4-BE49-F238E27FC236}">
                <a16:creationId xmlns:a16="http://schemas.microsoft.com/office/drawing/2014/main" id="{287ECBDB-6368-43A7-8559-44C3333F9F03}"/>
              </a:ext>
            </a:extLst>
          </xdr:cNvPr>
          <xdr:cNvSpPr/>
        </xdr:nvSpPr>
        <xdr:spPr>
          <a:xfrm rot="2729687">
            <a:off x="4184674" y="2683145"/>
            <a:ext cx="316688" cy="17091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10%</a:t>
            </a:r>
          </a:p>
        </xdr:txBody>
      </xdr:sp>
      <xdr:sp macro="" textlink="">
        <xdr:nvSpPr>
          <xdr:cNvPr id="244" name="BP_ConnectorLabel_23">
            <a:extLst>
              <a:ext uri="{FF2B5EF4-FFF2-40B4-BE49-F238E27FC236}">
                <a16:creationId xmlns:a16="http://schemas.microsoft.com/office/drawing/2014/main" id="{65EF2E39-FD9C-4868-9EA7-E8080FD03683}"/>
              </a:ext>
            </a:extLst>
          </xdr:cNvPr>
          <xdr:cNvSpPr/>
        </xdr:nvSpPr>
        <xdr:spPr>
          <a:xfrm rot="18629938">
            <a:off x="6544284" y="2694656"/>
            <a:ext cx="252017" cy="17091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3%</a:t>
            </a:r>
          </a:p>
        </xdr:txBody>
      </xdr:sp>
      <xdr:sp macro="" textlink="">
        <xdr:nvSpPr>
          <xdr:cNvPr id="245" name="BP_ConnectorLabel_25">
            <a:extLst>
              <a:ext uri="{FF2B5EF4-FFF2-40B4-BE49-F238E27FC236}">
                <a16:creationId xmlns:a16="http://schemas.microsoft.com/office/drawing/2014/main" id="{76258B6D-2B1F-4481-A32F-A272B620B20C}"/>
              </a:ext>
            </a:extLst>
          </xdr:cNvPr>
          <xdr:cNvSpPr/>
        </xdr:nvSpPr>
        <xdr:spPr>
          <a:xfrm rot="2504419">
            <a:off x="7282787" y="2702168"/>
            <a:ext cx="309031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97%</a:t>
            </a:r>
          </a:p>
        </xdr:txBody>
      </xdr:sp>
    </xdr:grpSp>
    <xdr:clientData/>
  </xdr:twoCellAnchor>
  <xdr:twoCellAnchor>
    <xdr:from>
      <xdr:col>0</xdr:col>
      <xdr:colOff>15240</xdr:colOff>
      <xdr:row>23</xdr:row>
      <xdr:rowOff>161925</xdr:rowOff>
    </xdr:from>
    <xdr:to>
      <xdr:col>9</xdr:col>
      <xdr:colOff>561071</xdr:colOff>
      <xdr:row>41</xdr:row>
      <xdr:rowOff>92235</xdr:rowOff>
    </xdr:to>
    <xdr:grpSp>
      <xdr:nvGrpSpPr>
        <xdr:cNvPr id="246" name="Group 245">
          <a:extLst>
            <a:ext uri="{FF2B5EF4-FFF2-40B4-BE49-F238E27FC236}">
              <a16:creationId xmlns:a16="http://schemas.microsoft.com/office/drawing/2014/main" id="{C4652C1A-F50E-45C9-BFD5-C60E9473E27B}"/>
            </a:ext>
          </a:extLst>
        </xdr:cNvPr>
        <xdr:cNvGrpSpPr/>
      </xdr:nvGrpSpPr>
      <xdr:grpSpPr>
        <a:xfrm>
          <a:off x="19050" y="4659630"/>
          <a:ext cx="6026516" cy="3189765"/>
          <a:chOff x="2474595" y="580949"/>
          <a:chExt cx="6055091" cy="3206986"/>
        </a:xfrm>
      </xdr:grpSpPr>
      <xdr:sp macro="" textlink="">
        <xdr:nvSpPr>
          <xdr:cNvPr id="247" name="BP_Topic_1">
            <a:extLst>
              <a:ext uri="{FF2B5EF4-FFF2-40B4-BE49-F238E27FC236}">
                <a16:creationId xmlns:a16="http://schemas.microsoft.com/office/drawing/2014/main" id="{D9528E7F-FA41-497E-8877-50F18150F87E}"/>
              </a:ext>
            </a:extLst>
          </xdr:cNvPr>
          <xdr:cNvSpPr/>
        </xdr:nvSpPr>
        <xdr:spPr>
          <a:xfrm>
            <a:off x="4720797" y="580949"/>
            <a:ext cx="1306163" cy="616498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France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(Total Tests: 227344)</a:t>
            </a:r>
            <a:endParaRPr lang="en-IN">
              <a:solidFill>
                <a:schemeClr val="tx1"/>
              </a:solidFill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48" name="BP_Connector_7">
            <a:extLst>
              <a:ext uri="{FF2B5EF4-FFF2-40B4-BE49-F238E27FC236}">
                <a16:creationId xmlns:a16="http://schemas.microsoft.com/office/drawing/2014/main" id="{B59CC69F-D03E-40DA-947B-4025013896A8}"/>
              </a:ext>
            </a:extLst>
          </xdr:cNvPr>
          <xdr:cNvCxnSpPr>
            <a:stCxn id="247" idx="2"/>
            <a:endCxn id="249" idx="0"/>
          </xdr:cNvCxnSpPr>
        </xdr:nvCxnSpPr>
        <xdr:spPr>
          <a:xfrm flipH="1">
            <a:off x="3974783" y="1198245"/>
            <a:ext cx="1400175" cy="5899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49" name="BP_Topic_2">
            <a:extLst>
              <a:ext uri="{FF2B5EF4-FFF2-40B4-BE49-F238E27FC236}">
                <a16:creationId xmlns:a16="http://schemas.microsoft.com/office/drawing/2014/main" id="{DD5C37EA-3E06-4214-95F2-1BFD20DBA5A4}"/>
              </a:ext>
            </a:extLst>
          </xdr:cNvPr>
          <xdr:cNvSpPr/>
        </xdr:nvSpPr>
        <xdr:spPr>
          <a:xfrm>
            <a:off x="3322320" y="1788160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46151 with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50" name="BP_Connector_9">
            <a:extLst>
              <a:ext uri="{FF2B5EF4-FFF2-40B4-BE49-F238E27FC236}">
                <a16:creationId xmlns:a16="http://schemas.microsoft.com/office/drawing/2014/main" id="{6D6E851A-40CE-4203-9AF0-B466762D23D2}"/>
              </a:ext>
            </a:extLst>
          </xdr:cNvPr>
          <xdr:cNvCxnSpPr>
            <a:stCxn id="247" idx="2"/>
            <a:endCxn id="251" idx="0"/>
          </xdr:cNvCxnSpPr>
        </xdr:nvCxnSpPr>
        <xdr:spPr>
          <a:xfrm>
            <a:off x="5374958" y="1198245"/>
            <a:ext cx="1622425" cy="5930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51" name="BP_Topic_3">
            <a:extLst>
              <a:ext uri="{FF2B5EF4-FFF2-40B4-BE49-F238E27FC236}">
                <a16:creationId xmlns:a16="http://schemas.microsoft.com/office/drawing/2014/main" id="{43A80034-6893-4F07-9981-CD8BFD430143}"/>
              </a:ext>
            </a:extLst>
          </xdr:cNvPr>
          <xdr:cNvSpPr/>
        </xdr:nvSpPr>
        <xdr:spPr>
          <a:xfrm>
            <a:off x="6344920" y="179133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181193 without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52" name="BP_Connector_11">
            <a:extLst>
              <a:ext uri="{FF2B5EF4-FFF2-40B4-BE49-F238E27FC236}">
                <a16:creationId xmlns:a16="http://schemas.microsoft.com/office/drawing/2014/main" id="{BC5EAA16-FE07-4EF0-8E59-B88EA0156E75}"/>
              </a:ext>
            </a:extLst>
          </xdr:cNvPr>
          <xdr:cNvCxnSpPr>
            <a:stCxn id="249" idx="2"/>
            <a:endCxn id="253" idx="0"/>
          </xdr:cNvCxnSpPr>
        </xdr:nvCxnSpPr>
        <xdr:spPr>
          <a:xfrm flipH="1">
            <a:off x="3127058" y="2413000"/>
            <a:ext cx="847725" cy="7410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53" name="BP_Topic_4">
            <a:extLst>
              <a:ext uri="{FF2B5EF4-FFF2-40B4-BE49-F238E27FC236}">
                <a16:creationId xmlns:a16="http://schemas.microsoft.com/office/drawing/2014/main" id="{E9A5F3FB-9BAB-4B3B-B841-87DBF38A7B4B}"/>
              </a:ext>
            </a:extLst>
          </xdr:cNvPr>
          <xdr:cNvSpPr/>
        </xdr:nvSpPr>
        <xdr:spPr>
          <a:xfrm>
            <a:off x="2474595" y="3154045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41536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54" name="BP_Connector_13">
            <a:extLst>
              <a:ext uri="{FF2B5EF4-FFF2-40B4-BE49-F238E27FC236}">
                <a16:creationId xmlns:a16="http://schemas.microsoft.com/office/drawing/2014/main" id="{BD647E17-8EB3-4A63-9EB6-B41B43F44F97}"/>
              </a:ext>
            </a:extLst>
          </xdr:cNvPr>
          <xdr:cNvCxnSpPr>
            <a:stCxn id="249" idx="2"/>
            <a:endCxn id="255" idx="0"/>
          </xdr:cNvCxnSpPr>
        </xdr:nvCxnSpPr>
        <xdr:spPr>
          <a:xfrm>
            <a:off x="3974783" y="2413000"/>
            <a:ext cx="736470" cy="7188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55" name="BP_Topic_5">
            <a:extLst>
              <a:ext uri="{FF2B5EF4-FFF2-40B4-BE49-F238E27FC236}">
                <a16:creationId xmlns:a16="http://schemas.microsoft.com/office/drawing/2014/main" id="{3961E5D6-C5AE-45F7-A2CD-3F76AE67B189}"/>
              </a:ext>
            </a:extLst>
          </xdr:cNvPr>
          <xdr:cNvSpPr/>
        </xdr:nvSpPr>
        <xdr:spPr>
          <a:xfrm>
            <a:off x="4058790" y="3131820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4615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cxnSp macro="">
        <xdr:nvCxnSpPr>
          <xdr:cNvPr id="256" name="BP_Connector_23">
            <a:extLst>
              <a:ext uri="{FF2B5EF4-FFF2-40B4-BE49-F238E27FC236}">
                <a16:creationId xmlns:a16="http://schemas.microsoft.com/office/drawing/2014/main" id="{ECAF984E-DC8E-4660-9222-E3DEE12C6082}"/>
              </a:ext>
            </a:extLst>
          </xdr:cNvPr>
          <xdr:cNvCxnSpPr>
            <a:stCxn id="251" idx="2"/>
            <a:endCxn id="257" idx="0"/>
          </xdr:cNvCxnSpPr>
        </xdr:nvCxnSpPr>
        <xdr:spPr>
          <a:xfrm flipH="1">
            <a:off x="6343203" y="2416175"/>
            <a:ext cx="654180" cy="7354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57" name="BP_Topic_7">
            <a:extLst>
              <a:ext uri="{FF2B5EF4-FFF2-40B4-BE49-F238E27FC236}">
                <a16:creationId xmlns:a16="http://schemas.microsoft.com/office/drawing/2014/main" id="{D5E6C05A-B534-4D4F-97CB-820B5A225930}"/>
              </a:ext>
            </a:extLst>
          </xdr:cNvPr>
          <xdr:cNvSpPr/>
        </xdr:nvSpPr>
        <xdr:spPr>
          <a:xfrm>
            <a:off x="5690740" y="3151668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5436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58" name="BP_Connector_25">
            <a:extLst>
              <a:ext uri="{FF2B5EF4-FFF2-40B4-BE49-F238E27FC236}">
                <a16:creationId xmlns:a16="http://schemas.microsoft.com/office/drawing/2014/main" id="{B45C09BB-5A3A-41F5-8361-33E0CFF1B186}"/>
              </a:ext>
            </a:extLst>
          </xdr:cNvPr>
          <xdr:cNvCxnSpPr>
            <a:stCxn id="251" idx="2"/>
            <a:endCxn id="259" idx="0"/>
          </xdr:cNvCxnSpPr>
        </xdr:nvCxnSpPr>
        <xdr:spPr>
          <a:xfrm>
            <a:off x="6997383" y="2416175"/>
            <a:ext cx="879841" cy="746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59" name="BP_Topic_8">
            <a:extLst>
              <a:ext uri="{FF2B5EF4-FFF2-40B4-BE49-F238E27FC236}">
                <a16:creationId xmlns:a16="http://schemas.microsoft.com/office/drawing/2014/main" id="{52F913C6-B873-40A4-8C32-F3DECF493288}"/>
              </a:ext>
            </a:extLst>
          </xdr:cNvPr>
          <xdr:cNvSpPr/>
        </xdr:nvSpPr>
        <xdr:spPr>
          <a:xfrm>
            <a:off x="7224761" y="316309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175757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sp macro="" textlink="">
        <xdr:nvSpPr>
          <xdr:cNvPr id="260" name="BP_ConnectorLabel_7">
            <a:extLst>
              <a:ext uri="{FF2B5EF4-FFF2-40B4-BE49-F238E27FC236}">
                <a16:creationId xmlns:a16="http://schemas.microsoft.com/office/drawing/2014/main" id="{B2D749C1-676D-41F2-80A4-EE1B20F50A2E}"/>
              </a:ext>
            </a:extLst>
          </xdr:cNvPr>
          <xdr:cNvSpPr/>
        </xdr:nvSpPr>
        <xdr:spPr>
          <a:xfrm rot="20181828">
            <a:off x="4436966" y="1405840"/>
            <a:ext cx="475813" cy="17472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20.30%</a:t>
            </a:r>
          </a:p>
        </xdr:txBody>
      </xdr:sp>
      <xdr:sp macro="" textlink="">
        <xdr:nvSpPr>
          <xdr:cNvPr id="261" name="BP_ConnectorLabel_9">
            <a:extLst>
              <a:ext uri="{FF2B5EF4-FFF2-40B4-BE49-F238E27FC236}">
                <a16:creationId xmlns:a16="http://schemas.microsoft.com/office/drawing/2014/main" id="{3EBBDA0E-2989-47A3-9153-561C79671284}"/>
              </a:ext>
            </a:extLst>
          </xdr:cNvPr>
          <xdr:cNvSpPr/>
        </xdr:nvSpPr>
        <xdr:spPr>
          <a:xfrm rot="1247350">
            <a:off x="5980020" y="1407322"/>
            <a:ext cx="412300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79.7%</a:t>
            </a:r>
          </a:p>
        </xdr:txBody>
      </xdr:sp>
      <xdr:sp macro="" textlink="">
        <xdr:nvSpPr>
          <xdr:cNvPr id="262" name="BP_ConnectorLabel_11">
            <a:extLst>
              <a:ext uri="{FF2B5EF4-FFF2-40B4-BE49-F238E27FC236}">
                <a16:creationId xmlns:a16="http://schemas.microsoft.com/office/drawing/2014/main" id="{3F8B6769-B090-4D26-800F-177EC21AA0F1}"/>
              </a:ext>
            </a:extLst>
          </xdr:cNvPr>
          <xdr:cNvSpPr/>
        </xdr:nvSpPr>
        <xdr:spPr>
          <a:xfrm rot="19061655">
            <a:off x="3394017" y="2692246"/>
            <a:ext cx="313805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90%</a:t>
            </a:r>
          </a:p>
        </xdr:txBody>
      </xdr:sp>
      <xdr:sp macro="" textlink="">
        <xdr:nvSpPr>
          <xdr:cNvPr id="263" name="BP_ConnectorLabel_13">
            <a:extLst>
              <a:ext uri="{FF2B5EF4-FFF2-40B4-BE49-F238E27FC236}">
                <a16:creationId xmlns:a16="http://schemas.microsoft.com/office/drawing/2014/main" id="{F88FB754-C427-4582-9668-C0EA668C3965}"/>
              </a:ext>
            </a:extLst>
          </xdr:cNvPr>
          <xdr:cNvSpPr/>
        </xdr:nvSpPr>
        <xdr:spPr>
          <a:xfrm rot="2729687">
            <a:off x="4185052" y="2681770"/>
            <a:ext cx="315929" cy="17366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10%</a:t>
            </a:r>
          </a:p>
        </xdr:txBody>
      </xdr:sp>
      <xdr:sp macro="" textlink="">
        <xdr:nvSpPr>
          <xdr:cNvPr id="264" name="BP_ConnectorLabel_23">
            <a:extLst>
              <a:ext uri="{FF2B5EF4-FFF2-40B4-BE49-F238E27FC236}">
                <a16:creationId xmlns:a16="http://schemas.microsoft.com/office/drawing/2014/main" id="{FFAA6649-105D-4544-8095-5C493F4A82D0}"/>
              </a:ext>
            </a:extLst>
          </xdr:cNvPr>
          <xdr:cNvSpPr/>
        </xdr:nvSpPr>
        <xdr:spPr>
          <a:xfrm rot="18629938">
            <a:off x="6544284" y="2693337"/>
            <a:ext cx="252017" cy="173551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3%</a:t>
            </a:r>
          </a:p>
        </xdr:txBody>
      </xdr:sp>
      <xdr:sp macro="" textlink="">
        <xdr:nvSpPr>
          <xdr:cNvPr id="265" name="BP_ConnectorLabel_25">
            <a:extLst>
              <a:ext uri="{FF2B5EF4-FFF2-40B4-BE49-F238E27FC236}">
                <a16:creationId xmlns:a16="http://schemas.microsoft.com/office/drawing/2014/main" id="{CA284FD6-6D1B-42ED-903E-40E9B6F4DF4E}"/>
              </a:ext>
            </a:extLst>
          </xdr:cNvPr>
          <xdr:cNvSpPr/>
        </xdr:nvSpPr>
        <xdr:spPr>
          <a:xfrm rot="2504419">
            <a:off x="7280400" y="2702170"/>
            <a:ext cx="313805" cy="17493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97%</a:t>
            </a:r>
          </a:p>
        </xdr:txBody>
      </xdr:sp>
    </xdr:grpSp>
    <xdr:clientData/>
  </xdr:twoCellAnchor>
  <xdr:twoCellAnchor>
    <xdr:from>
      <xdr:col>11</xdr:col>
      <xdr:colOff>0</xdr:colOff>
      <xdr:row>24</xdr:row>
      <xdr:rowOff>17145</xdr:rowOff>
    </xdr:from>
    <xdr:to>
      <xdr:col>20</xdr:col>
      <xdr:colOff>555356</xdr:colOff>
      <xdr:row>41</xdr:row>
      <xdr:rowOff>134145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20767F94-0E8A-42BB-879C-01938DF5BBB9}"/>
            </a:ext>
          </a:extLst>
        </xdr:cNvPr>
        <xdr:cNvGrpSpPr/>
      </xdr:nvGrpSpPr>
      <xdr:grpSpPr>
        <a:xfrm>
          <a:off x="6705600" y="4697730"/>
          <a:ext cx="6114146" cy="3185955"/>
          <a:chOff x="2474595" y="581025"/>
          <a:chExt cx="6055091" cy="3206910"/>
        </a:xfrm>
      </xdr:grpSpPr>
      <xdr:sp macro="" textlink="">
        <xdr:nvSpPr>
          <xdr:cNvPr id="267" name="BP_Topic_1">
            <a:extLst>
              <a:ext uri="{FF2B5EF4-FFF2-40B4-BE49-F238E27FC236}">
                <a16:creationId xmlns:a16="http://schemas.microsoft.com/office/drawing/2014/main" id="{9BE8A8B3-C99F-4794-83AE-A6514C801342}"/>
              </a:ext>
            </a:extLst>
          </xdr:cNvPr>
          <xdr:cNvSpPr/>
        </xdr:nvSpPr>
        <xdr:spPr>
          <a:xfrm>
            <a:off x="4722495" y="581025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Australia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(Total Tests: 80075)</a:t>
            </a:r>
            <a:endParaRPr lang="en-IN">
              <a:solidFill>
                <a:schemeClr val="tx1"/>
              </a:solidFill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68" name="BP_Connector_7">
            <a:extLst>
              <a:ext uri="{FF2B5EF4-FFF2-40B4-BE49-F238E27FC236}">
                <a16:creationId xmlns:a16="http://schemas.microsoft.com/office/drawing/2014/main" id="{B0DF3287-3716-4E14-BADC-34F61E410834}"/>
              </a:ext>
            </a:extLst>
          </xdr:cNvPr>
          <xdr:cNvCxnSpPr>
            <a:stCxn id="267" idx="2"/>
            <a:endCxn id="269" idx="0"/>
          </xdr:cNvCxnSpPr>
        </xdr:nvCxnSpPr>
        <xdr:spPr>
          <a:xfrm flipH="1">
            <a:off x="3974783" y="1198245"/>
            <a:ext cx="1400175" cy="5899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69" name="BP_Topic_2">
            <a:extLst>
              <a:ext uri="{FF2B5EF4-FFF2-40B4-BE49-F238E27FC236}">
                <a16:creationId xmlns:a16="http://schemas.microsoft.com/office/drawing/2014/main" id="{E02853B5-B19A-4ECD-8117-9609C43F5E04}"/>
              </a:ext>
            </a:extLst>
          </xdr:cNvPr>
          <xdr:cNvSpPr/>
        </xdr:nvSpPr>
        <xdr:spPr>
          <a:xfrm>
            <a:off x="3322320" y="1788160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27258 with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70" name="BP_Connector_9">
            <a:extLst>
              <a:ext uri="{FF2B5EF4-FFF2-40B4-BE49-F238E27FC236}">
                <a16:creationId xmlns:a16="http://schemas.microsoft.com/office/drawing/2014/main" id="{EF00D77C-15F5-4489-A939-F7C7371F3DE4}"/>
              </a:ext>
            </a:extLst>
          </xdr:cNvPr>
          <xdr:cNvCxnSpPr>
            <a:stCxn id="267" idx="2"/>
            <a:endCxn id="271" idx="0"/>
          </xdr:cNvCxnSpPr>
        </xdr:nvCxnSpPr>
        <xdr:spPr>
          <a:xfrm>
            <a:off x="5374958" y="1198245"/>
            <a:ext cx="1622425" cy="5930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71" name="BP_Topic_3">
            <a:extLst>
              <a:ext uri="{FF2B5EF4-FFF2-40B4-BE49-F238E27FC236}">
                <a16:creationId xmlns:a16="http://schemas.microsoft.com/office/drawing/2014/main" id="{8F636C57-B2A5-4BCF-9418-FEE5C3591460}"/>
              </a:ext>
            </a:extLst>
          </xdr:cNvPr>
          <xdr:cNvSpPr/>
        </xdr:nvSpPr>
        <xdr:spPr>
          <a:xfrm>
            <a:off x="6344920" y="179133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52817 without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disease</a:t>
            </a:r>
          </a:p>
        </xdr:txBody>
      </xdr:sp>
      <xdr:cxnSp macro="">
        <xdr:nvCxnSpPr>
          <xdr:cNvPr id="272" name="BP_Connector_11">
            <a:extLst>
              <a:ext uri="{FF2B5EF4-FFF2-40B4-BE49-F238E27FC236}">
                <a16:creationId xmlns:a16="http://schemas.microsoft.com/office/drawing/2014/main" id="{4D972BEF-197C-4FD0-A3B0-ABFC581ECD18}"/>
              </a:ext>
            </a:extLst>
          </xdr:cNvPr>
          <xdr:cNvCxnSpPr>
            <a:stCxn id="269" idx="2"/>
            <a:endCxn id="273" idx="0"/>
          </xdr:cNvCxnSpPr>
        </xdr:nvCxnSpPr>
        <xdr:spPr>
          <a:xfrm flipH="1">
            <a:off x="3127058" y="2413000"/>
            <a:ext cx="847725" cy="7410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73" name="BP_Topic_4">
            <a:extLst>
              <a:ext uri="{FF2B5EF4-FFF2-40B4-BE49-F238E27FC236}">
                <a16:creationId xmlns:a16="http://schemas.microsoft.com/office/drawing/2014/main" id="{7B906D99-FB8D-4B5E-AD88-714954A54C16}"/>
              </a:ext>
            </a:extLst>
          </xdr:cNvPr>
          <xdr:cNvSpPr/>
        </xdr:nvSpPr>
        <xdr:spPr>
          <a:xfrm>
            <a:off x="2474595" y="3154045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24532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74" name="BP_Connector_13">
            <a:extLst>
              <a:ext uri="{FF2B5EF4-FFF2-40B4-BE49-F238E27FC236}">
                <a16:creationId xmlns:a16="http://schemas.microsoft.com/office/drawing/2014/main" id="{3AF3EEC6-C32A-444B-971B-5545BC86E428}"/>
              </a:ext>
            </a:extLst>
          </xdr:cNvPr>
          <xdr:cNvCxnSpPr>
            <a:stCxn id="269" idx="2"/>
            <a:endCxn id="275" idx="0"/>
          </xdr:cNvCxnSpPr>
        </xdr:nvCxnSpPr>
        <xdr:spPr>
          <a:xfrm>
            <a:off x="3974783" y="2413000"/>
            <a:ext cx="736470" cy="7188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75" name="BP_Topic_5">
            <a:extLst>
              <a:ext uri="{FF2B5EF4-FFF2-40B4-BE49-F238E27FC236}">
                <a16:creationId xmlns:a16="http://schemas.microsoft.com/office/drawing/2014/main" id="{33E8816A-29FC-4A1B-AA32-C66842BCF631}"/>
              </a:ext>
            </a:extLst>
          </xdr:cNvPr>
          <xdr:cNvSpPr/>
        </xdr:nvSpPr>
        <xdr:spPr>
          <a:xfrm>
            <a:off x="4058790" y="3131820"/>
            <a:ext cx="1304925" cy="61722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2726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cxnSp macro="">
        <xdr:nvCxnSpPr>
          <xdr:cNvPr id="276" name="BP_Connector_23">
            <a:extLst>
              <a:ext uri="{FF2B5EF4-FFF2-40B4-BE49-F238E27FC236}">
                <a16:creationId xmlns:a16="http://schemas.microsoft.com/office/drawing/2014/main" id="{6D7BCAE6-DB42-45F3-A171-E882F6074C1C}"/>
              </a:ext>
            </a:extLst>
          </xdr:cNvPr>
          <xdr:cNvCxnSpPr>
            <a:stCxn id="271" idx="2"/>
            <a:endCxn id="277" idx="0"/>
          </xdr:cNvCxnSpPr>
        </xdr:nvCxnSpPr>
        <xdr:spPr>
          <a:xfrm flipH="1">
            <a:off x="6343203" y="2416175"/>
            <a:ext cx="654180" cy="7354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77" name="BP_Topic_7">
            <a:extLst>
              <a:ext uri="{FF2B5EF4-FFF2-40B4-BE49-F238E27FC236}">
                <a16:creationId xmlns:a16="http://schemas.microsoft.com/office/drawing/2014/main" id="{ACE6685A-69F4-4A36-839F-7CC69A54ADB5}"/>
              </a:ext>
            </a:extLst>
          </xdr:cNvPr>
          <xdr:cNvSpPr/>
        </xdr:nvSpPr>
        <xdr:spPr>
          <a:xfrm>
            <a:off x="5690740" y="3151668"/>
            <a:ext cx="1304925" cy="61722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1585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positive</a:t>
            </a:r>
          </a:p>
        </xdr:txBody>
      </xdr:sp>
      <xdr:cxnSp macro="">
        <xdr:nvCxnSpPr>
          <xdr:cNvPr id="278" name="BP_Connector_25">
            <a:extLst>
              <a:ext uri="{FF2B5EF4-FFF2-40B4-BE49-F238E27FC236}">
                <a16:creationId xmlns:a16="http://schemas.microsoft.com/office/drawing/2014/main" id="{61A9EB2A-A1FE-45EB-9DCC-8EB4F9537C71}"/>
              </a:ext>
            </a:extLst>
          </xdr:cNvPr>
          <xdr:cNvCxnSpPr>
            <a:stCxn id="271" idx="2"/>
            <a:endCxn id="279" idx="0"/>
          </xdr:cNvCxnSpPr>
        </xdr:nvCxnSpPr>
        <xdr:spPr>
          <a:xfrm>
            <a:off x="6997383" y="2416175"/>
            <a:ext cx="879841" cy="746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</xdr:cxnSp>
      <xdr:sp macro="" textlink="">
        <xdr:nvSpPr>
          <xdr:cNvPr id="279" name="BP_Topic_8">
            <a:extLst>
              <a:ext uri="{FF2B5EF4-FFF2-40B4-BE49-F238E27FC236}">
                <a16:creationId xmlns:a16="http://schemas.microsoft.com/office/drawing/2014/main" id="{F6D27C85-F8D6-4B13-84AD-2673D20F4673}"/>
              </a:ext>
            </a:extLst>
          </xdr:cNvPr>
          <xdr:cNvSpPr/>
        </xdr:nvSpPr>
        <xdr:spPr>
          <a:xfrm>
            <a:off x="7224761" y="3163095"/>
            <a:ext cx="1304925" cy="62484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51232 test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negative</a:t>
            </a:r>
          </a:p>
        </xdr:txBody>
      </xdr:sp>
      <xdr:sp macro="" textlink="">
        <xdr:nvSpPr>
          <xdr:cNvPr id="280" name="BP_ConnectorLabel_7">
            <a:extLst>
              <a:ext uri="{FF2B5EF4-FFF2-40B4-BE49-F238E27FC236}">
                <a16:creationId xmlns:a16="http://schemas.microsoft.com/office/drawing/2014/main" id="{F502AA6E-2712-43A5-8ACA-7AE9C9637FC2}"/>
              </a:ext>
            </a:extLst>
          </xdr:cNvPr>
          <xdr:cNvSpPr/>
        </xdr:nvSpPr>
        <xdr:spPr>
          <a:xfrm rot="20181828">
            <a:off x="4436965" y="1406048"/>
            <a:ext cx="475813" cy="174308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34.04%</a:t>
            </a:r>
          </a:p>
        </xdr:txBody>
      </xdr:sp>
      <xdr:sp macro="" textlink="">
        <xdr:nvSpPr>
          <xdr:cNvPr id="281" name="BP_ConnectorLabel_9">
            <a:extLst>
              <a:ext uri="{FF2B5EF4-FFF2-40B4-BE49-F238E27FC236}">
                <a16:creationId xmlns:a16="http://schemas.microsoft.com/office/drawing/2014/main" id="{7823DDFB-AB7B-4F06-8759-9279D841DAEB}"/>
              </a:ext>
            </a:extLst>
          </xdr:cNvPr>
          <xdr:cNvSpPr/>
        </xdr:nvSpPr>
        <xdr:spPr>
          <a:xfrm rot="1247350">
            <a:off x="5948414" y="1407844"/>
            <a:ext cx="475513" cy="173892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65.96%</a:t>
            </a:r>
          </a:p>
        </xdr:txBody>
      </xdr:sp>
      <xdr:sp macro="" textlink="">
        <xdr:nvSpPr>
          <xdr:cNvPr id="282" name="BP_ConnectorLabel_11">
            <a:extLst>
              <a:ext uri="{FF2B5EF4-FFF2-40B4-BE49-F238E27FC236}">
                <a16:creationId xmlns:a16="http://schemas.microsoft.com/office/drawing/2014/main" id="{5E071F6A-2A10-4261-A783-EC3295356D39}"/>
              </a:ext>
            </a:extLst>
          </xdr:cNvPr>
          <xdr:cNvSpPr/>
        </xdr:nvSpPr>
        <xdr:spPr>
          <a:xfrm rot="19061655">
            <a:off x="3395971" y="2692766"/>
            <a:ext cx="309897" cy="173892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90%</a:t>
            </a:r>
          </a:p>
        </xdr:txBody>
      </xdr:sp>
      <xdr:sp macro="" textlink="">
        <xdr:nvSpPr>
          <xdr:cNvPr id="283" name="BP_ConnectorLabel_13">
            <a:extLst>
              <a:ext uri="{FF2B5EF4-FFF2-40B4-BE49-F238E27FC236}">
                <a16:creationId xmlns:a16="http://schemas.microsoft.com/office/drawing/2014/main" id="{9AFCD603-443D-4AFF-B38B-C5F7897DEB1A}"/>
              </a:ext>
            </a:extLst>
          </xdr:cNvPr>
          <xdr:cNvSpPr/>
        </xdr:nvSpPr>
        <xdr:spPr>
          <a:xfrm rot="2729687">
            <a:off x="4184268" y="2681460"/>
            <a:ext cx="315173" cy="171496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10%</a:t>
            </a:r>
          </a:p>
        </xdr:txBody>
      </xdr:sp>
      <xdr:sp macro="" textlink="">
        <xdr:nvSpPr>
          <xdr:cNvPr id="284" name="BP_ConnectorLabel_23">
            <a:extLst>
              <a:ext uri="{FF2B5EF4-FFF2-40B4-BE49-F238E27FC236}">
                <a16:creationId xmlns:a16="http://schemas.microsoft.com/office/drawing/2014/main" id="{0BFA661A-ADCB-4F61-B515-99D9C70CED88}"/>
              </a:ext>
            </a:extLst>
          </xdr:cNvPr>
          <xdr:cNvSpPr/>
        </xdr:nvSpPr>
        <xdr:spPr>
          <a:xfrm rot="18629938">
            <a:off x="6545036" y="2694417"/>
            <a:ext cx="250514" cy="171390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3%</a:t>
            </a:r>
          </a:p>
        </xdr:txBody>
      </xdr:sp>
      <xdr:sp macro="" textlink="">
        <xdr:nvSpPr>
          <xdr:cNvPr id="285" name="BP_ConnectorLabel_25">
            <a:extLst>
              <a:ext uri="{FF2B5EF4-FFF2-40B4-BE49-F238E27FC236}">
                <a16:creationId xmlns:a16="http://schemas.microsoft.com/office/drawing/2014/main" id="{85D6BEEB-33B9-45E1-9716-287512DF5DD3}"/>
              </a:ext>
            </a:extLst>
          </xdr:cNvPr>
          <xdr:cNvSpPr/>
        </xdr:nvSpPr>
        <xdr:spPr>
          <a:xfrm rot="2504419">
            <a:off x="7282355" y="2702689"/>
            <a:ext cx="309897" cy="173892"/>
          </a:xfrm>
          <a:prstGeom prst="roundRect">
            <a:avLst/>
          </a:prstGeom>
          <a:solidFill>
            <a:srgbClr val="FFFFFF"/>
          </a:solidFill>
          <a:ln w="3175">
            <a:noFill/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38100" tIns="0" rIns="38100" bIns="0" rtlCol="0" anchor="t">
            <a:spAutoFit/>
          </a:bodyPr>
          <a:lstStyle/>
          <a:p>
            <a:pPr marL="0" indent="0" algn="l"/>
            <a:r>
              <a:rPr lang="en-US" sz="10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97%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205740</xdr:colOff>
      <xdr:row>0</xdr:row>
      <xdr:rowOff>53340</xdr:rowOff>
    </xdr:from>
    <xdr:to>
      <xdr:col>18</xdr:col>
      <xdr:colOff>387911</xdr:colOff>
      <xdr:row>27</xdr:row>
      <xdr:rowOff>149872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6DB877-40DE-47EE-A3A3-B105F8C3C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2140" y="53340"/>
          <a:ext cx="5668571" cy="498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</xdr:colOff>
      <xdr:row>0</xdr:row>
      <xdr:rowOff>6</xdr:rowOff>
    </xdr:from>
    <xdr:to>
      <xdr:col>9</xdr:col>
      <xdr:colOff>113609</xdr:colOff>
      <xdr:row>27</xdr:row>
      <xdr:rowOff>62252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02D34-4421-42A3-AE5A-6AC49692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" y="6"/>
          <a:ext cx="5600000" cy="494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238126</xdr:colOff>
      <xdr:row>29</xdr:row>
      <xdr:rowOff>38101</xdr:rowOff>
    </xdr:from>
    <xdr:to>
      <xdr:col>17</xdr:col>
      <xdr:colOff>584183</xdr:colOff>
      <xdr:row>56</xdr:row>
      <xdr:rowOff>96537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53618D-3C8F-4616-A163-19B8B5E09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6" y="5286376"/>
          <a:ext cx="5222857" cy="4944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380343</xdr:colOff>
      <xdr:row>56</xdr:row>
      <xdr:rowOff>67961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44DA01-7D23-45E6-8438-41972B66F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48275"/>
          <a:ext cx="5257143" cy="495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430530</xdr:colOff>
      <xdr:row>18</xdr:row>
      <xdr:rowOff>0</xdr:rowOff>
    </xdr:from>
    <xdr:to>
      <xdr:col>34</xdr:col>
      <xdr:colOff>511216</xdr:colOff>
      <xdr:row>36</xdr:row>
      <xdr:rowOff>153878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55EDDE-2297-4867-9820-14161DC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03330" y="3257550"/>
          <a:ext cx="9834286" cy="3411428"/>
        </a:xfrm>
        <a:prstGeom prst="rect">
          <a:avLst/>
        </a:prstGeom>
      </xdr:spPr>
    </xdr:pic>
    <xdr:clientData/>
  </xdr:twoCellAnchor>
  <xdr:twoCellAnchor editAs="oneCell">
    <xdr:from>
      <xdr:col>18</xdr:col>
      <xdr:colOff>457200</xdr:colOff>
      <xdr:row>0</xdr:row>
      <xdr:rowOff>0</xdr:rowOff>
    </xdr:from>
    <xdr:to>
      <xdr:col>34</xdr:col>
      <xdr:colOff>537886</xdr:colOff>
      <xdr:row>17</xdr:row>
      <xdr:rowOff>60568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02BDDB-E984-44F8-8219-61D7F0DCE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0" y="0"/>
          <a:ext cx="9834286" cy="313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382905</xdr:colOff>
      <xdr:row>37</xdr:row>
      <xdr:rowOff>97155</xdr:rowOff>
    </xdr:from>
    <xdr:to>
      <xdr:col>34</xdr:col>
      <xdr:colOff>535970</xdr:colOff>
      <xdr:row>57</xdr:row>
      <xdr:rowOff>151942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54CA83-AFB5-45CD-8B96-375DF577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55705" y="6793230"/>
          <a:ext cx="9906665" cy="36742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38101</xdr:rowOff>
    </xdr:from>
    <xdr:to>
      <xdr:col>12</xdr:col>
      <xdr:colOff>37186</xdr:colOff>
      <xdr:row>26</xdr:row>
      <xdr:rowOff>121322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C5083D-5319-43C9-B0E6-70634B3CF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1"/>
          <a:ext cx="7314286" cy="478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87630</xdr:colOff>
      <xdr:row>0</xdr:row>
      <xdr:rowOff>76200</xdr:rowOff>
    </xdr:from>
    <xdr:to>
      <xdr:col>24</xdr:col>
      <xdr:colOff>166715</xdr:colOff>
      <xdr:row>26</xdr:row>
      <xdr:rowOff>165136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01F0B4-51AA-4AF1-8CF3-F1171F24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830" y="76200"/>
          <a:ext cx="7394285" cy="479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</xdr:colOff>
      <xdr:row>27</xdr:row>
      <xdr:rowOff>114301</xdr:rowOff>
    </xdr:from>
    <xdr:to>
      <xdr:col>12</xdr:col>
      <xdr:colOff>60044</xdr:colOff>
      <xdr:row>54</xdr:row>
      <xdr:rowOff>45119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8B25ED-2B5C-48A3-8C70-E1A2317CF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" y="5000626"/>
          <a:ext cx="7325714" cy="481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</xdr:colOff>
      <xdr:row>27</xdr:row>
      <xdr:rowOff>140971</xdr:rowOff>
    </xdr:from>
    <xdr:to>
      <xdr:col>24</xdr:col>
      <xdr:colOff>115284</xdr:colOff>
      <xdr:row>54</xdr:row>
      <xdr:rowOff>83217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482B9C-9A60-4EA1-B50E-C72469034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9970" y="5027296"/>
          <a:ext cx="7365714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12</xdr:col>
      <xdr:colOff>84800</xdr:colOff>
      <xdr:row>79</xdr:row>
      <xdr:rowOff>165172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0713DC-D650-4F2D-9794-6B9EF4163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53625"/>
          <a:ext cx="7400000" cy="450857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55</xdr:row>
      <xdr:rowOff>64770</xdr:rowOff>
    </xdr:from>
    <xdr:to>
      <xdr:col>24</xdr:col>
      <xdr:colOff>162914</xdr:colOff>
      <xdr:row>81</xdr:row>
      <xdr:rowOff>170849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1C9BF0-8A82-434B-8C71-C2E8C3C54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7600" y="10018395"/>
          <a:ext cx="7325714" cy="481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232220</xdr:colOff>
      <xdr:row>89</xdr:row>
      <xdr:rowOff>166370</xdr:rowOff>
    </xdr:from>
    <xdr:to>
      <xdr:col>3</xdr:col>
      <xdr:colOff>1503172</xdr:colOff>
      <xdr:row>89</xdr:row>
      <xdr:rowOff>166370</xdr:rowOff>
    </xdr:to>
    <xdr:cxnSp macro="_xll.PtreeEvent_ObjectClick">
      <xdr:nvCxnSpPr>
        <xdr:cNvPr id="2" name="PTObj_DBranchHLine_2_4">
          <a:extLst>
            <a:ext uri="{FF2B5EF4-FFF2-40B4-BE49-F238E27FC236}">
              <a16:creationId xmlns:a16="http://schemas.microsoft.com/office/drawing/2014/main" id="{F0A5156A-2345-4948-A4A2-06268C0AAF58}"/>
            </a:ext>
          </a:extLst>
        </xdr:cNvPr>
        <xdr:cNvCxnSpPr/>
      </xdr:nvCxnSpPr>
      <xdr:spPr>
        <a:xfrm>
          <a:off x="5794820" y="16648430"/>
          <a:ext cx="127476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79820</xdr:colOff>
      <xdr:row>55</xdr:row>
      <xdr:rowOff>99378</xdr:rowOff>
    </xdr:from>
    <xdr:to>
      <xdr:col>3</xdr:col>
      <xdr:colOff>232220</xdr:colOff>
      <xdr:row>89</xdr:row>
      <xdr:rowOff>166370</xdr:rowOff>
    </xdr:to>
    <xdr:cxnSp macro="_xll.PtreeEvent_ObjectClick">
      <xdr:nvCxnSpPr>
        <xdr:cNvPr id="3" name="PTObj_DBranchDLine_2_4">
          <a:extLst>
            <a:ext uri="{FF2B5EF4-FFF2-40B4-BE49-F238E27FC236}">
              <a16:creationId xmlns:a16="http://schemas.microsoft.com/office/drawing/2014/main" id="{D1885372-38FB-4C30-9D59-753714E3E6C1}"/>
            </a:ext>
          </a:extLst>
        </xdr:cNvPr>
        <xdr:cNvCxnSpPr/>
      </xdr:nvCxnSpPr>
      <xdr:spPr>
        <a:xfrm>
          <a:off x="5642420" y="10420668"/>
          <a:ext cx="152400" cy="622776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234124</xdr:colOff>
      <xdr:row>67</xdr:row>
      <xdr:rowOff>124460</xdr:rowOff>
    </xdr:from>
    <xdr:to>
      <xdr:col>4</xdr:col>
      <xdr:colOff>127</xdr:colOff>
      <xdr:row>67</xdr:row>
      <xdr:rowOff>124460</xdr:rowOff>
    </xdr:to>
    <xdr:cxnSp macro="_xll.PtreeEvent_ObjectClick">
      <xdr:nvCxnSpPr>
        <xdr:cNvPr id="4" name="PTObj_DBranchHLine_2_18">
          <a:extLst>
            <a:ext uri="{FF2B5EF4-FFF2-40B4-BE49-F238E27FC236}">
              <a16:creationId xmlns:a16="http://schemas.microsoft.com/office/drawing/2014/main" id="{B84736FC-2CFE-49F8-94E8-E75FC24576E4}"/>
            </a:ext>
          </a:extLst>
        </xdr:cNvPr>
        <xdr:cNvCxnSpPr/>
      </xdr:nvCxnSpPr>
      <xdr:spPr>
        <a:xfrm>
          <a:off x="5798629" y="12623165"/>
          <a:ext cx="222154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81724</xdr:colOff>
      <xdr:row>55</xdr:row>
      <xdr:rowOff>101283</xdr:rowOff>
    </xdr:from>
    <xdr:to>
      <xdr:col>3</xdr:col>
      <xdr:colOff>234124</xdr:colOff>
      <xdr:row>67</xdr:row>
      <xdr:rowOff>124460</xdr:rowOff>
    </xdr:to>
    <xdr:cxnSp macro="_xll.PtreeEvent_ObjectClick">
      <xdr:nvCxnSpPr>
        <xdr:cNvPr id="5" name="PTObj_DBranchDLine_2_18">
          <a:extLst>
            <a:ext uri="{FF2B5EF4-FFF2-40B4-BE49-F238E27FC236}">
              <a16:creationId xmlns:a16="http://schemas.microsoft.com/office/drawing/2014/main" id="{EA92BB9A-7F07-48EC-A5A1-738F2D3B4CD6}"/>
            </a:ext>
          </a:extLst>
        </xdr:cNvPr>
        <xdr:cNvCxnSpPr/>
      </xdr:nvCxnSpPr>
      <xdr:spPr>
        <a:xfrm>
          <a:off x="5646229" y="10422573"/>
          <a:ext cx="152400" cy="22005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236030</xdr:colOff>
      <xdr:row>33</xdr:row>
      <xdr:rowOff>59690</xdr:rowOff>
    </xdr:from>
    <xdr:to>
      <xdr:col>4</xdr:col>
      <xdr:colOff>127</xdr:colOff>
      <xdr:row>33</xdr:row>
      <xdr:rowOff>59690</xdr:rowOff>
    </xdr:to>
    <xdr:cxnSp macro="_xll.PtreeEvent_ObjectClick">
      <xdr:nvCxnSpPr>
        <xdr:cNvPr id="6" name="PTObj_DBranchHLine_2_15">
          <a:extLst>
            <a:ext uri="{FF2B5EF4-FFF2-40B4-BE49-F238E27FC236}">
              <a16:creationId xmlns:a16="http://schemas.microsoft.com/office/drawing/2014/main" id="{863CD069-5B53-453E-A9AA-36819C67920E}"/>
            </a:ext>
          </a:extLst>
        </xdr:cNvPr>
        <xdr:cNvCxnSpPr/>
      </xdr:nvCxnSpPr>
      <xdr:spPr>
        <a:xfrm>
          <a:off x="5800535" y="6399530"/>
          <a:ext cx="22196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83630</xdr:colOff>
      <xdr:row>33</xdr:row>
      <xdr:rowOff>59690</xdr:rowOff>
    </xdr:from>
    <xdr:to>
      <xdr:col>3</xdr:col>
      <xdr:colOff>236030</xdr:colOff>
      <xdr:row>55</xdr:row>
      <xdr:rowOff>99378</xdr:rowOff>
    </xdr:to>
    <xdr:cxnSp macro="_xll.PtreeEvent_ObjectClick">
      <xdr:nvCxnSpPr>
        <xdr:cNvPr id="7" name="PTObj_DBranchDLine_2_15">
          <a:extLst>
            <a:ext uri="{FF2B5EF4-FFF2-40B4-BE49-F238E27FC236}">
              <a16:creationId xmlns:a16="http://schemas.microsoft.com/office/drawing/2014/main" id="{B6D9C76C-AD12-46AE-954C-3DD5CBB545D6}"/>
            </a:ext>
          </a:extLst>
        </xdr:cNvPr>
        <xdr:cNvCxnSpPr/>
      </xdr:nvCxnSpPr>
      <xdr:spPr>
        <a:xfrm flipV="1">
          <a:off x="5648135" y="6399530"/>
          <a:ext cx="152400" cy="402113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175895</xdr:colOff>
      <xdr:row>55</xdr:row>
      <xdr:rowOff>101600</xdr:rowOff>
    </xdr:from>
    <xdr:to>
      <xdr:col>3</xdr:col>
      <xdr:colOff>127</xdr:colOff>
      <xdr:row>55</xdr:row>
      <xdr:rowOff>101600</xdr:rowOff>
    </xdr:to>
    <xdr:cxnSp macro="_xll.PtreeEvent_ObjectClick">
      <xdr:nvCxnSpPr>
        <xdr:cNvPr id="8" name="PTObj_DBranchHLine_2_1">
          <a:extLst>
            <a:ext uri="{FF2B5EF4-FFF2-40B4-BE49-F238E27FC236}">
              <a16:creationId xmlns:a16="http://schemas.microsoft.com/office/drawing/2014/main" id="{45E963B2-FEB1-4246-B896-5F863FC22566}"/>
            </a:ext>
          </a:extLst>
        </xdr:cNvPr>
        <xdr:cNvCxnSpPr/>
      </xdr:nvCxnSpPr>
      <xdr:spPr>
        <a:xfrm>
          <a:off x="3686810" y="10422890"/>
          <a:ext cx="18759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81</xdr:row>
      <xdr:rowOff>151130</xdr:rowOff>
    </xdr:from>
    <xdr:to>
      <xdr:col>5</xdr:col>
      <xdr:colOff>127</xdr:colOff>
      <xdr:row>81</xdr:row>
      <xdr:rowOff>151130</xdr:rowOff>
    </xdr:to>
    <xdr:cxnSp macro="_xll.PtreeEvent_ObjectClick">
      <xdr:nvCxnSpPr>
        <xdr:cNvPr id="9" name="PTObj_DBranchHLine_2_20">
          <a:extLst>
            <a:ext uri="{FF2B5EF4-FFF2-40B4-BE49-F238E27FC236}">
              <a16:creationId xmlns:a16="http://schemas.microsoft.com/office/drawing/2014/main" id="{28805BE8-EA53-4DCE-A328-78C9886BC4C2}"/>
            </a:ext>
          </a:extLst>
        </xdr:cNvPr>
        <xdr:cNvCxnSpPr/>
      </xdr:nvCxnSpPr>
      <xdr:spPr>
        <a:xfrm>
          <a:off x="8257985" y="15181580"/>
          <a:ext cx="1810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67</xdr:row>
      <xdr:rowOff>118428</xdr:rowOff>
    </xdr:from>
    <xdr:to>
      <xdr:col>4</xdr:col>
      <xdr:colOff>236030</xdr:colOff>
      <xdr:row>81</xdr:row>
      <xdr:rowOff>151130</xdr:rowOff>
    </xdr:to>
    <xdr:cxnSp macro="_xll.PtreeEvent_ObjectClick">
      <xdr:nvCxnSpPr>
        <xdr:cNvPr id="10" name="PTObj_DBranchDLine_2_20">
          <a:extLst>
            <a:ext uri="{FF2B5EF4-FFF2-40B4-BE49-F238E27FC236}">
              <a16:creationId xmlns:a16="http://schemas.microsoft.com/office/drawing/2014/main" id="{C79561E5-5066-4B3C-B129-33F01C289341}"/>
            </a:ext>
          </a:extLst>
        </xdr:cNvPr>
        <xdr:cNvCxnSpPr/>
      </xdr:nvCxnSpPr>
      <xdr:spPr>
        <a:xfrm>
          <a:off x="8105585" y="12617133"/>
          <a:ext cx="152400" cy="256444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71</xdr:row>
      <xdr:rowOff>132080</xdr:rowOff>
    </xdr:from>
    <xdr:to>
      <xdr:col>5</xdr:col>
      <xdr:colOff>127</xdr:colOff>
      <xdr:row>71</xdr:row>
      <xdr:rowOff>132080</xdr:rowOff>
    </xdr:to>
    <xdr:cxnSp macro="_xll.PtreeEvent_ObjectClick">
      <xdr:nvCxnSpPr>
        <xdr:cNvPr id="11" name="PTObj_DBranchHLine_2_19">
          <a:extLst>
            <a:ext uri="{FF2B5EF4-FFF2-40B4-BE49-F238E27FC236}">
              <a16:creationId xmlns:a16="http://schemas.microsoft.com/office/drawing/2014/main" id="{DBF12F87-F333-44AD-8624-246B7332FA4C}"/>
            </a:ext>
          </a:extLst>
        </xdr:cNvPr>
        <xdr:cNvCxnSpPr/>
      </xdr:nvCxnSpPr>
      <xdr:spPr>
        <a:xfrm>
          <a:off x="8257985" y="13356590"/>
          <a:ext cx="1810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67</xdr:row>
      <xdr:rowOff>118428</xdr:rowOff>
    </xdr:from>
    <xdr:to>
      <xdr:col>4</xdr:col>
      <xdr:colOff>236030</xdr:colOff>
      <xdr:row>71</xdr:row>
      <xdr:rowOff>132080</xdr:rowOff>
    </xdr:to>
    <xdr:cxnSp macro="_xll.PtreeEvent_ObjectClick">
      <xdr:nvCxnSpPr>
        <xdr:cNvPr id="12" name="PTObj_DBranchDLine_2_19">
          <a:extLst>
            <a:ext uri="{FF2B5EF4-FFF2-40B4-BE49-F238E27FC236}">
              <a16:creationId xmlns:a16="http://schemas.microsoft.com/office/drawing/2014/main" id="{88AE77DB-70DF-4C63-B821-B204C51EC152}"/>
            </a:ext>
          </a:extLst>
        </xdr:cNvPr>
        <xdr:cNvCxnSpPr/>
      </xdr:nvCxnSpPr>
      <xdr:spPr>
        <a:xfrm>
          <a:off x="8105585" y="12617133"/>
          <a:ext cx="152400" cy="73945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59</xdr:row>
      <xdr:rowOff>109220</xdr:rowOff>
    </xdr:from>
    <xdr:to>
      <xdr:col>5</xdr:col>
      <xdr:colOff>127</xdr:colOff>
      <xdr:row>59</xdr:row>
      <xdr:rowOff>109220</xdr:rowOff>
    </xdr:to>
    <xdr:cxnSp macro="_xll.PtreeEvent_ObjectClick">
      <xdr:nvCxnSpPr>
        <xdr:cNvPr id="13" name="PTObj_DBranchHLine_2_3">
          <a:extLst>
            <a:ext uri="{FF2B5EF4-FFF2-40B4-BE49-F238E27FC236}">
              <a16:creationId xmlns:a16="http://schemas.microsoft.com/office/drawing/2014/main" id="{15D0AD92-2384-46E1-A341-DF3D28EA0411}"/>
            </a:ext>
          </a:extLst>
        </xdr:cNvPr>
        <xdr:cNvCxnSpPr/>
      </xdr:nvCxnSpPr>
      <xdr:spPr>
        <a:xfrm>
          <a:off x="8257985" y="11156315"/>
          <a:ext cx="1810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59</xdr:row>
      <xdr:rowOff>109220</xdr:rowOff>
    </xdr:from>
    <xdr:to>
      <xdr:col>4</xdr:col>
      <xdr:colOff>236030</xdr:colOff>
      <xdr:row>67</xdr:row>
      <xdr:rowOff>118428</xdr:rowOff>
    </xdr:to>
    <xdr:cxnSp macro="_xll.PtreeEvent_ObjectClick">
      <xdr:nvCxnSpPr>
        <xdr:cNvPr id="14" name="PTObj_DBranchDLine_2_3">
          <a:extLst>
            <a:ext uri="{FF2B5EF4-FFF2-40B4-BE49-F238E27FC236}">
              <a16:creationId xmlns:a16="http://schemas.microsoft.com/office/drawing/2014/main" id="{AE385FA5-69A7-4A8E-9951-62F3D19A6048}"/>
            </a:ext>
          </a:extLst>
        </xdr:cNvPr>
        <xdr:cNvCxnSpPr/>
      </xdr:nvCxnSpPr>
      <xdr:spPr>
        <a:xfrm flipV="1">
          <a:off x="8105585" y="11156315"/>
          <a:ext cx="152400" cy="14608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47</xdr:row>
      <xdr:rowOff>86360</xdr:rowOff>
    </xdr:from>
    <xdr:to>
      <xdr:col>5</xdr:col>
      <xdr:colOff>2032</xdr:colOff>
      <xdr:row>47</xdr:row>
      <xdr:rowOff>86360</xdr:rowOff>
    </xdr:to>
    <xdr:cxnSp macro="_xll.PtreeEvent_ObjectClick">
      <xdr:nvCxnSpPr>
        <xdr:cNvPr id="15" name="PTObj_DBranchHLine_2_17">
          <a:extLst>
            <a:ext uri="{FF2B5EF4-FFF2-40B4-BE49-F238E27FC236}">
              <a16:creationId xmlns:a16="http://schemas.microsoft.com/office/drawing/2014/main" id="{5A36E9B1-ED3B-4D26-94C8-C1A87088F017}"/>
            </a:ext>
          </a:extLst>
        </xdr:cNvPr>
        <xdr:cNvCxnSpPr/>
      </xdr:nvCxnSpPr>
      <xdr:spPr>
        <a:xfrm>
          <a:off x="8257985" y="8965565"/>
          <a:ext cx="18119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33</xdr:row>
      <xdr:rowOff>54610</xdr:rowOff>
    </xdr:from>
    <xdr:to>
      <xdr:col>4</xdr:col>
      <xdr:colOff>236030</xdr:colOff>
      <xdr:row>47</xdr:row>
      <xdr:rowOff>86360</xdr:rowOff>
    </xdr:to>
    <xdr:cxnSp macro="_xll.PtreeEvent_ObjectClick">
      <xdr:nvCxnSpPr>
        <xdr:cNvPr id="16" name="PTObj_DBranchDLine_2_17">
          <a:extLst>
            <a:ext uri="{FF2B5EF4-FFF2-40B4-BE49-F238E27FC236}">
              <a16:creationId xmlns:a16="http://schemas.microsoft.com/office/drawing/2014/main" id="{4610ACDD-47B2-4AF5-8504-1BF86492A3F4}"/>
            </a:ext>
          </a:extLst>
        </xdr:cNvPr>
        <xdr:cNvCxnSpPr/>
      </xdr:nvCxnSpPr>
      <xdr:spPr>
        <a:xfrm>
          <a:off x="8105585" y="6402070"/>
          <a:ext cx="152400" cy="25634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37</xdr:row>
      <xdr:rowOff>67310</xdr:rowOff>
    </xdr:from>
    <xdr:to>
      <xdr:col>5</xdr:col>
      <xdr:colOff>2032</xdr:colOff>
      <xdr:row>37</xdr:row>
      <xdr:rowOff>67310</xdr:rowOff>
    </xdr:to>
    <xdr:cxnSp macro="_xll.PtreeEvent_ObjectClick">
      <xdr:nvCxnSpPr>
        <xdr:cNvPr id="17" name="PTObj_DBranchHLine_2_16">
          <a:extLst>
            <a:ext uri="{FF2B5EF4-FFF2-40B4-BE49-F238E27FC236}">
              <a16:creationId xmlns:a16="http://schemas.microsoft.com/office/drawing/2014/main" id="{BBC336C1-D733-4135-8084-8B0E1A18371C}"/>
            </a:ext>
          </a:extLst>
        </xdr:cNvPr>
        <xdr:cNvCxnSpPr/>
      </xdr:nvCxnSpPr>
      <xdr:spPr>
        <a:xfrm>
          <a:off x="8257985" y="7132955"/>
          <a:ext cx="18119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33</xdr:row>
      <xdr:rowOff>54610</xdr:rowOff>
    </xdr:from>
    <xdr:to>
      <xdr:col>4</xdr:col>
      <xdr:colOff>236030</xdr:colOff>
      <xdr:row>37</xdr:row>
      <xdr:rowOff>67310</xdr:rowOff>
    </xdr:to>
    <xdr:cxnSp macro="_xll.PtreeEvent_ObjectClick">
      <xdr:nvCxnSpPr>
        <xdr:cNvPr id="18" name="PTObj_DBranchDLine_2_16">
          <a:extLst>
            <a:ext uri="{FF2B5EF4-FFF2-40B4-BE49-F238E27FC236}">
              <a16:creationId xmlns:a16="http://schemas.microsoft.com/office/drawing/2014/main" id="{96A6128C-CC4F-4B67-BEED-669D3949070E}"/>
            </a:ext>
          </a:extLst>
        </xdr:cNvPr>
        <xdr:cNvCxnSpPr/>
      </xdr:nvCxnSpPr>
      <xdr:spPr>
        <a:xfrm>
          <a:off x="8105585" y="6402070"/>
          <a:ext cx="152400" cy="7308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25</xdr:row>
      <xdr:rowOff>44450</xdr:rowOff>
    </xdr:from>
    <xdr:to>
      <xdr:col>5</xdr:col>
      <xdr:colOff>127</xdr:colOff>
      <xdr:row>25</xdr:row>
      <xdr:rowOff>44450</xdr:rowOff>
    </xdr:to>
    <xdr:cxnSp macro="_xll.PtreeEvent_ObjectClick">
      <xdr:nvCxnSpPr>
        <xdr:cNvPr id="19" name="PTObj_DBranchHLine_2_2">
          <a:extLst>
            <a:ext uri="{FF2B5EF4-FFF2-40B4-BE49-F238E27FC236}">
              <a16:creationId xmlns:a16="http://schemas.microsoft.com/office/drawing/2014/main" id="{2857DE29-18A7-471D-8A85-9BD427C63CD1}"/>
            </a:ext>
          </a:extLst>
        </xdr:cNvPr>
        <xdr:cNvCxnSpPr/>
      </xdr:nvCxnSpPr>
      <xdr:spPr>
        <a:xfrm>
          <a:off x="8257985" y="4942205"/>
          <a:ext cx="1810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25</xdr:row>
      <xdr:rowOff>44450</xdr:rowOff>
    </xdr:from>
    <xdr:to>
      <xdr:col>4</xdr:col>
      <xdr:colOff>236030</xdr:colOff>
      <xdr:row>33</xdr:row>
      <xdr:rowOff>54610</xdr:rowOff>
    </xdr:to>
    <xdr:cxnSp macro="_xll.PtreeEvent_ObjectClick">
      <xdr:nvCxnSpPr>
        <xdr:cNvPr id="20" name="PTObj_DBranchDLine_2_2">
          <a:extLst>
            <a:ext uri="{FF2B5EF4-FFF2-40B4-BE49-F238E27FC236}">
              <a16:creationId xmlns:a16="http://schemas.microsoft.com/office/drawing/2014/main" id="{44D018B1-73D4-4C8C-A2B9-95147CAC970A}"/>
            </a:ext>
          </a:extLst>
        </xdr:cNvPr>
        <xdr:cNvCxnSpPr/>
      </xdr:nvCxnSpPr>
      <xdr:spPr>
        <a:xfrm flipV="1">
          <a:off x="8105585" y="4942205"/>
          <a:ext cx="152400" cy="145986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87</xdr:row>
      <xdr:rowOff>166370</xdr:rowOff>
    </xdr:from>
    <xdr:to>
      <xdr:col>7</xdr:col>
      <xdr:colOff>10604</xdr:colOff>
      <xdr:row>87</xdr:row>
      <xdr:rowOff>166370</xdr:rowOff>
    </xdr:to>
    <xdr:cxnSp macro="_xll.PtreeEvent_ObjectClick">
      <xdr:nvCxnSpPr>
        <xdr:cNvPr id="21" name="PTObj_DBranchHLine_2_34">
          <a:extLst>
            <a:ext uri="{FF2B5EF4-FFF2-40B4-BE49-F238E27FC236}">
              <a16:creationId xmlns:a16="http://schemas.microsoft.com/office/drawing/2014/main" id="{C5B97A77-C235-42D0-8597-BEA4EC4A220B}"/>
            </a:ext>
          </a:extLst>
        </xdr:cNvPr>
        <xdr:cNvCxnSpPr/>
      </xdr:nvCxnSpPr>
      <xdr:spPr>
        <a:xfrm>
          <a:off x="12363259" y="16286480"/>
          <a:ext cx="1812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85</xdr:row>
      <xdr:rowOff>146050</xdr:rowOff>
    </xdr:from>
    <xdr:to>
      <xdr:col>6</xdr:col>
      <xdr:colOff>243649</xdr:colOff>
      <xdr:row>87</xdr:row>
      <xdr:rowOff>166370</xdr:rowOff>
    </xdr:to>
    <xdr:cxnSp macro="_xll.PtreeEvent_ObjectClick">
      <xdr:nvCxnSpPr>
        <xdr:cNvPr id="22" name="PTObj_DBranchDLine_2_34">
          <a:extLst>
            <a:ext uri="{FF2B5EF4-FFF2-40B4-BE49-F238E27FC236}">
              <a16:creationId xmlns:a16="http://schemas.microsoft.com/office/drawing/2014/main" id="{9461B2C3-CC29-4001-BB0F-5E644F180F23}"/>
            </a:ext>
          </a:extLst>
        </xdr:cNvPr>
        <xdr:cNvCxnSpPr/>
      </xdr:nvCxnSpPr>
      <xdr:spPr>
        <a:xfrm>
          <a:off x="12210859" y="15898495"/>
          <a:ext cx="152400" cy="3879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83</xdr:row>
      <xdr:rowOff>158750</xdr:rowOff>
    </xdr:from>
    <xdr:to>
      <xdr:col>7</xdr:col>
      <xdr:colOff>12510</xdr:colOff>
      <xdr:row>83</xdr:row>
      <xdr:rowOff>158750</xdr:rowOff>
    </xdr:to>
    <xdr:cxnSp macro="_xll.PtreeEvent_ObjectClick">
      <xdr:nvCxnSpPr>
        <xdr:cNvPr id="23" name="PTObj_DBranchHLine_2_33">
          <a:extLst>
            <a:ext uri="{FF2B5EF4-FFF2-40B4-BE49-F238E27FC236}">
              <a16:creationId xmlns:a16="http://schemas.microsoft.com/office/drawing/2014/main" id="{4E55D513-3F25-4DA3-B151-861720E35962}"/>
            </a:ext>
          </a:extLst>
        </xdr:cNvPr>
        <xdr:cNvCxnSpPr/>
      </xdr:nvCxnSpPr>
      <xdr:spPr>
        <a:xfrm>
          <a:off x="12363259" y="15553055"/>
          <a:ext cx="181673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83</xdr:row>
      <xdr:rowOff>158750</xdr:rowOff>
    </xdr:from>
    <xdr:to>
      <xdr:col>6</xdr:col>
      <xdr:colOff>243649</xdr:colOff>
      <xdr:row>85</xdr:row>
      <xdr:rowOff>147955</xdr:rowOff>
    </xdr:to>
    <xdr:cxnSp macro="_xll.PtreeEvent_ObjectClick">
      <xdr:nvCxnSpPr>
        <xdr:cNvPr id="24" name="PTObj_DBranchDLine_2_33">
          <a:extLst>
            <a:ext uri="{FF2B5EF4-FFF2-40B4-BE49-F238E27FC236}">
              <a16:creationId xmlns:a16="http://schemas.microsoft.com/office/drawing/2014/main" id="{C1B8DE59-4B58-425F-B735-4563789427EC}"/>
            </a:ext>
          </a:extLst>
        </xdr:cNvPr>
        <xdr:cNvCxnSpPr/>
      </xdr:nvCxnSpPr>
      <xdr:spPr>
        <a:xfrm flipV="1">
          <a:off x="12210859" y="15553055"/>
          <a:ext cx="152400" cy="3473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85</xdr:row>
      <xdr:rowOff>158750</xdr:rowOff>
    </xdr:from>
    <xdr:to>
      <xdr:col>6</xdr:col>
      <xdr:colOff>5842</xdr:colOff>
      <xdr:row>85</xdr:row>
      <xdr:rowOff>158750</xdr:rowOff>
    </xdr:to>
    <xdr:cxnSp macro="_xll.PtreeEvent_ObjectClick">
      <xdr:nvCxnSpPr>
        <xdr:cNvPr id="25" name="PTObj_DBranchHLine_2_24">
          <a:extLst>
            <a:ext uri="{FF2B5EF4-FFF2-40B4-BE49-F238E27FC236}">
              <a16:creationId xmlns:a16="http://schemas.microsoft.com/office/drawing/2014/main" id="{859D6E9C-2F35-4270-ABB6-9B6E453439E2}"/>
            </a:ext>
          </a:extLst>
        </xdr:cNvPr>
        <xdr:cNvCxnSpPr/>
      </xdr:nvCxnSpPr>
      <xdr:spPr>
        <a:xfrm>
          <a:off x="10303954" y="15915005"/>
          <a:ext cx="18195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81</xdr:row>
      <xdr:rowOff>109855</xdr:rowOff>
    </xdr:from>
    <xdr:to>
      <xdr:col>5</xdr:col>
      <xdr:colOff>234124</xdr:colOff>
      <xdr:row>85</xdr:row>
      <xdr:rowOff>158750</xdr:rowOff>
    </xdr:to>
    <xdr:cxnSp macro="_xll.PtreeEvent_ObjectClick">
      <xdr:nvCxnSpPr>
        <xdr:cNvPr id="26" name="PTObj_DBranchDLine_2_24">
          <a:extLst>
            <a:ext uri="{FF2B5EF4-FFF2-40B4-BE49-F238E27FC236}">
              <a16:creationId xmlns:a16="http://schemas.microsoft.com/office/drawing/2014/main" id="{427ACBF7-519E-4511-B0D6-2184ECBA8028}"/>
            </a:ext>
          </a:extLst>
        </xdr:cNvPr>
        <xdr:cNvCxnSpPr/>
      </xdr:nvCxnSpPr>
      <xdr:spPr>
        <a:xfrm>
          <a:off x="10151554" y="15138400"/>
          <a:ext cx="152400" cy="7766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77</xdr:row>
      <xdr:rowOff>147320</xdr:rowOff>
    </xdr:from>
    <xdr:to>
      <xdr:col>7</xdr:col>
      <xdr:colOff>13462</xdr:colOff>
      <xdr:row>77</xdr:row>
      <xdr:rowOff>147320</xdr:rowOff>
    </xdr:to>
    <xdr:cxnSp macro="_xll.PtreeEvent_ObjectClick">
      <xdr:nvCxnSpPr>
        <xdr:cNvPr id="27" name="PTObj_DBranchHLine_2_32">
          <a:extLst>
            <a:ext uri="{FF2B5EF4-FFF2-40B4-BE49-F238E27FC236}">
              <a16:creationId xmlns:a16="http://schemas.microsoft.com/office/drawing/2014/main" id="{1C092442-6B65-4D90-A8AC-10DE29E616D9}"/>
            </a:ext>
          </a:extLst>
        </xdr:cNvPr>
        <xdr:cNvCxnSpPr/>
      </xdr:nvCxnSpPr>
      <xdr:spPr>
        <a:xfrm>
          <a:off x="12363259" y="14451965"/>
          <a:ext cx="181768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75</xdr:row>
      <xdr:rowOff>137478</xdr:rowOff>
    </xdr:from>
    <xdr:to>
      <xdr:col>6</xdr:col>
      <xdr:colOff>243649</xdr:colOff>
      <xdr:row>77</xdr:row>
      <xdr:rowOff>147320</xdr:rowOff>
    </xdr:to>
    <xdr:cxnSp macro="_xll.PtreeEvent_ObjectClick">
      <xdr:nvCxnSpPr>
        <xdr:cNvPr id="28" name="PTObj_DBranchDLine_2_32">
          <a:extLst>
            <a:ext uri="{FF2B5EF4-FFF2-40B4-BE49-F238E27FC236}">
              <a16:creationId xmlns:a16="http://schemas.microsoft.com/office/drawing/2014/main" id="{12C1A125-1FA0-46B8-BA7F-7B7D93477B6F}"/>
            </a:ext>
          </a:extLst>
        </xdr:cNvPr>
        <xdr:cNvCxnSpPr/>
      </xdr:nvCxnSpPr>
      <xdr:spPr>
        <a:xfrm>
          <a:off x="12210859" y="14078268"/>
          <a:ext cx="152400" cy="37369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73</xdr:row>
      <xdr:rowOff>139700</xdr:rowOff>
    </xdr:from>
    <xdr:to>
      <xdr:col>7</xdr:col>
      <xdr:colOff>8699</xdr:colOff>
      <xdr:row>73</xdr:row>
      <xdr:rowOff>139700</xdr:rowOff>
    </xdr:to>
    <xdr:cxnSp macro="_xll.PtreeEvent_ObjectClick">
      <xdr:nvCxnSpPr>
        <xdr:cNvPr id="29" name="PTObj_DBranchHLine_2_31">
          <a:extLst>
            <a:ext uri="{FF2B5EF4-FFF2-40B4-BE49-F238E27FC236}">
              <a16:creationId xmlns:a16="http://schemas.microsoft.com/office/drawing/2014/main" id="{3D5FFCED-75A5-41A5-B835-5FA023E27043}"/>
            </a:ext>
          </a:extLst>
        </xdr:cNvPr>
        <xdr:cNvCxnSpPr/>
      </xdr:nvCxnSpPr>
      <xdr:spPr>
        <a:xfrm>
          <a:off x="12363259" y="13718540"/>
          <a:ext cx="18110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73</xdr:row>
      <xdr:rowOff>139700</xdr:rowOff>
    </xdr:from>
    <xdr:to>
      <xdr:col>6</xdr:col>
      <xdr:colOff>243649</xdr:colOff>
      <xdr:row>75</xdr:row>
      <xdr:rowOff>139384</xdr:rowOff>
    </xdr:to>
    <xdr:cxnSp macro="_xll.PtreeEvent_ObjectClick">
      <xdr:nvCxnSpPr>
        <xdr:cNvPr id="30" name="PTObj_DBranchDLine_2_31">
          <a:extLst>
            <a:ext uri="{FF2B5EF4-FFF2-40B4-BE49-F238E27FC236}">
              <a16:creationId xmlns:a16="http://schemas.microsoft.com/office/drawing/2014/main" id="{C39493DA-B16B-498F-B54D-1413F3DDA834}"/>
            </a:ext>
          </a:extLst>
        </xdr:cNvPr>
        <xdr:cNvCxnSpPr/>
      </xdr:nvCxnSpPr>
      <xdr:spPr>
        <a:xfrm flipV="1">
          <a:off x="12210859" y="13718540"/>
          <a:ext cx="152400" cy="361634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75</xdr:row>
      <xdr:rowOff>139700</xdr:rowOff>
    </xdr:from>
    <xdr:to>
      <xdr:col>6</xdr:col>
      <xdr:colOff>5842</xdr:colOff>
      <xdr:row>75</xdr:row>
      <xdr:rowOff>139700</xdr:rowOff>
    </xdr:to>
    <xdr:cxnSp macro="_xll.PtreeEvent_ObjectClick">
      <xdr:nvCxnSpPr>
        <xdr:cNvPr id="31" name="PTObj_DBranchHLine_2_22">
          <a:extLst>
            <a:ext uri="{FF2B5EF4-FFF2-40B4-BE49-F238E27FC236}">
              <a16:creationId xmlns:a16="http://schemas.microsoft.com/office/drawing/2014/main" id="{9B4FD425-4C47-4C8E-AC77-B88962D5CF9D}"/>
            </a:ext>
          </a:extLst>
        </xdr:cNvPr>
        <xdr:cNvCxnSpPr/>
      </xdr:nvCxnSpPr>
      <xdr:spPr>
        <a:xfrm>
          <a:off x="10300145" y="14080490"/>
          <a:ext cx="18234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71</xdr:row>
      <xdr:rowOff>104139</xdr:rowOff>
    </xdr:from>
    <xdr:to>
      <xdr:col>5</xdr:col>
      <xdr:colOff>232220</xdr:colOff>
      <xdr:row>75</xdr:row>
      <xdr:rowOff>139700</xdr:rowOff>
    </xdr:to>
    <xdr:cxnSp macro="_xll.PtreeEvent_ObjectClick">
      <xdr:nvCxnSpPr>
        <xdr:cNvPr id="32" name="PTObj_DBranchDLine_2_22">
          <a:extLst>
            <a:ext uri="{FF2B5EF4-FFF2-40B4-BE49-F238E27FC236}">
              <a16:creationId xmlns:a16="http://schemas.microsoft.com/office/drawing/2014/main" id="{546A9828-F2BC-46A5-B4D2-24738A228A03}"/>
            </a:ext>
          </a:extLst>
        </xdr:cNvPr>
        <xdr:cNvCxnSpPr/>
      </xdr:nvCxnSpPr>
      <xdr:spPr>
        <a:xfrm>
          <a:off x="10147745" y="13322934"/>
          <a:ext cx="152400" cy="757556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53</xdr:row>
      <xdr:rowOff>101600</xdr:rowOff>
    </xdr:from>
    <xdr:to>
      <xdr:col>6</xdr:col>
      <xdr:colOff>1720342</xdr:colOff>
      <xdr:row>53</xdr:row>
      <xdr:rowOff>101600</xdr:rowOff>
    </xdr:to>
    <xdr:cxnSp macro="_xll.PtreeEvent_ObjectClick">
      <xdr:nvCxnSpPr>
        <xdr:cNvPr id="33" name="PTObj_DBranchHLine_2_30">
          <a:extLst>
            <a:ext uri="{FF2B5EF4-FFF2-40B4-BE49-F238E27FC236}">
              <a16:creationId xmlns:a16="http://schemas.microsoft.com/office/drawing/2014/main" id="{4D9101D0-9852-4F43-BBBF-0FD98CC8458A}"/>
            </a:ext>
          </a:extLst>
        </xdr:cNvPr>
        <xdr:cNvCxnSpPr/>
      </xdr:nvCxnSpPr>
      <xdr:spPr>
        <a:xfrm>
          <a:off x="12363259" y="10060940"/>
          <a:ext cx="147478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51</xdr:row>
      <xdr:rowOff>94615</xdr:rowOff>
    </xdr:from>
    <xdr:to>
      <xdr:col>6</xdr:col>
      <xdr:colOff>243649</xdr:colOff>
      <xdr:row>53</xdr:row>
      <xdr:rowOff>101600</xdr:rowOff>
    </xdr:to>
    <xdr:cxnSp macro="_xll.PtreeEvent_ObjectClick">
      <xdr:nvCxnSpPr>
        <xdr:cNvPr id="34" name="PTObj_DBranchDLine_2_30">
          <a:extLst>
            <a:ext uri="{FF2B5EF4-FFF2-40B4-BE49-F238E27FC236}">
              <a16:creationId xmlns:a16="http://schemas.microsoft.com/office/drawing/2014/main" id="{97243A76-167B-4B19-AF51-DA01E50DBE66}"/>
            </a:ext>
          </a:extLst>
        </xdr:cNvPr>
        <xdr:cNvCxnSpPr/>
      </xdr:nvCxnSpPr>
      <xdr:spPr>
        <a:xfrm>
          <a:off x="12210859" y="9699625"/>
          <a:ext cx="152400" cy="36131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49</xdr:row>
      <xdr:rowOff>93980</xdr:rowOff>
    </xdr:from>
    <xdr:to>
      <xdr:col>6</xdr:col>
      <xdr:colOff>1719390</xdr:colOff>
      <xdr:row>49</xdr:row>
      <xdr:rowOff>93980</xdr:rowOff>
    </xdr:to>
    <xdr:cxnSp macro="_xll.PtreeEvent_ObjectClick">
      <xdr:nvCxnSpPr>
        <xdr:cNvPr id="35" name="PTObj_DBranchHLine_2_29">
          <a:extLst>
            <a:ext uri="{FF2B5EF4-FFF2-40B4-BE49-F238E27FC236}">
              <a16:creationId xmlns:a16="http://schemas.microsoft.com/office/drawing/2014/main" id="{252FC9EE-7121-4EA9-9260-EE9E8D4CC87B}"/>
            </a:ext>
          </a:extLst>
        </xdr:cNvPr>
        <xdr:cNvCxnSpPr/>
      </xdr:nvCxnSpPr>
      <xdr:spPr>
        <a:xfrm>
          <a:off x="12363259" y="9337040"/>
          <a:ext cx="147383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49</xdr:row>
      <xdr:rowOff>93980</xdr:rowOff>
    </xdr:from>
    <xdr:to>
      <xdr:col>6</xdr:col>
      <xdr:colOff>243649</xdr:colOff>
      <xdr:row>51</xdr:row>
      <xdr:rowOff>96520</xdr:rowOff>
    </xdr:to>
    <xdr:cxnSp macro="_xll.PtreeEvent_ObjectClick">
      <xdr:nvCxnSpPr>
        <xdr:cNvPr id="36" name="PTObj_DBranchDLine_2_29">
          <a:extLst>
            <a:ext uri="{FF2B5EF4-FFF2-40B4-BE49-F238E27FC236}">
              <a16:creationId xmlns:a16="http://schemas.microsoft.com/office/drawing/2014/main" id="{6BB58064-9359-42D7-92E5-A9726D27D0E9}"/>
            </a:ext>
          </a:extLst>
        </xdr:cNvPr>
        <xdr:cNvCxnSpPr/>
      </xdr:nvCxnSpPr>
      <xdr:spPr>
        <a:xfrm flipV="1">
          <a:off x="12210859" y="9337040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235077</xdr:colOff>
      <xdr:row>51</xdr:row>
      <xdr:rowOff>93980</xdr:rowOff>
    </xdr:from>
    <xdr:to>
      <xdr:col>6</xdr:col>
      <xdr:colOff>5842</xdr:colOff>
      <xdr:row>51</xdr:row>
      <xdr:rowOff>93980</xdr:rowOff>
    </xdr:to>
    <xdr:cxnSp macro="_xll.PtreeEvent_ObjectClick">
      <xdr:nvCxnSpPr>
        <xdr:cNvPr id="37" name="PTObj_DBranchHLine_2_28">
          <a:extLst>
            <a:ext uri="{FF2B5EF4-FFF2-40B4-BE49-F238E27FC236}">
              <a16:creationId xmlns:a16="http://schemas.microsoft.com/office/drawing/2014/main" id="{4E2AFEFF-6E3B-442F-B295-516782C68844}"/>
            </a:ext>
          </a:extLst>
        </xdr:cNvPr>
        <xdr:cNvCxnSpPr/>
      </xdr:nvCxnSpPr>
      <xdr:spPr>
        <a:xfrm>
          <a:off x="10304907" y="9698990"/>
          <a:ext cx="18186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82677</xdr:colOff>
      <xdr:row>47</xdr:row>
      <xdr:rowOff>77470</xdr:rowOff>
    </xdr:from>
    <xdr:to>
      <xdr:col>5</xdr:col>
      <xdr:colOff>235077</xdr:colOff>
      <xdr:row>51</xdr:row>
      <xdr:rowOff>93980</xdr:rowOff>
    </xdr:to>
    <xdr:cxnSp macro="_xll.PtreeEvent_ObjectClick">
      <xdr:nvCxnSpPr>
        <xdr:cNvPr id="38" name="PTObj_DBranchDLine_2_28">
          <a:extLst>
            <a:ext uri="{FF2B5EF4-FFF2-40B4-BE49-F238E27FC236}">
              <a16:creationId xmlns:a16="http://schemas.microsoft.com/office/drawing/2014/main" id="{F9F8FF1D-0E72-482A-AAEF-4B31CE3CDC1B}"/>
            </a:ext>
          </a:extLst>
        </xdr:cNvPr>
        <xdr:cNvCxnSpPr/>
      </xdr:nvCxnSpPr>
      <xdr:spPr>
        <a:xfrm>
          <a:off x="10152507" y="8954770"/>
          <a:ext cx="152400" cy="744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43</xdr:row>
      <xdr:rowOff>82550</xdr:rowOff>
    </xdr:from>
    <xdr:to>
      <xdr:col>7</xdr:col>
      <xdr:colOff>10605</xdr:colOff>
      <xdr:row>43</xdr:row>
      <xdr:rowOff>82550</xdr:rowOff>
    </xdr:to>
    <xdr:cxnSp macro="_xll.PtreeEvent_ObjectClick">
      <xdr:nvCxnSpPr>
        <xdr:cNvPr id="39" name="PTObj_DBranchHLine_2_14">
          <a:extLst>
            <a:ext uri="{FF2B5EF4-FFF2-40B4-BE49-F238E27FC236}">
              <a16:creationId xmlns:a16="http://schemas.microsoft.com/office/drawing/2014/main" id="{A3996741-8721-489C-A586-33DA5D71F6EA}"/>
            </a:ext>
          </a:extLst>
        </xdr:cNvPr>
        <xdr:cNvCxnSpPr/>
      </xdr:nvCxnSpPr>
      <xdr:spPr>
        <a:xfrm>
          <a:off x="12363259" y="8237855"/>
          <a:ext cx="181292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41</xdr:row>
      <xdr:rowOff>73660</xdr:rowOff>
    </xdr:from>
    <xdr:to>
      <xdr:col>6</xdr:col>
      <xdr:colOff>243649</xdr:colOff>
      <xdr:row>43</xdr:row>
      <xdr:rowOff>82550</xdr:rowOff>
    </xdr:to>
    <xdr:cxnSp macro="_xll.PtreeEvent_ObjectClick">
      <xdr:nvCxnSpPr>
        <xdr:cNvPr id="40" name="PTObj_DBranchDLine_2_14">
          <a:extLst>
            <a:ext uri="{FF2B5EF4-FFF2-40B4-BE49-F238E27FC236}">
              <a16:creationId xmlns:a16="http://schemas.microsoft.com/office/drawing/2014/main" id="{50AF3C75-2A10-4AA2-A755-575B827F04E2}"/>
            </a:ext>
          </a:extLst>
        </xdr:cNvPr>
        <xdr:cNvCxnSpPr/>
      </xdr:nvCxnSpPr>
      <xdr:spPr>
        <a:xfrm>
          <a:off x="12210859" y="7865110"/>
          <a:ext cx="152400" cy="3727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39</xdr:row>
      <xdr:rowOff>74930</xdr:rowOff>
    </xdr:from>
    <xdr:to>
      <xdr:col>7</xdr:col>
      <xdr:colOff>10605</xdr:colOff>
      <xdr:row>39</xdr:row>
      <xdr:rowOff>74930</xdr:rowOff>
    </xdr:to>
    <xdr:cxnSp macro="_xll.PtreeEvent_ObjectClick">
      <xdr:nvCxnSpPr>
        <xdr:cNvPr id="41" name="PTObj_DBranchHLine_2_13">
          <a:extLst>
            <a:ext uri="{FF2B5EF4-FFF2-40B4-BE49-F238E27FC236}">
              <a16:creationId xmlns:a16="http://schemas.microsoft.com/office/drawing/2014/main" id="{739556E1-45DB-434C-96FA-09D3D60CD472}"/>
            </a:ext>
          </a:extLst>
        </xdr:cNvPr>
        <xdr:cNvCxnSpPr/>
      </xdr:nvCxnSpPr>
      <xdr:spPr>
        <a:xfrm>
          <a:off x="12363259" y="7504430"/>
          <a:ext cx="181292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39</xdr:row>
      <xdr:rowOff>74930</xdr:rowOff>
    </xdr:from>
    <xdr:to>
      <xdr:col>6</xdr:col>
      <xdr:colOff>243649</xdr:colOff>
      <xdr:row>41</xdr:row>
      <xdr:rowOff>75565</xdr:rowOff>
    </xdr:to>
    <xdr:cxnSp macro="_xll.PtreeEvent_ObjectClick">
      <xdr:nvCxnSpPr>
        <xdr:cNvPr id="42" name="PTObj_DBranchDLine_2_13">
          <a:extLst>
            <a:ext uri="{FF2B5EF4-FFF2-40B4-BE49-F238E27FC236}">
              <a16:creationId xmlns:a16="http://schemas.microsoft.com/office/drawing/2014/main" id="{1BD31815-E932-429F-B962-0AA315361F63}"/>
            </a:ext>
          </a:extLst>
        </xdr:cNvPr>
        <xdr:cNvCxnSpPr/>
      </xdr:nvCxnSpPr>
      <xdr:spPr>
        <a:xfrm flipV="1">
          <a:off x="12210859" y="7504430"/>
          <a:ext cx="152400" cy="3625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41</xdr:row>
      <xdr:rowOff>74930</xdr:rowOff>
    </xdr:from>
    <xdr:to>
      <xdr:col>6</xdr:col>
      <xdr:colOff>5842</xdr:colOff>
      <xdr:row>41</xdr:row>
      <xdr:rowOff>74930</xdr:rowOff>
    </xdr:to>
    <xdr:cxnSp macro="_xll.PtreeEvent_ObjectClick">
      <xdr:nvCxnSpPr>
        <xdr:cNvPr id="43" name="PTObj_DBranchHLine_2_26">
          <a:extLst>
            <a:ext uri="{FF2B5EF4-FFF2-40B4-BE49-F238E27FC236}">
              <a16:creationId xmlns:a16="http://schemas.microsoft.com/office/drawing/2014/main" id="{0028FD4E-85F2-4937-842E-5BBC78BBC38C}"/>
            </a:ext>
          </a:extLst>
        </xdr:cNvPr>
        <xdr:cNvCxnSpPr/>
      </xdr:nvCxnSpPr>
      <xdr:spPr>
        <a:xfrm>
          <a:off x="10303002" y="7866380"/>
          <a:ext cx="182054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37</xdr:row>
      <xdr:rowOff>75565</xdr:rowOff>
    </xdr:from>
    <xdr:to>
      <xdr:col>5</xdr:col>
      <xdr:colOff>233172</xdr:colOff>
      <xdr:row>41</xdr:row>
      <xdr:rowOff>74930</xdr:rowOff>
    </xdr:to>
    <xdr:cxnSp macro="_xll.PtreeEvent_ObjectClick">
      <xdr:nvCxnSpPr>
        <xdr:cNvPr id="44" name="PTObj_DBranchDLine_2_26">
          <a:extLst>
            <a:ext uri="{FF2B5EF4-FFF2-40B4-BE49-F238E27FC236}">
              <a16:creationId xmlns:a16="http://schemas.microsoft.com/office/drawing/2014/main" id="{88AB7FD2-507C-4F8D-96DF-C636220CD283}"/>
            </a:ext>
          </a:extLst>
        </xdr:cNvPr>
        <xdr:cNvCxnSpPr/>
      </xdr:nvCxnSpPr>
      <xdr:spPr>
        <a:xfrm>
          <a:off x="10150602" y="7143115"/>
          <a:ext cx="152400" cy="72326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235076</xdr:colOff>
      <xdr:row>31</xdr:row>
      <xdr:rowOff>59690</xdr:rowOff>
    </xdr:from>
    <xdr:to>
      <xdr:col>7</xdr:col>
      <xdr:colOff>8700</xdr:colOff>
      <xdr:row>31</xdr:row>
      <xdr:rowOff>59690</xdr:rowOff>
    </xdr:to>
    <xdr:cxnSp macro="_xll.PtreeEvent_ObjectClick">
      <xdr:nvCxnSpPr>
        <xdr:cNvPr id="45" name="PTObj_DBranchHLine_2_10">
          <a:extLst>
            <a:ext uri="{FF2B5EF4-FFF2-40B4-BE49-F238E27FC236}">
              <a16:creationId xmlns:a16="http://schemas.microsoft.com/office/drawing/2014/main" id="{04F67FFF-8645-49C7-8053-48673E5BFFAB}"/>
            </a:ext>
          </a:extLst>
        </xdr:cNvPr>
        <xdr:cNvCxnSpPr/>
      </xdr:nvCxnSpPr>
      <xdr:spPr>
        <a:xfrm>
          <a:off x="12352781" y="6037580"/>
          <a:ext cx="18214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82676</xdr:colOff>
      <xdr:row>29</xdr:row>
      <xdr:rowOff>77470</xdr:rowOff>
    </xdr:from>
    <xdr:to>
      <xdr:col>6</xdr:col>
      <xdr:colOff>235076</xdr:colOff>
      <xdr:row>31</xdr:row>
      <xdr:rowOff>59690</xdr:rowOff>
    </xdr:to>
    <xdr:cxnSp macro="_xll.PtreeEvent_ObjectClick">
      <xdr:nvCxnSpPr>
        <xdr:cNvPr id="46" name="PTObj_DBranchDLine_2_10">
          <a:extLst>
            <a:ext uri="{FF2B5EF4-FFF2-40B4-BE49-F238E27FC236}">
              <a16:creationId xmlns:a16="http://schemas.microsoft.com/office/drawing/2014/main" id="{993AEAE4-E689-46D8-88E5-F82B6DFA48A9}"/>
            </a:ext>
          </a:extLst>
        </xdr:cNvPr>
        <xdr:cNvCxnSpPr/>
      </xdr:nvCxnSpPr>
      <xdr:spPr>
        <a:xfrm>
          <a:off x="12200381" y="569722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45</xdr:row>
      <xdr:rowOff>86360</xdr:rowOff>
    </xdr:from>
    <xdr:to>
      <xdr:col>6</xdr:col>
      <xdr:colOff>4890</xdr:colOff>
      <xdr:row>45</xdr:row>
      <xdr:rowOff>86360</xdr:rowOff>
    </xdr:to>
    <xdr:cxnSp macro="_xll.PtreeEvent_ObjectClick">
      <xdr:nvCxnSpPr>
        <xdr:cNvPr id="47" name="PTObj_DBranchHLine_2_27">
          <a:extLst>
            <a:ext uri="{FF2B5EF4-FFF2-40B4-BE49-F238E27FC236}">
              <a16:creationId xmlns:a16="http://schemas.microsoft.com/office/drawing/2014/main" id="{80824214-0B43-42E5-9D8B-BAB7E4571570}"/>
            </a:ext>
          </a:extLst>
        </xdr:cNvPr>
        <xdr:cNvCxnSpPr/>
      </xdr:nvCxnSpPr>
      <xdr:spPr>
        <a:xfrm>
          <a:off x="10303002" y="8603615"/>
          <a:ext cx="18195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45</xdr:row>
      <xdr:rowOff>86360</xdr:rowOff>
    </xdr:from>
    <xdr:to>
      <xdr:col>5</xdr:col>
      <xdr:colOff>233172</xdr:colOff>
      <xdr:row>47</xdr:row>
      <xdr:rowOff>75565</xdr:rowOff>
    </xdr:to>
    <xdr:cxnSp macro="_xll.PtreeEvent_ObjectClick">
      <xdr:nvCxnSpPr>
        <xdr:cNvPr id="48" name="PTObj_DBranchDLine_2_27">
          <a:extLst>
            <a:ext uri="{FF2B5EF4-FFF2-40B4-BE49-F238E27FC236}">
              <a16:creationId xmlns:a16="http://schemas.microsoft.com/office/drawing/2014/main" id="{ACEDB283-D009-4017-A4F7-8A3E809ACE47}"/>
            </a:ext>
          </a:extLst>
        </xdr:cNvPr>
        <xdr:cNvCxnSpPr/>
      </xdr:nvCxnSpPr>
      <xdr:spPr>
        <a:xfrm flipV="1">
          <a:off x="10150602" y="8603615"/>
          <a:ext cx="152400" cy="3492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35</xdr:row>
      <xdr:rowOff>74930</xdr:rowOff>
    </xdr:from>
    <xdr:to>
      <xdr:col>6</xdr:col>
      <xdr:colOff>8700</xdr:colOff>
      <xdr:row>35</xdr:row>
      <xdr:rowOff>74930</xdr:rowOff>
    </xdr:to>
    <xdr:cxnSp macro="_xll.PtreeEvent_ObjectClick">
      <xdr:nvCxnSpPr>
        <xdr:cNvPr id="49" name="PTObj_DBranchHLine_2_25">
          <a:extLst>
            <a:ext uri="{FF2B5EF4-FFF2-40B4-BE49-F238E27FC236}">
              <a16:creationId xmlns:a16="http://schemas.microsoft.com/office/drawing/2014/main" id="{2D943D65-011F-4248-AFE2-274BAE4AF377}"/>
            </a:ext>
          </a:extLst>
        </xdr:cNvPr>
        <xdr:cNvCxnSpPr/>
      </xdr:nvCxnSpPr>
      <xdr:spPr>
        <a:xfrm>
          <a:off x="10303002" y="6780530"/>
          <a:ext cx="182340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35</xdr:row>
      <xdr:rowOff>74930</xdr:rowOff>
    </xdr:from>
    <xdr:to>
      <xdr:col>5</xdr:col>
      <xdr:colOff>233172</xdr:colOff>
      <xdr:row>37</xdr:row>
      <xdr:rowOff>75565</xdr:rowOff>
    </xdr:to>
    <xdr:cxnSp macro="_xll.PtreeEvent_ObjectClick">
      <xdr:nvCxnSpPr>
        <xdr:cNvPr id="50" name="PTObj_DBranchDLine_2_25">
          <a:extLst>
            <a:ext uri="{FF2B5EF4-FFF2-40B4-BE49-F238E27FC236}">
              <a16:creationId xmlns:a16="http://schemas.microsoft.com/office/drawing/2014/main" id="{7AECB3C2-F88A-4E3C-B603-3BAF9E4233A2}"/>
            </a:ext>
          </a:extLst>
        </xdr:cNvPr>
        <xdr:cNvCxnSpPr/>
      </xdr:nvCxnSpPr>
      <xdr:spPr>
        <a:xfrm flipV="1">
          <a:off x="10150602" y="6780530"/>
          <a:ext cx="152400" cy="3625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79</xdr:row>
      <xdr:rowOff>120650</xdr:rowOff>
    </xdr:from>
    <xdr:to>
      <xdr:col>5</xdr:col>
      <xdr:colOff>1704150</xdr:colOff>
      <xdr:row>79</xdr:row>
      <xdr:rowOff>120650</xdr:rowOff>
    </xdr:to>
    <xdr:cxnSp macro="_xll.PtreeEvent_ObjectClick">
      <xdr:nvCxnSpPr>
        <xdr:cNvPr id="51" name="PTObj_DBranchHLine_2_23">
          <a:extLst>
            <a:ext uri="{FF2B5EF4-FFF2-40B4-BE49-F238E27FC236}">
              <a16:creationId xmlns:a16="http://schemas.microsoft.com/office/drawing/2014/main" id="{2DB8A10F-2971-4805-BD43-9A17E5BE39C4}"/>
            </a:ext>
          </a:extLst>
        </xdr:cNvPr>
        <xdr:cNvCxnSpPr/>
      </xdr:nvCxnSpPr>
      <xdr:spPr>
        <a:xfrm>
          <a:off x="10300145" y="14791055"/>
          <a:ext cx="14700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79</xdr:row>
      <xdr:rowOff>120650</xdr:rowOff>
    </xdr:from>
    <xdr:to>
      <xdr:col>5</xdr:col>
      <xdr:colOff>232220</xdr:colOff>
      <xdr:row>81</xdr:row>
      <xdr:rowOff>107950</xdr:rowOff>
    </xdr:to>
    <xdr:cxnSp macro="_xll.PtreeEvent_ObjectClick">
      <xdr:nvCxnSpPr>
        <xdr:cNvPr id="52" name="PTObj_DBranchDLine_2_23">
          <a:extLst>
            <a:ext uri="{FF2B5EF4-FFF2-40B4-BE49-F238E27FC236}">
              <a16:creationId xmlns:a16="http://schemas.microsoft.com/office/drawing/2014/main" id="{6162007D-C9D7-4ADA-9308-9C45EFB7BDC1}"/>
            </a:ext>
          </a:extLst>
        </xdr:cNvPr>
        <xdr:cNvCxnSpPr/>
      </xdr:nvCxnSpPr>
      <xdr:spPr>
        <a:xfrm flipV="1">
          <a:off x="10147745" y="14791055"/>
          <a:ext cx="152400" cy="345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69</xdr:row>
      <xdr:rowOff>109220</xdr:rowOff>
    </xdr:from>
    <xdr:to>
      <xdr:col>6</xdr:col>
      <xdr:colOff>2032</xdr:colOff>
      <xdr:row>69</xdr:row>
      <xdr:rowOff>109220</xdr:rowOff>
    </xdr:to>
    <xdr:cxnSp macro="_xll.PtreeEvent_ObjectClick">
      <xdr:nvCxnSpPr>
        <xdr:cNvPr id="53" name="PTObj_DBranchHLine_2_21">
          <a:extLst>
            <a:ext uri="{FF2B5EF4-FFF2-40B4-BE49-F238E27FC236}">
              <a16:creationId xmlns:a16="http://schemas.microsoft.com/office/drawing/2014/main" id="{1AE7FFBD-9F5B-49D6-82B1-5FE69C8BE964}"/>
            </a:ext>
          </a:extLst>
        </xdr:cNvPr>
        <xdr:cNvCxnSpPr/>
      </xdr:nvCxnSpPr>
      <xdr:spPr>
        <a:xfrm>
          <a:off x="10300145" y="12966065"/>
          <a:ext cx="181768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69</xdr:row>
      <xdr:rowOff>109220</xdr:rowOff>
    </xdr:from>
    <xdr:to>
      <xdr:col>5</xdr:col>
      <xdr:colOff>232220</xdr:colOff>
      <xdr:row>71</xdr:row>
      <xdr:rowOff>104141</xdr:rowOff>
    </xdr:to>
    <xdr:cxnSp macro="_xll.PtreeEvent_ObjectClick">
      <xdr:nvCxnSpPr>
        <xdr:cNvPr id="54" name="PTObj_DBranchDLine_2_21">
          <a:extLst>
            <a:ext uri="{FF2B5EF4-FFF2-40B4-BE49-F238E27FC236}">
              <a16:creationId xmlns:a16="http://schemas.microsoft.com/office/drawing/2014/main" id="{84DEE53E-E0D2-4BDA-BF49-86228BAB0182}"/>
            </a:ext>
          </a:extLst>
        </xdr:cNvPr>
        <xdr:cNvCxnSpPr/>
      </xdr:nvCxnSpPr>
      <xdr:spPr>
        <a:xfrm flipV="1">
          <a:off x="10147745" y="12966065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65</xdr:row>
      <xdr:rowOff>116840</xdr:rowOff>
    </xdr:from>
    <xdr:to>
      <xdr:col>6</xdr:col>
      <xdr:colOff>1684147</xdr:colOff>
      <xdr:row>65</xdr:row>
      <xdr:rowOff>116840</xdr:rowOff>
    </xdr:to>
    <xdr:cxnSp macro="_xll.PtreeEvent_ObjectClick">
      <xdr:nvCxnSpPr>
        <xdr:cNvPr id="55" name="PTObj_DBranchHLine_2_12">
          <a:extLst>
            <a:ext uri="{FF2B5EF4-FFF2-40B4-BE49-F238E27FC236}">
              <a16:creationId xmlns:a16="http://schemas.microsoft.com/office/drawing/2014/main" id="{2F969D5F-A8C1-4646-8A57-9F2CC8015065}"/>
            </a:ext>
          </a:extLst>
        </xdr:cNvPr>
        <xdr:cNvCxnSpPr/>
      </xdr:nvCxnSpPr>
      <xdr:spPr>
        <a:xfrm>
          <a:off x="12352782" y="12251690"/>
          <a:ext cx="14490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63</xdr:row>
      <xdr:rowOff>104141</xdr:rowOff>
    </xdr:from>
    <xdr:to>
      <xdr:col>6</xdr:col>
      <xdr:colOff>235077</xdr:colOff>
      <xdr:row>65</xdr:row>
      <xdr:rowOff>116840</xdr:rowOff>
    </xdr:to>
    <xdr:cxnSp macro="_xll.PtreeEvent_ObjectClick">
      <xdr:nvCxnSpPr>
        <xdr:cNvPr id="56" name="PTObj_DBranchDLine_2_12">
          <a:extLst>
            <a:ext uri="{FF2B5EF4-FFF2-40B4-BE49-F238E27FC236}">
              <a16:creationId xmlns:a16="http://schemas.microsoft.com/office/drawing/2014/main" id="{BB3D7634-B2DA-4BD6-B50F-DE320D48C7A4}"/>
            </a:ext>
          </a:extLst>
        </xdr:cNvPr>
        <xdr:cNvCxnSpPr/>
      </xdr:nvCxnSpPr>
      <xdr:spPr>
        <a:xfrm>
          <a:off x="12200382" y="11875136"/>
          <a:ext cx="152400" cy="376554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61</xdr:row>
      <xdr:rowOff>109220</xdr:rowOff>
    </xdr:from>
    <xdr:to>
      <xdr:col>6</xdr:col>
      <xdr:colOff>1684147</xdr:colOff>
      <xdr:row>61</xdr:row>
      <xdr:rowOff>109220</xdr:rowOff>
    </xdr:to>
    <xdr:cxnSp macro="_xll.PtreeEvent_ObjectClick">
      <xdr:nvCxnSpPr>
        <xdr:cNvPr id="57" name="PTObj_DBranchHLine_2_11">
          <a:extLst>
            <a:ext uri="{FF2B5EF4-FFF2-40B4-BE49-F238E27FC236}">
              <a16:creationId xmlns:a16="http://schemas.microsoft.com/office/drawing/2014/main" id="{73B7CEF2-D465-46C0-BA71-19FC5D088557}"/>
            </a:ext>
          </a:extLst>
        </xdr:cNvPr>
        <xdr:cNvCxnSpPr/>
      </xdr:nvCxnSpPr>
      <xdr:spPr>
        <a:xfrm>
          <a:off x="12352782" y="11518265"/>
          <a:ext cx="14490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61</xdr:row>
      <xdr:rowOff>109220</xdr:rowOff>
    </xdr:from>
    <xdr:to>
      <xdr:col>6</xdr:col>
      <xdr:colOff>235077</xdr:colOff>
      <xdr:row>63</xdr:row>
      <xdr:rowOff>104141</xdr:rowOff>
    </xdr:to>
    <xdr:cxnSp macro="_xll.PtreeEvent_ObjectClick">
      <xdr:nvCxnSpPr>
        <xdr:cNvPr id="58" name="PTObj_DBranchDLine_2_11">
          <a:extLst>
            <a:ext uri="{FF2B5EF4-FFF2-40B4-BE49-F238E27FC236}">
              <a16:creationId xmlns:a16="http://schemas.microsoft.com/office/drawing/2014/main" id="{D2153032-392C-44E4-9968-A21B434A04E7}"/>
            </a:ext>
          </a:extLst>
        </xdr:cNvPr>
        <xdr:cNvCxnSpPr/>
      </xdr:nvCxnSpPr>
      <xdr:spPr>
        <a:xfrm flipV="1">
          <a:off x="12200382" y="11518265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63</xdr:row>
      <xdr:rowOff>109220</xdr:rowOff>
    </xdr:from>
    <xdr:to>
      <xdr:col>6</xdr:col>
      <xdr:colOff>2032</xdr:colOff>
      <xdr:row>63</xdr:row>
      <xdr:rowOff>109220</xdr:rowOff>
    </xdr:to>
    <xdr:cxnSp macro="_xll.PtreeEvent_ObjectClick">
      <xdr:nvCxnSpPr>
        <xdr:cNvPr id="59" name="PTObj_DBranchHLine_2_8">
          <a:extLst>
            <a:ext uri="{FF2B5EF4-FFF2-40B4-BE49-F238E27FC236}">
              <a16:creationId xmlns:a16="http://schemas.microsoft.com/office/drawing/2014/main" id="{8679098A-879A-480C-B225-906FE3C398DD}"/>
            </a:ext>
          </a:extLst>
        </xdr:cNvPr>
        <xdr:cNvCxnSpPr/>
      </xdr:nvCxnSpPr>
      <xdr:spPr>
        <a:xfrm>
          <a:off x="10303954" y="11880215"/>
          <a:ext cx="181387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59</xdr:row>
      <xdr:rowOff>96520</xdr:rowOff>
    </xdr:from>
    <xdr:to>
      <xdr:col>5</xdr:col>
      <xdr:colOff>234124</xdr:colOff>
      <xdr:row>63</xdr:row>
      <xdr:rowOff>109220</xdr:rowOff>
    </xdr:to>
    <xdr:cxnSp macro="_xll.PtreeEvent_ObjectClick">
      <xdr:nvCxnSpPr>
        <xdr:cNvPr id="60" name="PTObj_DBranchDLine_2_8">
          <a:extLst>
            <a:ext uri="{FF2B5EF4-FFF2-40B4-BE49-F238E27FC236}">
              <a16:creationId xmlns:a16="http://schemas.microsoft.com/office/drawing/2014/main" id="{A2ADEBB5-9AAF-491D-99A8-46108EEA391E}"/>
            </a:ext>
          </a:extLst>
        </xdr:cNvPr>
        <xdr:cNvCxnSpPr/>
      </xdr:nvCxnSpPr>
      <xdr:spPr>
        <a:xfrm>
          <a:off x="10151554" y="11141710"/>
          <a:ext cx="152400" cy="7385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27</xdr:row>
      <xdr:rowOff>86360</xdr:rowOff>
    </xdr:from>
    <xdr:to>
      <xdr:col>6</xdr:col>
      <xdr:colOff>1158367</xdr:colOff>
      <xdr:row>27</xdr:row>
      <xdr:rowOff>86360</xdr:rowOff>
    </xdr:to>
    <xdr:cxnSp macro="_xll.PtreeEvent_ObjectClick">
      <xdr:nvCxnSpPr>
        <xdr:cNvPr id="61" name="PTObj_DBranchHLine_2_9">
          <a:extLst>
            <a:ext uri="{FF2B5EF4-FFF2-40B4-BE49-F238E27FC236}">
              <a16:creationId xmlns:a16="http://schemas.microsoft.com/office/drawing/2014/main" id="{FB5BBF1B-237B-48AC-AD4D-0856E63D54A5}"/>
            </a:ext>
          </a:extLst>
        </xdr:cNvPr>
        <xdr:cNvCxnSpPr/>
      </xdr:nvCxnSpPr>
      <xdr:spPr>
        <a:xfrm>
          <a:off x="12352782" y="5346065"/>
          <a:ext cx="92519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27</xdr:row>
      <xdr:rowOff>86360</xdr:rowOff>
    </xdr:from>
    <xdr:to>
      <xdr:col>6</xdr:col>
      <xdr:colOff>235077</xdr:colOff>
      <xdr:row>29</xdr:row>
      <xdr:rowOff>77470</xdr:rowOff>
    </xdr:to>
    <xdr:cxnSp macro="_xll.PtreeEvent_ObjectClick">
      <xdr:nvCxnSpPr>
        <xdr:cNvPr id="62" name="PTObj_DBranchDLine_2_9">
          <a:extLst>
            <a:ext uri="{FF2B5EF4-FFF2-40B4-BE49-F238E27FC236}">
              <a16:creationId xmlns:a16="http://schemas.microsoft.com/office/drawing/2014/main" id="{C67A394D-F68D-451B-8AE3-29D4B75EC35B}"/>
            </a:ext>
          </a:extLst>
        </xdr:cNvPr>
        <xdr:cNvCxnSpPr/>
      </xdr:nvCxnSpPr>
      <xdr:spPr>
        <a:xfrm flipV="1">
          <a:off x="12200382" y="5346065"/>
          <a:ext cx="152400" cy="3511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29</xdr:row>
      <xdr:rowOff>86360</xdr:rowOff>
    </xdr:from>
    <xdr:to>
      <xdr:col>6</xdr:col>
      <xdr:colOff>2032</xdr:colOff>
      <xdr:row>29</xdr:row>
      <xdr:rowOff>86360</xdr:rowOff>
    </xdr:to>
    <xdr:cxnSp macro="_xll.PtreeEvent_ObjectClick">
      <xdr:nvCxnSpPr>
        <xdr:cNvPr id="63" name="PTObj_DBranchHLine_2_6">
          <a:extLst>
            <a:ext uri="{FF2B5EF4-FFF2-40B4-BE49-F238E27FC236}">
              <a16:creationId xmlns:a16="http://schemas.microsoft.com/office/drawing/2014/main" id="{338B33A7-04EE-47AA-89D1-02675B4C6D72}"/>
            </a:ext>
          </a:extLst>
        </xdr:cNvPr>
        <xdr:cNvCxnSpPr/>
      </xdr:nvCxnSpPr>
      <xdr:spPr>
        <a:xfrm>
          <a:off x="10300145" y="5708015"/>
          <a:ext cx="181768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25</xdr:row>
      <xdr:rowOff>77470</xdr:rowOff>
    </xdr:from>
    <xdr:to>
      <xdr:col>5</xdr:col>
      <xdr:colOff>232220</xdr:colOff>
      <xdr:row>29</xdr:row>
      <xdr:rowOff>86360</xdr:rowOff>
    </xdr:to>
    <xdr:cxnSp macro="_xll.PtreeEvent_ObjectClick">
      <xdr:nvCxnSpPr>
        <xdr:cNvPr id="64" name="PTObj_DBranchDLine_2_6">
          <a:extLst>
            <a:ext uri="{FF2B5EF4-FFF2-40B4-BE49-F238E27FC236}">
              <a16:creationId xmlns:a16="http://schemas.microsoft.com/office/drawing/2014/main" id="{041F9596-BBCE-4C11-8307-48DBCC14921D}"/>
            </a:ext>
          </a:extLst>
        </xdr:cNvPr>
        <xdr:cNvCxnSpPr/>
      </xdr:nvCxnSpPr>
      <xdr:spPr>
        <a:xfrm>
          <a:off x="10147745" y="4973320"/>
          <a:ext cx="152400" cy="7346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57</xdr:row>
      <xdr:rowOff>93980</xdr:rowOff>
    </xdr:from>
    <xdr:to>
      <xdr:col>5</xdr:col>
      <xdr:colOff>1509840</xdr:colOff>
      <xdr:row>57</xdr:row>
      <xdr:rowOff>93980</xdr:rowOff>
    </xdr:to>
    <xdr:cxnSp macro="_xll.PtreeEvent_ObjectClick">
      <xdr:nvCxnSpPr>
        <xdr:cNvPr id="65" name="PTObj_DBranchHLine_2_7">
          <a:extLst>
            <a:ext uri="{FF2B5EF4-FFF2-40B4-BE49-F238E27FC236}">
              <a16:creationId xmlns:a16="http://schemas.microsoft.com/office/drawing/2014/main" id="{E562AD3C-BABA-4C90-9E46-5B0B9772DB9E}"/>
            </a:ext>
          </a:extLst>
        </xdr:cNvPr>
        <xdr:cNvCxnSpPr/>
      </xdr:nvCxnSpPr>
      <xdr:spPr>
        <a:xfrm>
          <a:off x="10303954" y="10784840"/>
          <a:ext cx="127000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57</xdr:row>
      <xdr:rowOff>93980</xdr:rowOff>
    </xdr:from>
    <xdr:to>
      <xdr:col>5</xdr:col>
      <xdr:colOff>234124</xdr:colOff>
      <xdr:row>59</xdr:row>
      <xdr:rowOff>96520</xdr:rowOff>
    </xdr:to>
    <xdr:cxnSp macro="_xll.PtreeEvent_ObjectClick">
      <xdr:nvCxnSpPr>
        <xdr:cNvPr id="66" name="PTObj_DBranchDLine_2_7">
          <a:extLst>
            <a:ext uri="{FF2B5EF4-FFF2-40B4-BE49-F238E27FC236}">
              <a16:creationId xmlns:a16="http://schemas.microsoft.com/office/drawing/2014/main" id="{5D3AB306-20EE-4633-B990-B610DF85867C}"/>
            </a:ext>
          </a:extLst>
        </xdr:cNvPr>
        <xdr:cNvCxnSpPr/>
      </xdr:nvCxnSpPr>
      <xdr:spPr>
        <a:xfrm flipV="1">
          <a:off x="10151554" y="10784840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23</xdr:row>
      <xdr:rowOff>78740</xdr:rowOff>
    </xdr:from>
    <xdr:to>
      <xdr:col>5</xdr:col>
      <xdr:colOff>1145985</xdr:colOff>
      <xdr:row>23</xdr:row>
      <xdr:rowOff>78740</xdr:rowOff>
    </xdr:to>
    <xdr:cxnSp macro="_xll.PtreeEvent_ObjectClick">
      <xdr:nvCxnSpPr>
        <xdr:cNvPr id="67" name="PTObj_DBranchHLine_2_5">
          <a:extLst>
            <a:ext uri="{FF2B5EF4-FFF2-40B4-BE49-F238E27FC236}">
              <a16:creationId xmlns:a16="http://schemas.microsoft.com/office/drawing/2014/main" id="{93170546-90B5-4408-B0B6-6405B32836C0}"/>
            </a:ext>
          </a:extLst>
        </xdr:cNvPr>
        <xdr:cNvCxnSpPr/>
      </xdr:nvCxnSpPr>
      <xdr:spPr>
        <a:xfrm>
          <a:off x="10303954" y="4612640"/>
          <a:ext cx="90995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23</xdr:row>
      <xdr:rowOff>78740</xdr:rowOff>
    </xdr:from>
    <xdr:to>
      <xdr:col>5</xdr:col>
      <xdr:colOff>234124</xdr:colOff>
      <xdr:row>25</xdr:row>
      <xdr:rowOff>75565</xdr:rowOff>
    </xdr:to>
    <xdr:cxnSp macro="_xll.PtreeEvent_ObjectClick">
      <xdr:nvCxnSpPr>
        <xdr:cNvPr id="68" name="PTObj_DBranchDLine_2_5">
          <a:extLst>
            <a:ext uri="{FF2B5EF4-FFF2-40B4-BE49-F238E27FC236}">
              <a16:creationId xmlns:a16="http://schemas.microsoft.com/office/drawing/2014/main" id="{423DCD96-311E-4F4F-BAA6-EC746C6BD6D1}"/>
            </a:ext>
          </a:extLst>
        </xdr:cNvPr>
        <xdr:cNvCxnSpPr/>
      </xdr:nvCxnSpPr>
      <xdr:spPr>
        <a:xfrm flipV="1">
          <a:off x="10151554" y="4612640"/>
          <a:ext cx="152400" cy="35877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1503172</xdr:colOff>
      <xdr:row>88</xdr:row>
      <xdr:rowOff>179705</xdr:rowOff>
    </xdr:from>
    <xdr:to>
      <xdr:col>3</xdr:col>
      <xdr:colOff>1676528</xdr:colOff>
      <xdr:row>89</xdr:row>
      <xdr:rowOff>173990</xdr:rowOff>
    </xdr:to>
    <xdr:sp macro="_xll.PtreeEvent_ObjectClick" textlink="">
      <xdr:nvSpPr>
        <xdr:cNvPr id="69" name="PTObj_DNode_2_4">
          <a:extLst>
            <a:ext uri="{FF2B5EF4-FFF2-40B4-BE49-F238E27FC236}">
              <a16:creationId xmlns:a16="http://schemas.microsoft.com/office/drawing/2014/main" id="{DC7FD7DB-E2F1-4C81-87BF-146369B49153}"/>
            </a:ext>
          </a:extLst>
        </xdr:cNvPr>
        <xdr:cNvSpPr/>
      </xdr:nvSpPr>
      <xdr:spPr>
        <a:xfrm rot="-5400000">
          <a:off x="7067677" y="16476980"/>
          <a:ext cx="173355" cy="169546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1150747</xdr:colOff>
      <xdr:row>22</xdr:row>
      <xdr:rowOff>173990</xdr:rowOff>
    </xdr:from>
    <xdr:to>
      <xdr:col>5</xdr:col>
      <xdr:colOff>1316482</xdr:colOff>
      <xdr:row>23</xdr:row>
      <xdr:rowOff>172085</xdr:rowOff>
    </xdr:to>
    <xdr:sp macro="_xll.PtreeEvent_ObjectClick" textlink="">
      <xdr:nvSpPr>
        <xdr:cNvPr id="70" name="PTObj_DNode_2_5">
          <a:extLst>
            <a:ext uri="{FF2B5EF4-FFF2-40B4-BE49-F238E27FC236}">
              <a16:creationId xmlns:a16="http://schemas.microsoft.com/office/drawing/2014/main" id="{247D4FCA-3DF6-4689-B117-83A919E5B7B0}"/>
            </a:ext>
          </a:extLst>
        </xdr:cNvPr>
        <xdr:cNvSpPr/>
      </xdr:nvSpPr>
      <xdr:spPr>
        <a:xfrm rot="-5400000">
          <a:off x="11211052" y="4532630"/>
          <a:ext cx="179070" cy="16002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274129</xdr:colOff>
      <xdr:row>22</xdr:row>
      <xdr:rowOff>173211</xdr:rowOff>
    </xdr:from>
    <xdr:ext cx="459741" cy="180627"/>
    <xdr:sp macro="_xll.PtreeEvent_ObjectClick" textlink="">
      <xdr:nvSpPr>
        <xdr:cNvPr id="71" name="PTObj_DBranchName_2_5">
          <a:extLst>
            <a:ext uri="{FF2B5EF4-FFF2-40B4-BE49-F238E27FC236}">
              <a16:creationId xmlns:a16="http://schemas.microsoft.com/office/drawing/2014/main" id="{84FE92FD-62BC-4444-B5F8-7656136A63BB}"/>
            </a:ext>
          </a:extLst>
        </xdr:cNvPr>
        <xdr:cNvSpPr txBox="1"/>
      </xdr:nvSpPr>
      <xdr:spPr>
        <a:xfrm>
          <a:off x="10343959" y="452232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6</xdr:col>
      <xdr:colOff>127</xdr:colOff>
      <xdr:row>57</xdr:row>
      <xdr:rowOff>4445</xdr:rowOff>
    </xdr:from>
    <xdr:to>
      <xdr:col>6</xdr:col>
      <xdr:colOff>169672</xdr:colOff>
      <xdr:row>58</xdr:row>
      <xdr:rowOff>19685</xdr:rowOff>
    </xdr:to>
    <xdr:sp macro="_xll.PtreeEvent_ObjectClick" textlink="">
      <xdr:nvSpPr>
        <xdr:cNvPr id="72" name="PTObj_DNode_2_7">
          <a:extLst>
            <a:ext uri="{FF2B5EF4-FFF2-40B4-BE49-F238E27FC236}">
              <a16:creationId xmlns:a16="http://schemas.microsoft.com/office/drawing/2014/main" id="{D9453FB2-55A1-4630-943F-46D3E3ACC558}"/>
            </a:ext>
          </a:extLst>
        </xdr:cNvPr>
        <xdr:cNvSpPr/>
      </xdr:nvSpPr>
      <xdr:spPr>
        <a:xfrm rot="-5400000">
          <a:off x="12107355" y="10701972"/>
          <a:ext cx="190500" cy="17335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274129</xdr:colOff>
      <xdr:row>57</xdr:row>
      <xdr:rowOff>3666</xdr:rowOff>
    </xdr:from>
    <xdr:ext cx="459741" cy="180627"/>
    <xdr:sp macro="_xll.PtreeEvent_ObjectClick" textlink="">
      <xdr:nvSpPr>
        <xdr:cNvPr id="73" name="PTObj_DBranchName_2_7">
          <a:extLst>
            <a:ext uri="{FF2B5EF4-FFF2-40B4-BE49-F238E27FC236}">
              <a16:creationId xmlns:a16="http://schemas.microsoft.com/office/drawing/2014/main" id="{C584D832-ACCB-4ADA-811B-987A084E78FF}"/>
            </a:ext>
          </a:extLst>
        </xdr:cNvPr>
        <xdr:cNvSpPr txBox="1"/>
      </xdr:nvSpPr>
      <xdr:spPr>
        <a:xfrm>
          <a:off x="10343959" y="1069071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6</xdr:col>
      <xdr:colOff>2032</xdr:colOff>
      <xdr:row>28</xdr:row>
      <xdr:rowOff>175895</xdr:rowOff>
    </xdr:from>
    <xdr:to>
      <xdr:col>6</xdr:col>
      <xdr:colOff>169672</xdr:colOff>
      <xdr:row>29</xdr:row>
      <xdr:rowOff>170180</xdr:rowOff>
    </xdr:to>
    <xdr:sp macro="_xll.PtreeEvent_ObjectClick" textlink="">
      <xdr:nvSpPr>
        <xdr:cNvPr id="74" name="PTObj_DNode_2_6">
          <a:extLst>
            <a:ext uri="{FF2B5EF4-FFF2-40B4-BE49-F238E27FC236}">
              <a16:creationId xmlns:a16="http://schemas.microsoft.com/office/drawing/2014/main" id="{6DEBABDC-5318-476C-A369-C7696DD2285C}"/>
            </a:ext>
          </a:extLst>
        </xdr:cNvPr>
        <xdr:cNvSpPr/>
      </xdr:nvSpPr>
      <xdr:spPr>
        <a:xfrm>
          <a:off x="12117832" y="5610860"/>
          <a:ext cx="17145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28</xdr:row>
      <xdr:rowOff>173212</xdr:rowOff>
    </xdr:from>
    <xdr:ext cx="443867" cy="180627"/>
    <xdr:sp macro="_xll.PtreeEvent_ObjectClick" textlink="">
      <xdr:nvSpPr>
        <xdr:cNvPr id="75" name="PTObj_DBranchName_2_6">
          <a:extLst>
            <a:ext uri="{FF2B5EF4-FFF2-40B4-BE49-F238E27FC236}">
              <a16:creationId xmlns:a16="http://schemas.microsoft.com/office/drawing/2014/main" id="{F57C49AC-CDAB-49FF-9B75-BD522296DC52}"/>
            </a:ext>
          </a:extLst>
        </xdr:cNvPr>
        <xdr:cNvSpPr txBox="1"/>
      </xdr:nvSpPr>
      <xdr:spPr>
        <a:xfrm>
          <a:off x="10338245" y="5608177"/>
          <a:ext cx="4438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6</xdr:col>
      <xdr:colOff>1161225</xdr:colOff>
      <xdr:row>26</xdr:row>
      <xdr:rowOff>174942</xdr:rowOff>
    </xdr:from>
    <xdr:to>
      <xdr:col>6</xdr:col>
      <xdr:colOff>1332675</xdr:colOff>
      <xdr:row>27</xdr:row>
      <xdr:rowOff>174942</xdr:rowOff>
    </xdr:to>
    <xdr:sp macro="_xll.PtreeEvent_ObjectClick" textlink="">
      <xdr:nvSpPr>
        <xdr:cNvPr id="76" name="PTObj_DNode_2_9">
          <a:extLst>
            <a:ext uri="{FF2B5EF4-FFF2-40B4-BE49-F238E27FC236}">
              <a16:creationId xmlns:a16="http://schemas.microsoft.com/office/drawing/2014/main" id="{11A72D48-DF28-42FE-9564-5828EF2D26DC}"/>
            </a:ext>
          </a:extLst>
        </xdr:cNvPr>
        <xdr:cNvSpPr/>
      </xdr:nvSpPr>
      <xdr:spPr>
        <a:xfrm rot="-5400000">
          <a:off x="13274167" y="5254625"/>
          <a:ext cx="180975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26</xdr:row>
      <xdr:rowOff>173212</xdr:rowOff>
    </xdr:from>
    <xdr:ext cx="713593" cy="180627"/>
    <xdr:sp macro="_xll.PtreeEvent_ObjectClick" textlink="">
      <xdr:nvSpPr>
        <xdr:cNvPr id="77" name="PTObj_DBranchName_2_9">
          <a:extLst>
            <a:ext uri="{FF2B5EF4-FFF2-40B4-BE49-F238E27FC236}">
              <a16:creationId xmlns:a16="http://schemas.microsoft.com/office/drawing/2014/main" id="{79F4A44E-A9EF-411B-8BC6-734ED5C05385}"/>
            </a:ext>
          </a:extLst>
        </xdr:cNvPr>
        <xdr:cNvSpPr txBox="1"/>
      </xdr:nvSpPr>
      <xdr:spPr>
        <a:xfrm>
          <a:off x="12392787" y="5246227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6</xdr:col>
      <xdr:colOff>2032</xdr:colOff>
      <xdr:row>63</xdr:row>
      <xdr:rowOff>17780</xdr:rowOff>
    </xdr:from>
    <xdr:to>
      <xdr:col>6</xdr:col>
      <xdr:colOff>173482</xdr:colOff>
      <xdr:row>64</xdr:row>
      <xdr:rowOff>15876</xdr:rowOff>
    </xdr:to>
    <xdr:sp macro="_xll.PtreeEvent_ObjectClick" textlink="">
      <xdr:nvSpPr>
        <xdr:cNvPr id="78" name="PTObj_DNode_2_8">
          <a:extLst>
            <a:ext uri="{FF2B5EF4-FFF2-40B4-BE49-F238E27FC236}">
              <a16:creationId xmlns:a16="http://schemas.microsoft.com/office/drawing/2014/main" id="{09A25311-2A34-4A5B-925D-20F65F702181}"/>
            </a:ext>
          </a:extLst>
        </xdr:cNvPr>
        <xdr:cNvSpPr/>
      </xdr:nvSpPr>
      <xdr:spPr>
        <a:xfrm>
          <a:off x="12117832" y="11794490"/>
          <a:ext cx="167640" cy="17907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272224</xdr:colOff>
      <xdr:row>63</xdr:row>
      <xdr:rowOff>22717</xdr:rowOff>
    </xdr:from>
    <xdr:ext cx="436247" cy="180627"/>
    <xdr:sp macro="_xll.PtreeEvent_ObjectClick" textlink="">
      <xdr:nvSpPr>
        <xdr:cNvPr id="79" name="PTObj_DBranchName_2_8">
          <a:extLst>
            <a:ext uri="{FF2B5EF4-FFF2-40B4-BE49-F238E27FC236}">
              <a16:creationId xmlns:a16="http://schemas.microsoft.com/office/drawing/2014/main" id="{AB230D1D-A476-44EC-A775-DE5A2AA9E788}"/>
            </a:ext>
          </a:extLst>
        </xdr:cNvPr>
        <xdr:cNvSpPr txBox="1"/>
      </xdr:nvSpPr>
      <xdr:spPr>
        <a:xfrm>
          <a:off x="10342054" y="11791807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2984</xdr:colOff>
      <xdr:row>61</xdr:row>
      <xdr:rowOff>18733</xdr:rowOff>
    </xdr:from>
    <xdr:to>
      <xdr:col>7</xdr:col>
      <xdr:colOff>170625</xdr:colOff>
      <xdr:row>62</xdr:row>
      <xdr:rowOff>18733</xdr:rowOff>
    </xdr:to>
    <xdr:sp macro="_xll.PtreeEvent_ObjectClick" textlink="">
      <xdr:nvSpPr>
        <xdr:cNvPr id="80" name="PTObj_DNode_2_11">
          <a:extLst>
            <a:ext uri="{FF2B5EF4-FFF2-40B4-BE49-F238E27FC236}">
              <a16:creationId xmlns:a16="http://schemas.microsoft.com/office/drawing/2014/main" id="{4BDCF259-604B-4BE2-B5E7-958C4796D86A}"/>
            </a:ext>
          </a:extLst>
        </xdr:cNvPr>
        <xdr:cNvSpPr/>
      </xdr:nvSpPr>
      <xdr:spPr>
        <a:xfrm rot="-5400000">
          <a:off x="14161897" y="11438255"/>
          <a:ext cx="180975" cy="17145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61</xdr:row>
      <xdr:rowOff>22717</xdr:rowOff>
    </xdr:from>
    <xdr:ext cx="713593" cy="180627"/>
    <xdr:sp macro="_xll.PtreeEvent_ObjectClick" textlink="">
      <xdr:nvSpPr>
        <xdr:cNvPr id="81" name="PTObj_DBranchName_2_11">
          <a:extLst>
            <a:ext uri="{FF2B5EF4-FFF2-40B4-BE49-F238E27FC236}">
              <a16:creationId xmlns:a16="http://schemas.microsoft.com/office/drawing/2014/main" id="{91937FA6-38C8-497C-B94B-0BC1AA3B6902}"/>
            </a:ext>
          </a:extLst>
        </xdr:cNvPr>
        <xdr:cNvSpPr txBox="1"/>
      </xdr:nvSpPr>
      <xdr:spPr>
        <a:xfrm>
          <a:off x="12392787" y="11429857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6</xdr:col>
      <xdr:colOff>1684147</xdr:colOff>
      <xdr:row>65</xdr:row>
      <xdr:rowOff>23495</xdr:rowOff>
    </xdr:from>
    <xdr:to>
      <xdr:col>6</xdr:col>
      <xdr:colOff>1867607</xdr:colOff>
      <xdr:row>66</xdr:row>
      <xdr:rowOff>15875</xdr:rowOff>
    </xdr:to>
    <xdr:sp macro="_xll.PtreeEvent_ObjectClick" textlink="">
      <xdr:nvSpPr>
        <xdr:cNvPr id="82" name="PTObj_DNode_2_12">
          <a:extLst>
            <a:ext uri="{FF2B5EF4-FFF2-40B4-BE49-F238E27FC236}">
              <a16:creationId xmlns:a16="http://schemas.microsoft.com/office/drawing/2014/main" id="{BD420FDD-2A95-423F-91FC-54D23249CB0F}"/>
            </a:ext>
          </a:extLst>
        </xdr:cNvPr>
        <xdr:cNvSpPr/>
      </xdr:nvSpPr>
      <xdr:spPr>
        <a:xfrm rot="-5400000">
          <a:off x="13802142" y="12154245"/>
          <a:ext cx="180975" cy="18155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65</xdr:row>
      <xdr:rowOff>22716</xdr:rowOff>
    </xdr:from>
    <xdr:ext cx="891527" cy="180627"/>
    <xdr:sp macro="_xll.PtreeEvent_ObjectClick" textlink="">
      <xdr:nvSpPr>
        <xdr:cNvPr id="83" name="PTObj_DBranchName_2_12">
          <a:extLst>
            <a:ext uri="{FF2B5EF4-FFF2-40B4-BE49-F238E27FC236}">
              <a16:creationId xmlns:a16="http://schemas.microsoft.com/office/drawing/2014/main" id="{65F3DB55-2066-4783-99DE-711967EAEAB5}"/>
            </a:ext>
          </a:extLst>
        </xdr:cNvPr>
        <xdr:cNvSpPr txBox="1"/>
      </xdr:nvSpPr>
      <xdr:spPr>
        <a:xfrm>
          <a:off x="12392787" y="12153756"/>
          <a:ext cx="8915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137795</xdr:rowOff>
    </xdr:from>
    <xdr:to>
      <xdr:col>5</xdr:col>
      <xdr:colOff>169672</xdr:colOff>
      <xdr:row>25</xdr:row>
      <xdr:rowOff>135890</xdr:rowOff>
    </xdr:to>
    <xdr:sp macro="_xll.PtreeEvent_ObjectClick" textlink="">
      <xdr:nvSpPr>
        <xdr:cNvPr id="84" name="PTObj_DNode_2_2">
          <a:extLst>
            <a:ext uri="{FF2B5EF4-FFF2-40B4-BE49-F238E27FC236}">
              <a16:creationId xmlns:a16="http://schemas.microsoft.com/office/drawing/2014/main" id="{5170A7D0-57BE-4656-9864-8EC5D9A58620}"/>
            </a:ext>
          </a:extLst>
        </xdr:cNvPr>
        <xdr:cNvSpPr/>
      </xdr:nvSpPr>
      <xdr:spPr>
        <a:xfrm>
          <a:off x="10068052" y="4848860"/>
          <a:ext cx="173355" cy="17907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127</xdr:colOff>
      <xdr:row>58</xdr:row>
      <xdr:rowOff>179705</xdr:rowOff>
    </xdr:from>
    <xdr:to>
      <xdr:col>5</xdr:col>
      <xdr:colOff>173482</xdr:colOff>
      <xdr:row>60</xdr:row>
      <xdr:rowOff>636</xdr:rowOff>
    </xdr:to>
    <xdr:sp macro="_xll.PtreeEvent_ObjectClick" textlink="">
      <xdr:nvSpPr>
        <xdr:cNvPr id="85" name="PTObj_DNode_2_3">
          <a:extLst>
            <a:ext uri="{FF2B5EF4-FFF2-40B4-BE49-F238E27FC236}">
              <a16:creationId xmlns:a16="http://schemas.microsoft.com/office/drawing/2014/main" id="{06500EF2-8587-4B5A-9178-CAD7BA61EE29}"/>
            </a:ext>
          </a:extLst>
        </xdr:cNvPr>
        <xdr:cNvSpPr/>
      </xdr:nvSpPr>
      <xdr:spPr>
        <a:xfrm>
          <a:off x="10068052" y="11045825"/>
          <a:ext cx="169545" cy="18478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127</xdr:colOff>
      <xdr:row>71</xdr:row>
      <xdr:rowOff>17780</xdr:rowOff>
    </xdr:from>
    <xdr:to>
      <xdr:col>5</xdr:col>
      <xdr:colOff>173482</xdr:colOff>
      <xdr:row>72</xdr:row>
      <xdr:rowOff>19686</xdr:rowOff>
    </xdr:to>
    <xdr:sp macro="_xll.PtreeEvent_ObjectClick" textlink="">
      <xdr:nvSpPr>
        <xdr:cNvPr id="86" name="PTObj_DNode_2_19">
          <a:extLst>
            <a:ext uri="{FF2B5EF4-FFF2-40B4-BE49-F238E27FC236}">
              <a16:creationId xmlns:a16="http://schemas.microsoft.com/office/drawing/2014/main" id="{7A8DAD07-671F-4387-850F-4CCEB52D9395}"/>
            </a:ext>
          </a:extLst>
        </xdr:cNvPr>
        <xdr:cNvSpPr/>
      </xdr:nvSpPr>
      <xdr:spPr>
        <a:xfrm>
          <a:off x="10068052" y="13242290"/>
          <a:ext cx="169545" cy="17526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4889</xdr:colOff>
      <xdr:row>69</xdr:row>
      <xdr:rowOff>18733</xdr:rowOff>
    </xdr:from>
    <xdr:to>
      <xdr:col>6</xdr:col>
      <xdr:colOff>170625</xdr:colOff>
      <xdr:row>70</xdr:row>
      <xdr:rowOff>22543</xdr:rowOff>
    </xdr:to>
    <xdr:sp macro="_xll.PtreeEvent_ObjectClick" textlink="">
      <xdr:nvSpPr>
        <xdr:cNvPr id="87" name="PTObj_DNode_2_21">
          <a:extLst>
            <a:ext uri="{FF2B5EF4-FFF2-40B4-BE49-F238E27FC236}">
              <a16:creationId xmlns:a16="http://schemas.microsoft.com/office/drawing/2014/main" id="{5DF09881-D350-40D6-9914-1D713D5A9DF7}"/>
            </a:ext>
          </a:extLst>
        </xdr:cNvPr>
        <xdr:cNvSpPr/>
      </xdr:nvSpPr>
      <xdr:spPr>
        <a:xfrm rot="-5400000">
          <a:off x="12117832" y="12886055"/>
          <a:ext cx="177165" cy="16764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69</xdr:row>
      <xdr:rowOff>22717</xdr:rowOff>
    </xdr:from>
    <xdr:ext cx="459741" cy="180627"/>
    <xdr:sp macro="_xll.PtreeEvent_ObjectClick" textlink="">
      <xdr:nvSpPr>
        <xdr:cNvPr id="88" name="PTObj_DBranchName_2_21">
          <a:extLst>
            <a:ext uri="{FF2B5EF4-FFF2-40B4-BE49-F238E27FC236}">
              <a16:creationId xmlns:a16="http://schemas.microsoft.com/office/drawing/2014/main" id="{5F0BB500-0121-448A-97F8-0F3BD303B649}"/>
            </a:ext>
          </a:extLst>
        </xdr:cNvPr>
        <xdr:cNvSpPr txBox="1"/>
      </xdr:nvSpPr>
      <xdr:spPr>
        <a:xfrm>
          <a:off x="10338245" y="12877657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127</xdr:colOff>
      <xdr:row>81</xdr:row>
      <xdr:rowOff>29210</xdr:rowOff>
    </xdr:from>
    <xdr:to>
      <xdr:col>5</xdr:col>
      <xdr:colOff>169672</xdr:colOff>
      <xdr:row>82</xdr:row>
      <xdr:rowOff>17780</xdr:rowOff>
    </xdr:to>
    <xdr:sp macro="_xll.PtreeEvent_ObjectClick" textlink="">
      <xdr:nvSpPr>
        <xdr:cNvPr id="89" name="PTObj_DNode_2_20">
          <a:extLst>
            <a:ext uri="{FF2B5EF4-FFF2-40B4-BE49-F238E27FC236}">
              <a16:creationId xmlns:a16="http://schemas.microsoft.com/office/drawing/2014/main" id="{0B249448-03DA-4E54-A235-889AE8D00AE2}"/>
            </a:ext>
          </a:extLst>
        </xdr:cNvPr>
        <xdr:cNvSpPr/>
      </xdr:nvSpPr>
      <xdr:spPr>
        <a:xfrm>
          <a:off x="10068052" y="15057755"/>
          <a:ext cx="173355" cy="17526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1080</xdr:colOff>
      <xdr:row>79</xdr:row>
      <xdr:rowOff>28257</xdr:rowOff>
    </xdr:from>
    <xdr:to>
      <xdr:col>6</xdr:col>
      <xdr:colOff>174435</xdr:colOff>
      <xdr:row>80</xdr:row>
      <xdr:rowOff>22542</xdr:rowOff>
    </xdr:to>
    <xdr:sp macro="_xll.PtreeEvent_ObjectClick" textlink="">
      <xdr:nvSpPr>
        <xdr:cNvPr id="90" name="PTObj_DNode_2_23">
          <a:extLst>
            <a:ext uri="{FF2B5EF4-FFF2-40B4-BE49-F238E27FC236}">
              <a16:creationId xmlns:a16="http://schemas.microsoft.com/office/drawing/2014/main" id="{22EE3983-92CD-4BA2-A3F9-9A256C36A669}"/>
            </a:ext>
          </a:extLst>
        </xdr:cNvPr>
        <xdr:cNvSpPr/>
      </xdr:nvSpPr>
      <xdr:spPr>
        <a:xfrm rot="-5400000">
          <a:off x="12114975" y="14696757"/>
          <a:ext cx="173355" cy="16954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79</xdr:row>
      <xdr:rowOff>22716</xdr:rowOff>
    </xdr:from>
    <xdr:ext cx="459741" cy="180627"/>
    <xdr:sp macro="_xll.PtreeEvent_ObjectClick" textlink="">
      <xdr:nvSpPr>
        <xdr:cNvPr id="91" name="PTObj_DBranchName_2_23">
          <a:extLst>
            <a:ext uri="{FF2B5EF4-FFF2-40B4-BE49-F238E27FC236}">
              <a16:creationId xmlns:a16="http://schemas.microsoft.com/office/drawing/2014/main" id="{38DB0149-4BA6-4FFD-B238-F33B2B342345}"/>
            </a:ext>
          </a:extLst>
        </xdr:cNvPr>
        <xdr:cNvSpPr txBox="1"/>
      </xdr:nvSpPr>
      <xdr:spPr>
        <a:xfrm>
          <a:off x="10338245" y="1468740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2032</xdr:colOff>
      <xdr:row>36</xdr:row>
      <xdr:rowOff>164465</xdr:rowOff>
    </xdr:from>
    <xdr:to>
      <xdr:col>5</xdr:col>
      <xdr:colOff>173482</xdr:colOff>
      <xdr:row>37</xdr:row>
      <xdr:rowOff>170180</xdr:rowOff>
    </xdr:to>
    <xdr:sp macro="_xll.PtreeEvent_ObjectClick" textlink="">
      <xdr:nvSpPr>
        <xdr:cNvPr id="92" name="PTObj_DNode_2_16">
          <a:extLst>
            <a:ext uri="{FF2B5EF4-FFF2-40B4-BE49-F238E27FC236}">
              <a16:creationId xmlns:a16="http://schemas.microsoft.com/office/drawing/2014/main" id="{3650A6E4-6374-4BF1-8240-0C642B09B0CC}"/>
            </a:ext>
          </a:extLst>
        </xdr:cNvPr>
        <xdr:cNvSpPr/>
      </xdr:nvSpPr>
      <xdr:spPr>
        <a:xfrm>
          <a:off x="10069957" y="7054850"/>
          <a:ext cx="167640" cy="1866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4890</xdr:colOff>
      <xdr:row>34</xdr:row>
      <xdr:rowOff>169227</xdr:rowOff>
    </xdr:from>
    <xdr:to>
      <xdr:col>6</xdr:col>
      <xdr:colOff>187770</xdr:colOff>
      <xdr:row>35</xdr:row>
      <xdr:rowOff>173037</xdr:rowOff>
    </xdr:to>
    <xdr:sp macro="_xll.PtreeEvent_ObjectClick" textlink="">
      <xdr:nvSpPr>
        <xdr:cNvPr id="93" name="PTObj_DNode_2_25">
          <a:extLst>
            <a:ext uri="{FF2B5EF4-FFF2-40B4-BE49-F238E27FC236}">
              <a16:creationId xmlns:a16="http://schemas.microsoft.com/office/drawing/2014/main" id="{2AD7F63F-9FFD-4F49-B2A7-ECC4162C9A28}"/>
            </a:ext>
          </a:extLst>
        </xdr:cNvPr>
        <xdr:cNvSpPr/>
      </xdr:nvSpPr>
      <xdr:spPr>
        <a:xfrm rot="-5400000">
          <a:off x="12124500" y="6695757"/>
          <a:ext cx="17716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34</xdr:row>
      <xdr:rowOff>169401</xdr:rowOff>
    </xdr:from>
    <xdr:ext cx="459741" cy="180627"/>
    <xdr:sp macro="_xll.PtreeEvent_ObjectClick" textlink="">
      <xdr:nvSpPr>
        <xdr:cNvPr id="94" name="PTObj_DBranchName_2_25">
          <a:extLst>
            <a:ext uri="{FF2B5EF4-FFF2-40B4-BE49-F238E27FC236}">
              <a16:creationId xmlns:a16="http://schemas.microsoft.com/office/drawing/2014/main" id="{1EF42616-9A56-4315-B92C-E13B6443E2D3}"/>
            </a:ext>
          </a:extLst>
        </xdr:cNvPr>
        <xdr:cNvSpPr txBox="1"/>
      </xdr:nvSpPr>
      <xdr:spPr>
        <a:xfrm>
          <a:off x="10343007" y="6697836"/>
          <a:ext cx="4597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2032</xdr:colOff>
      <xdr:row>46</xdr:row>
      <xdr:rowOff>175895</xdr:rowOff>
    </xdr:from>
    <xdr:to>
      <xdr:col>5</xdr:col>
      <xdr:colOff>173482</xdr:colOff>
      <xdr:row>47</xdr:row>
      <xdr:rowOff>173990</xdr:rowOff>
    </xdr:to>
    <xdr:sp macro="_xll.PtreeEvent_ObjectClick" textlink="">
      <xdr:nvSpPr>
        <xdr:cNvPr id="95" name="PTObj_DNode_2_17">
          <a:extLst>
            <a:ext uri="{FF2B5EF4-FFF2-40B4-BE49-F238E27FC236}">
              <a16:creationId xmlns:a16="http://schemas.microsoft.com/office/drawing/2014/main" id="{E3C9474D-9A12-40F7-98A6-F408C75825CA}"/>
            </a:ext>
          </a:extLst>
        </xdr:cNvPr>
        <xdr:cNvSpPr/>
      </xdr:nvSpPr>
      <xdr:spPr>
        <a:xfrm>
          <a:off x="10069957" y="8868410"/>
          <a:ext cx="167640" cy="17907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4890</xdr:colOff>
      <xdr:row>44</xdr:row>
      <xdr:rowOff>173037</xdr:rowOff>
    </xdr:from>
    <xdr:to>
      <xdr:col>6</xdr:col>
      <xdr:colOff>187770</xdr:colOff>
      <xdr:row>45</xdr:row>
      <xdr:rowOff>169227</xdr:rowOff>
    </xdr:to>
    <xdr:sp macro="_xll.PtreeEvent_ObjectClick" textlink="">
      <xdr:nvSpPr>
        <xdr:cNvPr id="96" name="PTObj_DNode_2_27">
          <a:extLst>
            <a:ext uri="{FF2B5EF4-FFF2-40B4-BE49-F238E27FC236}">
              <a16:creationId xmlns:a16="http://schemas.microsoft.com/office/drawing/2014/main" id="{D27DBFB4-FAA8-433A-9E95-4261D550EAB3}"/>
            </a:ext>
          </a:extLst>
        </xdr:cNvPr>
        <xdr:cNvSpPr/>
      </xdr:nvSpPr>
      <xdr:spPr>
        <a:xfrm rot="-5400000">
          <a:off x="12120690" y="8505507"/>
          <a:ext cx="18478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44</xdr:row>
      <xdr:rowOff>173212</xdr:rowOff>
    </xdr:from>
    <xdr:ext cx="459741" cy="180627"/>
    <xdr:sp macro="_xll.PtreeEvent_ObjectClick" textlink="">
      <xdr:nvSpPr>
        <xdr:cNvPr id="97" name="PTObj_DBranchName_2_27">
          <a:extLst>
            <a:ext uri="{FF2B5EF4-FFF2-40B4-BE49-F238E27FC236}">
              <a16:creationId xmlns:a16="http://schemas.microsoft.com/office/drawing/2014/main" id="{1FD20825-3A01-4321-BB26-B3EBFE75B7F7}"/>
            </a:ext>
          </a:extLst>
        </xdr:cNvPr>
        <xdr:cNvSpPr txBox="1"/>
      </xdr:nvSpPr>
      <xdr:spPr>
        <a:xfrm>
          <a:off x="10343007" y="8503777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7</xdr:col>
      <xdr:colOff>6795</xdr:colOff>
      <xdr:row>30</xdr:row>
      <xdr:rowOff>150177</xdr:rowOff>
    </xdr:from>
    <xdr:to>
      <xdr:col>7</xdr:col>
      <xdr:colOff>189675</xdr:colOff>
      <xdr:row>31</xdr:row>
      <xdr:rowOff>150178</xdr:rowOff>
    </xdr:to>
    <xdr:sp macro="_xll.PtreeEvent_ObjectClick" textlink="">
      <xdr:nvSpPr>
        <xdr:cNvPr id="98" name="PTObj_DNode_2_10">
          <a:extLst>
            <a:ext uri="{FF2B5EF4-FFF2-40B4-BE49-F238E27FC236}">
              <a16:creationId xmlns:a16="http://schemas.microsoft.com/office/drawing/2014/main" id="{8D320B88-42C0-4338-8600-4208E869C802}"/>
            </a:ext>
          </a:extLst>
        </xdr:cNvPr>
        <xdr:cNvSpPr/>
      </xdr:nvSpPr>
      <xdr:spPr>
        <a:xfrm rot="-5400000">
          <a:off x="14172375" y="5950902"/>
          <a:ext cx="180976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273176</xdr:colOff>
      <xdr:row>30</xdr:row>
      <xdr:rowOff>150351</xdr:rowOff>
    </xdr:from>
    <xdr:ext cx="866025" cy="180627"/>
    <xdr:sp macro="_xll.PtreeEvent_ObjectClick" textlink="">
      <xdr:nvSpPr>
        <xdr:cNvPr id="99" name="PTObj_DBranchName_2_10">
          <a:extLst>
            <a:ext uri="{FF2B5EF4-FFF2-40B4-BE49-F238E27FC236}">
              <a16:creationId xmlns:a16="http://schemas.microsoft.com/office/drawing/2014/main" id="{484207A2-8F93-4399-A207-8A90C3952C83}"/>
            </a:ext>
          </a:extLst>
        </xdr:cNvPr>
        <xdr:cNvSpPr txBox="1"/>
      </xdr:nvSpPr>
      <xdr:spPr>
        <a:xfrm>
          <a:off x="12390881" y="5951076"/>
          <a:ext cx="8660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40</xdr:row>
      <xdr:rowOff>164465</xdr:rowOff>
    </xdr:from>
    <xdr:to>
      <xdr:col>6</xdr:col>
      <xdr:colOff>186817</xdr:colOff>
      <xdr:row>41</xdr:row>
      <xdr:rowOff>173990</xdr:rowOff>
    </xdr:to>
    <xdr:sp macro="_xll.PtreeEvent_ObjectClick" textlink="">
      <xdr:nvSpPr>
        <xdr:cNvPr id="100" name="PTObj_DNode_2_26">
          <a:extLst>
            <a:ext uri="{FF2B5EF4-FFF2-40B4-BE49-F238E27FC236}">
              <a16:creationId xmlns:a16="http://schemas.microsoft.com/office/drawing/2014/main" id="{D27B52BB-EFFD-4B66-B3AE-60B4E3E14C14}"/>
            </a:ext>
          </a:extLst>
        </xdr:cNvPr>
        <xdr:cNvSpPr/>
      </xdr:nvSpPr>
      <xdr:spPr>
        <a:xfrm>
          <a:off x="12121642" y="7778750"/>
          <a:ext cx="180975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271272</xdr:colOff>
      <xdr:row>40</xdr:row>
      <xdr:rowOff>169401</xdr:rowOff>
    </xdr:from>
    <xdr:ext cx="436246" cy="180627"/>
    <xdr:sp macro="_xll.PtreeEvent_ObjectClick" textlink="">
      <xdr:nvSpPr>
        <xdr:cNvPr id="101" name="PTObj_DBranchName_2_26">
          <a:extLst>
            <a:ext uri="{FF2B5EF4-FFF2-40B4-BE49-F238E27FC236}">
              <a16:creationId xmlns:a16="http://schemas.microsoft.com/office/drawing/2014/main" id="{726F2214-C338-4B4E-AE1A-DE621A5858E2}"/>
            </a:ext>
          </a:extLst>
        </xdr:cNvPr>
        <xdr:cNvSpPr txBox="1"/>
      </xdr:nvSpPr>
      <xdr:spPr>
        <a:xfrm>
          <a:off x="10341102" y="7783686"/>
          <a:ext cx="4362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6795</xdr:colOff>
      <xdr:row>38</xdr:row>
      <xdr:rowOff>169227</xdr:rowOff>
    </xdr:from>
    <xdr:to>
      <xdr:col>7</xdr:col>
      <xdr:colOff>189675</xdr:colOff>
      <xdr:row>39</xdr:row>
      <xdr:rowOff>169228</xdr:rowOff>
    </xdr:to>
    <xdr:sp macro="_xll.PtreeEvent_ObjectClick" textlink="">
      <xdr:nvSpPr>
        <xdr:cNvPr id="102" name="PTObj_DNode_2_13">
          <a:extLst>
            <a:ext uri="{FF2B5EF4-FFF2-40B4-BE49-F238E27FC236}">
              <a16:creationId xmlns:a16="http://schemas.microsoft.com/office/drawing/2014/main" id="{8414C55E-6AFC-464E-92AA-90D61675DE63}"/>
            </a:ext>
          </a:extLst>
        </xdr:cNvPr>
        <xdr:cNvSpPr/>
      </xdr:nvSpPr>
      <xdr:spPr>
        <a:xfrm rot="-5400000">
          <a:off x="14172375" y="7421562"/>
          <a:ext cx="180976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38</xdr:row>
      <xdr:rowOff>169401</xdr:rowOff>
    </xdr:from>
    <xdr:ext cx="713593" cy="180627"/>
    <xdr:sp macro="_xll.PtreeEvent_ObjectClick" textlink="">
      <xdr:nvSpPr>
        <xdr:cNvPr id="103" name="PTObj_DBranchName_2_13">
          <a:extLst>
            <a:ext uri="{FF2B5EF4-FFF2-40B4-BE49-F238E27FC236}">
              <a16:creationId xmlns:a16="http://schemas.microsoft.com/office/drawing/2014/main" id="{768EE097-7D33-4678-9533-A0D5435DF6AB}"/>
            </a:ext>
          </a:extLst>
        </xdr:cNvPr>
        <xdr:cNvSpPr txBox="1"/>
      </xdr:nvSpPr>
      <xdr:spPr>
        <a:xfrm>
          <a:off x="12405169" y="7421736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6795</xdr:colOff>
      <xdr:row>42</xdr:row>
      <xdr:rowOff>169227</xdr:rowOff>
    </xdr:from>
    <xdr:to>
      <xdr:col>7</xdr:col>
      <xdr:colOff>189675</xdr:colOff>
      <xdr:row>43</xdr:row>
      <xdr:rowOff>173038</xdr:rowOff>
    </xdr:to>
    <xdr:sp macro="_xll.PtreeEvent_ObjectClick" textlink="">
      <xdr:nvSpPr>
        <xdr:cNvPr id="104" name="PTObj_DNode_2_14">
          <a:extLst>
            <a:ext uri="{FF2B5EF4-FFF2-40B4-BE49-F238E27FC236}">
              <a16:creationId xmlns:a16="http://schemas.microsoft.com/office/drawing/2014/main" id="{B1FB447D-B14F-4388-A872-C420ADA766EC}"/>
            </a:ext>
          </a:extLst>
        </xdr:cNvPr>
        <xdr:cNvSpPr/>
      </xdr:nvSpPr>
      <xdr:spPr>
        <a:xfrm rot="-5400000">
          <a:off x="14174280" y="8143557"/>
          <a:ext cx="177166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42</xdr:row>
      <xdr:rowOff>169401</xdr:rowOff>
    </xdr:from>
    <xdr:ext cx="879215" cy="180627"/>
    <xdr:sp macro="_xll.PtreeEvent_ObjectClick" textlink="">
      <xdr:nvSpPr>
        <xdr:cNvPr id="105" name="PTObj_DBranchName_2_14">
          <a:extLst>
            <a:ext uri="{FF2B5EF4-FFF2-40B4-BE49-F238E27FC236}">
              <a16:creationId xmlns:a16="http://schemas.microsoft.com/office/drawing/2014/main" id="{67ABA6AD-5BB0-459E-BC58-D82565B18862}"/>
            </a:ext>
          </a:extLst>
        </xdr:cNvPr>
        <xdr:cNvSpPr txBox="1"/>
      </xdr:nvSpPr>
      <xdr:spPr>
        <a:xfrm>
          <a:off x="12405169" y="8145636"/>
          <a:ext cx="87921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51</xdr:row>
      <xdr:rowOff>2540</xdr:rowOff>
    </xdr:from>
    <xdr:to>
      <xdr:col>6</xdr:col>
      <xdr:colOff>186817</xdr:colOff>
      <xdr:row>52</xdr:row>
      <xdr:rowOff>15875</xdr:rowOff>
    </xdr:to>
    <xdr:sp macro="_xll.PtreeEvent_ObjectClick" textlink="">
      <xdr:nvSpPr>
        <xdr:cNvPr id="106" name="PTObj_DNode_2_28">
          <a:extLst>
            <a:ext uri="{FF2B5EF4-FFF2-40B4-BE49-F238E27FC236}">
              <a16:creationId xmlns:a16="http://schemas.microsoft.com/office/drawing/2014/main" id="{07B9D762-F266-4C78-8F2E-6B656D732E5B}"/>
            </a:ext>
          </a:extLst>
        </xdr:cNvPr>
        <xdr:cNvSpPr/>
      </xdr:nvSpPr>
      <xdr:spPr>
        <a:xfrm>
          <a:off x="12121642" y="9603740"/>
          <a:ext cx="180975" cy="19812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51</xdr:row>
      <xdr:rowOff>3666</xdr:rowOff>
    </xdr:from>
    <xdr:ext cx="436246" cy="180627"/>
    <xdr:sp macro="_xll.PtreeEvent_ObjectClick" textlink="">
      <xdr:nvSpPr>
        <xdr:cNvPr id="107" name="PTObj_DBranchName_2_28">
          <a:extLst>
            <a:ext uri="{FF2B5EF4-FFF2-40B4-BE49-F238E27FC236}">
              <a16:creationId xmlns:a16="http://schemas.microsoft.com/office/drawing/2014/main" id="{D622DB37-6C4C-41A4-BF77-EA2605B217D7}"/>
            </a:ext>
          </a:extLst>
        </xdr:cNvPr>
        <xdr:cNvSpPr txBox="1"/>
      </xdr:nvSpPr>
      <xdr:spPr>
        <a:xfrm>
          <a:off x="10343007" y="9604866"/>
          <a:ext cx="4362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127</xdr:colOff>
      <xdr:row>49</xdr:row>
      <xdr:rowOff>4445</xdr:rowOff>
    </xdr:from>
    <xdr:to>
      <xdr:col>7</xdr:col>
      <xdr:colOff>173482</xdr:colOff>
      <xdr:row>50</xdr:row>
      <xdr:rowOff>15875</xdr:rowOff>
    </xdr:to>
    <xdr:sp macro="_xll.PtreeEvent_ObjectClick" textlink="">
      <xdr:nvSpPr>
        <xdr:cNvPr id="108" name="PTObj_DNode_2_29">
          <a:extLst>
            <a:ext uri="{FF2B5EF4-FFF2-40B4-BE49-F238E27FC236}">
              <a16:creationId xmlns:a16="http://schemas.microsoft.com/office/drawing/2014/main" id="{BBD105C8-5FFF-47AE-A504-8E306E338A0C}"/>
            </a:ext>
          </a:extLst>
        </xdr:cNvPr>
        <xdr:cNvSpPr/>
      </xdr:nvSpPr>
      <xdr:spPr>
        <a:xfrm rot="-5400000">
          <a:off x="14151420" y="9257982"/>
          <a:ext cx="194310" cy="16954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49</xdr:row>
      <xdr:rowOff>3666</xdr:rowOff>
    </xdr:from>
    <xdr:ext cx="713593" cy="180627"/>
    <xdr:sp macro="_xll.PtreeEvent_ObjectClick" textlink="">
      <xdr:nvSpPr>
        <xdr:cNvPr id="109" name="PTObj_DBranchName_2_29">
          <a:extLst>
            <a:ext uri="{FF2B5EF4-FFF2-40B4-BE49-F238E27FC236}">
              <a16:creationId xmlns:a16="http://schemas.microsoft.com/office/drawing/2014/main" id="{3553BCA4-9BBD-4529-895D-F9DC53329906}"/>
            </a:ext>
          </a:extLst>
        </xdr:cNvPr>
        <xdr:cNvSpPr txBox="1"/>
      </xdr:nvSpPr>
      <xdr:spPr>
        <a:xfrm>
          <a:off x="12405169" y="9242916"/>
          <a:ext cx="71359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127</xdr:colOff>
      <xdr:row>53</xdr:row>
      <xdr:rowOff>13970</xdr:rowOff>
    </xdr:from>
    <xdr:to>
      <xdr:col>7</xdr:col>
      <xdr:colOff>169672</xdr:colOff>
      <xdr:row>54</xdr:row>
      <xdr:rowOff>21590</xdr:rowOff>
    </xdr:to>
    <xdr:sp macro="_xll.PtreeEvent_ObjectClick" textlink="">
      <xdr:nvSpPr>
        <xdr:cNvPr id="110" name="PTObj_DNode_2_30">
          <a:extLst>
            <a:ext uri="{FF2B5EF4-FFF2-40B4-BE49-F238E27FC236}">
              <a16:creationId xmlns:a16="http://schemas.microsoft.com/office/drawing/2014/main" id="{C7D81CDD-B5C0-41AD-9257-9EC9DABB8F28}"/>
            </a:ext>
          </a:extLst>
        </xdr:cNvPr>
        <xdr:cNvSpPr/>
      </xdr:nvSpPr>
      <xdr:spPr>
        <a:xfrm rot="-5400000">
          <a:off x="14159992" y="9984740"/>
          <a:ext cx="180975" cy="17335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53</xdr:row>
      <xdr:rowOff>20811</xdr:rowOff>
    </xdr:from>
    <xdr:ext cx="891526" cy="180627"/>
    <xdr:sp macro="_xll.PtreeEvent_ObjectClick" textlink="">
      <xdr:nvSpPr>
        <xdr:cNvPr id="111" name="PTObj_DBranchName_2_30">
          <a:extLst>
            <a:ext uri="{FF2B5EF4-FFF2-40B4-BE49-F238E27FC236}">
              <a16:creationId xmlns:a16="http://schemas.microsoft.com/office/drawing/2014/main" id="{D347E925-1669-4468-8F34-BD36140F14AD}"/>
            </a:ext>
          </a:extLst>
        </xdr:cNvPr>
        <xdr:cNvSpPr txBox="1"/>
      </xdr:nvSpPr>
      <xdr:spPr>
        <a:xfrm>
          <a:off x="12405169" y="9980151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75</xdr:row>
      <xdr:rowOff>48261</xdr:rowOff>
    </xdr:from>
    <xdr:to>
      <xdr:col>6</xdr:col>
      <xdr:colOff>186817</xdr:colOff>
      <xdr:row>76</xdr:row>
      <xdr:rowOff>57786</xdr:rowOff>
    </xdr:to>
    <xdr:sp macro="_xll.PtreeEvent_ObjectClick" textlink="">
      <xdr:nvSpPr>
        <xdr:cNvPr id="112" name="PTObj_DNode_2_22">
          <a:extLst>
            <a:ext uri="{FF2B5EF4-FFF2-40B4-BE49-F238E27FC236}">
              <a16:creationId xmlns:a16="http://schemas.microsoft.com/office/drawing/2014/main" id="{82C92ECF-1297-4E5F-B115-6E322FE79F81}"/>
            </a:ext>
          </a:extLst>
        </xdr:cNvPr>
        <xdr:cNvSpPr/>
      </xdr:nvSpPr>
      <xdr:spPr>
        <a:xfrm>
          <a:off x="12121642" y="13994766"/>
          <a:ext cx="180975" cy="18478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75</xdr:row>
      <xdr:rowOff>51291</xdr:rowOff>
    </xdr:from>
    <xdr:ext cx="436247" cy="180627"/>
    <xdr:sp macro="_xll.PtreeEvent_ObjectClick" textlink="">
      <xdr:nvSpPr>
        <xdr:cNvPr id="113" name="PTObj_DBranchName_2_22">
          <a:extLst>
            <a:ext uri="{FF2B5EF4-FFF2-40B4-BE49-F238E27FC236}">
              <a16:creationId xmlns:a16="http://schemas.microsoft.com/office/drawing/2014/main" id="{7528DD66-D5B2-46C3-BD91-7349489DC798}"/>
            </a:ext>
          </a:extLst>
        </xdr:cNvPr>
        <xdr:cNvSpPr txBox="1"/>
      </xdr:nvSpPr>
      <xdr:spPr>
        <a:xfrm>
          <a:off x="10338245" y="13999701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7747</xdr:colOff>
      <xdr:row>73</xdr:row>
      <xdr:rowOff>52071</xdr:rowOff>
    </xdr:from>
    <xdr:to>
      <xdr:col>7</xdr:col>
      <xdr:colOff>192532</xdr:colOff>
      <xdr:row>74</xdr:row>
      <xdr:rowOff>59691</xdr:rowOff>
    </xdr:to>
    <xdr:sp macro="_xll.PtreeEvent_ObjectClick" textlink="">
      <xdr:nvSpPr>
        <xdr:cNvPr id="114" name="PTObj_DNode_2_31">
          <a:extLst>
            <a:ext uri="{FF2B5EF4-FFF2-40B4-BE49-F238E27FC236}">
              <a16:creationId xmlns:a16="http://schemas.microsoft.com/office/drawing/2014/main" id="{5B8A9409-82E6-4DBD-9527-2C46D2685A3E}"/>
            </a:ext>
          </a:extLst>
        </xdr:cNvPr>
        <xdr:cNvSpPr/>
      </xdr:nvSpPr>
      <xdr:spPr>
        <a:xfrm rot="-5400000">
          <a:off x="14174279" y="13637579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73</xdr:row>
      <xdr:rowOff>58911</xdr:rowOff>
    </xdr:from>
    <xdr:ext cx="713593" cy="180627"/>
    <xdr:sp macro="_xll.PtreeEvent_ObjectClick" textlink="">
      <xdr:nvSpPr>
        <xdr:cNvPr id="115" name="PTObj_DBranchName_2_31">
          <a:extLst>
            <a:ext uri="{FF2B5EF4-FFF2-40B4-BE49-F238E27FC236}">
              <a16:creationId xmlns:a16="http://schemas.microsoft.com/office/drawing/2014/main" id="{B914E24D-DC1B-4820-A721-B2F4070B5CD0}"/>
            </a:ext>
          </a:extLst>
        </xdr:cNvPr>
        <xdr:cNvSpPr txBox="1"/>
      </xdr:nvSpPr>
      <xdr:spPr>
        <a:xfrm>
          <a:off x="12405169" y="13637751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12509</xdr:colOff>
      <xdr:row>77</xdr:row>
      <xdr:rowOff>56833</xdr:rowOff>
    </xdr:from>
    <xdr:to>
      <xdr:col>7</xdr:col>
      <xdr:colOff>187770</xdr:colOff>
      <xdr:row>78</xdr:row>
      <xdr:rowOff>60643</xdr:rowOff>
    </xdr:to>
    <xdr:sp macro="_xll.PtreeEvent_ObjectClick" textlink="">
      <xdr:nvSpPr>
        <xdr:cNvPr id="116" name="PTObj_DNode_2_32">
          <a:extLst>
            <a:ext uri="{FF2B5EF4-FFF2-40B4-BE49-F238E27FC236}">
              <a16:creationId xmlns:a16="http://schemas.microsoft.com/office/drawing/2014/main" id="{E350C5FB-5D07-4C44-8C68-8F839B6A45AC}"/>
            </a:ext>
          </a:extLst>
        </xdr:cNvPr>
        <xdr:cNvSpPr/>
      </xdr:nvSpPr>
      <xdr:spPr>
        <a:xfrm rot="-5400000">
          <a:off x="14177137" y="14370050"/>
          <a:ext cx="177165" cy="17145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77</xdr:row>
      <xdr:rowOff>60816</xdr:rowOff>
    </xdr:from>
    <xdr:ext cx="891526" cy="180627"/>
    <xdr:sp macro="_xll.PtreeEvent_ObjectClick" textlink="">
      <xdr:nvSpPr>
        <xdr:cNvPr id="117" name="PTObj_DBranchName_2_32">
          <a:extLst>
            <a:ext uri="{FF2B5EF4-FFF2-40B4-BE49-F238E27FC236}">
              <a16:creationId xmlns:a16="http://schemas.microsoft.com/office/drawing/2014/main" id="{720CE39C-58E9-45BF-8C0E-69480FC61BEB}"/>
            </a:ext>
          </a:extLst>
        </xdr:cNvPr>
        <xdr:cNvSpPr txBox="1"/>
      </xdr:nvSpPr>
      <xdr:spPr>
        <a:xfrm>
          <a:off x="12405169" y="14363556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85</xdr:row>
      <xdr:rowOff>67311</xdr:rowOff>
    </xdr:from>
    <xdr:to>
      <xdr:col>6</xdr:col>
      <xdr:colOff>186817</xdr:colOff>
      <xdr:row>86</xdr:row>
      <xdr:rowOff>59691</xdr:rowOff>
    </xdr:to>
    <xdr:sp macro="_xll.PtreeEvent_ObjectClick" textlink="">
      <xdr:nvSpPr>
        <xdr:cNvPr id="118" name="PTObj_DNode_2_24">
          <a:extLst>
            <a:ext uri="{FF2B5EF4-FFF2-40B4-BE49-F238E27FC236}">
              <a16:creationId xmlns:a16="http://schemas.microsoft.com/office/drawing/2014/main" id="{7CDA014D-ACB7-4C1E-AC2A-7FDAEB45CAAA}"/>
            </a:ext>
          </a:extLst>
        </xdr:cNvPr>
        <xdr:cNvSpPr/>
      </xdr:nvSpPr>
      <xdr:spPr>
        <a:xfrm>
          <a:off x="12121642" y="15819756"/>
          <a:ext cx="180975" cy="1714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272224</xdr:colOff>
      <xdr:row>85</xdr:row>
      <xdr:rowOff>66531</xdr:rowOff>
    </xdr:from>
    <xdr:ext cx="436247" cy="180627"/>
    <xdr:sp macro="_xll.PtreeEvent_ObjectClick" textlink="">
      <xdr:nvSpPr>
        <xdr:cNvPr id="119" name="PTObj_DBranchName_2_24">
          <a:extLst>
            <a:ext uri="{FF2B5EF4-FFF2-40B4-BE49-F238E27FC236}">
              <a16:creationId xmlns:a16="http://schemas.microsoft.com/office/drawing/2014/main" id="{714E623D-A1EF-48F0-A53C-44010E225C5B}"/>
            </a:ext>
          </a:extLst>
        </xdr:cNvPr>
        <xdr:cNvSpPr txBox="1"/>
      </xdr:nvSpPr>
      <xdr:spPr>
        <a:xfrm>
          <a:off x="10342054" y="15818976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8700</xdr:colOff>
      <xdr:row>83</xdr:row>
      <xdr:rowOff>66358</xdr:rowOff>
    </xdr:from>
    <xdr:to>
      <xdr:col>7</xdr:col>
      <xdr:colOff>191580</xdr:colOff>
      <xdr:row>84</xdr:row>
      <xdr:rowOff>60643</xdr:rowOff>
    </xdr:to>
    <xdr:sp macro="_xll.PtreeEvent_ObjectClick" textlink="">
      <xdr:nvSpPr>
        <xdr:cNvPr id="120" name="PTObj_DNode_2_33">
          <a:extLst>
            <a:ext uri="{FF2B5EF4-FFF2-40B4-BE49-F238E27FC236}">
              <a16:creationId xmlns:a16="http://schemas.microsoft.com/office/drawing/2014/main" id="{8283033F-12F8-47CC-AD9A-6063EB038356}"/>
            </a:ext>
          </a:extLst>
        </xdr:cNvPr>
        <xdr:cNvSpPr/>
      </xdr:nvSpPr>
      <xdr:spPr>
        <a:xfrm rot="-5400000">
          <a:off x="14178090" y="15453043"/>
          <a:ext cx="17335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289369</xdr:colOff>
      <xdr:row>83</xdr:row>
      <xdr:rowOff>60816</xdr:rowOff>
    </xdr:from>
    <xdr:ext cx="713593" cy="180627"/>
    <xdr:sp macro="_xll.PtreeEvent_ObjectClick" textlink="">
      <xdr:nvSpPr>
        <xdr:cNvPr id="121" name="PTObj_DBranchName_2_33">
          <a:extLst>
            <a:ext uri="{FF2B5EF4-FFF2-40B4-BE49-F238E27FC236}">
              <a16:creationId xmlns:a16="http://schemas.microsoft.com/office/drawing/2014/main" id="{E36F55F9-65B4-4DF0-9BDF-8EB005C63E37}"/>
            </a:ext>
          </a:extLst>
        </xdr:cNvPr>
        <xdr:cNvSpPr txBox="1"/>
      </xdr:nvSpPr>
      <xdr:spPr>
        <a:xfrm>
          <a:off x="12401359" y="15449406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8699</xdr:colOff>
      <xdr:row>87</xdr:row>
      <xdr:rowOff>75883</xdr:rowOff>
    </xdr:from>
    <xdr:to>
      <xdr:col>7</xdr:col>
      <xdr:colOff>191580</xdr:colOff>
      <xdr:row>88</xdr:row>
      <xdr:rowOff>75883</xdr:rowOff>
    </xdr:to>
    <xdr:sp macro="_xll.PtreeEvent_ObjectClick" textlink="">
      <xdr:nvSpPr>
        <xdr:cNvPr id="122" name="PTObj_DNode_2_34">
          <a:extLst>
            <a:ext uri="{FF2B5EF4-FFF2-40B4-BE49-F238E27FC236}">
              <a16:creationId xmlns:a16="http://schemas.microsoft.com/office/drawing/2014/main" id="{87E37803-6D9F-4DE0-9E06-7491F6A2A9CE}"/>
            </a:ext>
          </a:extLst>
        </xdr:cNvPr>
        <xdr:cNvSpPr/>
      </xdr:nvSpPr>
      <xdr:spPr>
        <a:xfrm rot="-5400000">
          <a:off x="14174279" y="16192183"/>
          <a:ext cx="180975" cy="180976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289369</xdr:colOff>
      <xdr:row>87</xdr:row>
      <xdr:rowOff>76056</xdr:rowOff>
    </xdr:from>
    <xdr:ext cx="891526" cy="180627"/>
    <xdr:sp macro="_xll.PtreeEvent_ObjectClick" textlink="">
      <xdr:nvSpPr>
        <xdr:cNvPr id="123" name="PTObj_DBranchName_2_34">
          <a:extLst>
            <a:ext uri="{FF2B5EF4-FFF2-40B4-BE49-F238E27FC236}">
              <a16:creationId xmlns:a16="http://schemas.microsoft.com/office/drawing/2014/main" id="{023CEB53-45D3-422C-AFF3-42B16686E579}"/>
            </a:ext>
          </a:extLst>
        </xdr:cNvPr>
        <xdr:cNvSpPr txBox="1"/>
      </xdr:nvSpPr>
      <xdr:spPr>
        <a:xfrm>
          <a:off x="12401359" y="16192356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3</xdr:col>
      <xdr:colOff>1615567</xdr:colOff>
      <xdr:row>32</xdr:row>
      <xdr:rowOff>149225</xdr:rowOff>
    </xdr:from>
    <xdr:to>
      <xdr:col>3</xdr:col>
      <xdr:colOff>1806068</xdr:colOff>
      <xdr:row>33</xdr:row>
      <xdr:rowOff>151130</xdr:rowOff>
    </xdr:to>
    <xdr:sp macro="_xll.PtreeEvent_ObjectClick" textlink="">
      <xdr:nvSpPr>
        <xdr:cNvPr id="124" name="PTObj_DNode_2_15">
          <a:extLst>
            <a:ext uri="{FF2B5EF4-FFF2-40B4-BE49-F238E27FC236}">
              <a16:creationId xmlns:a16="http://schemas.microsoft.com/office/drawing/2014/main" id="{1F4410AB-19A1-4CA3-A5A4-E51905A1A98F}"/>
            </a:ext>
          </a:extLst>
        </xdr:cNvPr>
        <xdr:cNvSpPr/>
      </xdr:nvSpPr>
      <xdr:spPr>
        <a:xfrm>
          <a:off x="7181977" y="6311900"/>
          <a:ext cx="19050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274130</xdr:colOff>
      <xdr:row>24</xdr:row>
      <xdr:rowOff>131302</xdr:rowOff>
    </xdr:from>
    <xdr:ext cx="364752" cy="180627"/>
    <xdr:sp macro="_xll.PtreeEvent_ObjectClick" textlink="">
      <xdr:nvSpPr>
        <xdr:cNvPr id="125" name="PTObj_DBranchName_2_2">
          <a:extLst>
            <a:ext uri="{FF2B5EF4-FFF2-40B4-BE49-F238E27FC236}">
              <a16:creationId xmlns:a16="http://schemas.microsoft.com/office/drawing/2014/main" id="{4A22B6F7-2677-4048-A96A-123F65C4A180}"/>
            </a:ext>
          </a:extLst>
        </xdr:cNvPr>
        <xdr:cNvSpPr txBox="1"/>
      </xdr:nvSpPr>
      <xdr:spPr>
        <a:xfrm>
          <a:off x="8296085" y="4849987"/>
          <a:ext cx="3647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London</a:t>
          </a:r>
        </a:p>
      </xdr:txBody>
    </xdr:sp>
    <xdr:clientData/>
  </xdr:oneCellAnchor>
  <xdr:oneCellAnchor>
    <xdr:from>
      <xdr:col>4</xdr:col>
      <xdr:colOff>274130</xdr:colOff>
      <xdr:row>36</xdr:row>
      <xdr:rowOff>159877</xdr:rowOff>
    </xdr:from>
    <xdr:ext cx="255088" cy="180627"/>
    <xdr:sp macro="_xll.PtreeEvent_ObjectClick" textlink="">
      <xdr:nvSpPr>
        <xdr:cNvPr id="126" name="PTObj_DBranchName_2_16">
          <a:extLst>
            <a:ext uri="{FF2B5EF4-FFF2-40B4-BE49-F238E27FC236}">
              <a16:creationId xmlns:a16="http://schemas.microsoft.com/office/drawing/2014/main" id="{35A8AEAA-6614-45FA-8546-030F157332D3}"/>
            </a:ext>
          </a:extLst>
        </xdr:cNvPr>
        <xdr:cNvSpPr txBox="1"/>
      </xdr:nvSpPr>
      <xdr:spPr>
        <a:xfrm>
          <a:off x="8296085" y="7048357"/>
          <a:ext cx="25508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Paris</a:t>
          </a:r>
        </a:p>
      </xdr:txBody>
    </xdr:sp>
    <xdr:clientData/>
  </xdr:oneCellAnchor>
  <xdr:oneCellAnchor>
    <xdr:from>
      <xdr:col>4</xdr:col>
      <xdr:colOff>274130</xdr:colOff>
      <xdr:row>46</xdr:row>
      <xdr:rowOff>173212</xdr:rowOff>
    </xdr:from>
    <xdr:ext cx="356169" cy="180627"/>
    <xdr:sp macro="_xll.PtreeEvent_ObjectClick" textlink="">
      <xdr:nvSpPr>
        <xdr:cNvPr id="127" name="PTObj_DBranchName_2_17">
          <a:extLst>
            <a:ext uri="{FF2B5EF4-FFF2-40B4-BE49-F238E27FC236}">
              <a16:creationId xmlns:a16="http://schemas.microsoft.com/office/drawing/2014/main" id="{2D031C3B-A660-40DC-A818-F7C87100D1B0}"/>
            </a:ext>
          </a:extLst>
        </xdr:cNvPr>
        <xdr:cNvSpPr txBox="1"/>
      </xdr:nvSpPr>
      <xdr:spPr>
        <a:xfrm>
          <a:off x="8296085" y="8865727"/>
          <a:ext cx="35616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Sydney</a:t>
          </a:r>
        </a:p>
      </xdr:txBody>
    </xdr:sp>
    <xdr:clientData/>
  </xdr:oneCellAnchor>
  <xdr:twoCellAnchor editAs="oneCell">
    <xdr:from>
      <xdr:col>3</xdr:col>
      <xdr:colOff>1615567</xdr:colOff>
      <xdr:row>67</xdr:row>
      <xdr:rowOff>33020</xdr:rowOff>
    </xdr:from>
    <xdr:to>
      <xdr:col>3</xdr:col>
      <xdr:colOff>1806068</xdr:colOff>
      <xdr:row>68</xdr:row>
      <xdr:rowOff>34925</xdr:rowOff>
    </xdr:to>
    <xdr:sp macro="_xll.PtreeEvent_ObjectClick" textlink="">
      <xdr:nvSpPr>
        <xdr:cNvPr id="128" name="PTObj_DNode_2_18">
          <a:extLst>
            <a:ext uri="{FF2B5EF4-FFF2-40B4-BE49-F238E27FC236}">
              <a16:creationId xmlns:a16="http://schemas.microsoft.com/office/drawing/2014/main" id="{5A20BCF7-857F-40E4-93D6-B6B2E7637DCC}"/>
            </a:ext>
          </a:extLst>
        </xdr:cNvPr>
        <xdr:cNvSpPr/>
      </xdr:nvSpPr>
      <xdr:spPr>
        <a:xfrm>
          <a:off x="7181977" y="12527915"/>
          <a:ext cx="190501" cy="18478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274130</xdr:colOff>
      <xdr:row>59</xdr:row>
      <xdr:rowOff>22717</xdr:rowOff>
    </xdr:from>
    <xdr:ext cx="443730" cy="180627"/>
    <xdr:sp macro="_xll.PtreeEvent_ObjectClick" textlink="">
      <xdr:nvSpPr>
        <xdr:cNvPr id="129" name="PTObj_DBranchName_2_3">
          <a:extLst>
            <a:ext uri="{FF2B5EF4-FFF2-40B4-BE49-F238E27FC236}">
              <a16:creationId xmlns:a16="http://schemas.microsoft.com/office/drawing/2014/main" id="{345BBD59-43E8-4286-BABB-6884C1128C06}"/>
            </a:ext>
          </a:extLst>
        </xdr:cNvPr>
        <xdr:cNvSpPr txBox="1"/>
      </xdr:nvSpPr>
      <xdr:spPr>
        <a:xfrm>
          <a:off x="8296085" y="11067907"/>
          <a:ext cx="443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SanDiego</a:t>
          </a:r>
        </a:p>
      </xdr:txBody>
    </xdr:sp>
    <xdr:clientData/>
  </xdr:oneCellAnchor>
  <xdr:oneCellAnchor>
    <xdr:from>
      <xdr:col>4</xdr:col>
      <xdr:colOff>274130</xdr:colOff>
      <xdr:row>71</xdr:row>
      <xdr:rowOff>41766</xdr:rowOff>
    </xdr:from>
    <xdr:ext cx="437786" cy="180627"/>
    <xdr:sp macro="_xll.PtreeEvent_ObjectClick" textlink="">
      <xdr:nvSpPr>
        <xdr:cNvPr id="130" name="PTObj_DBranchName_2_19">
          <a:extLst>
            <a:ext uri="{FF2B5EF4-FFF2-40B4-BE49-F238E27FC236}">
              <a16:creationId xmlns:a16="http://schemas.microsoft.com/office/drawing/2014/main" id="{A8EBA80C-3B67-46A7-B89D-499B6594FBB5}"/>
            </a:ext>
          </a:extLst>
        </xdr:cNvPr>
        <xdr:cNvSpPr txBox="1"/>
      </xdr:nvSpPr>
      <xdr:spPr>
        <a:xfrm>
          <a:off x="8296085" y="13262466"/>
          <a:ext cx="4377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Yosemite</a:t>
          </a:r>
        </a:p>
      </xdr:txBody>
    </xdr:sp>
    <xdr:clientData/>
  </xdr:oneCellAnchor>
  <xdr:oneCellAnchor>
    <xdr:from>
      <xdr:col>4</xdr:col>
      <xdr:colOff>274130</xdr:colOff>
      <xdr:row>81</xdr:row>
      <xdr:rowOff>57006</xdr:rowOff>
    </xdr:from>
    <xdr:ext cx="648254" cy="180627"/>
    <xdr:sp macro="_xll.PtreeEvent_ObjectClick" textlink="">
      <xdr:nvSpPr>
        <xdr:cNvPr id="131" name="PTObj_DBranchName_2_20">
          <a:extLst>
            <a:ext uri="{FF2B5EF4-FFF2-40B4-BE49-F238E27FC236}">
              <a16:creationId xmlns:a16="http://schemas.microsoft.com/office/drawing/2014/main" id="{A41F25D5-7A13-457D-BD7B-ACD07A3980A9}"/>
            </a:ext>
          </a:extLst>
        </xdr:cNvPr>
        <xdr:cNvSpPr txBox="1"/>
      </xdr:nvSpPr>
      <xdr:spPr>
        <a:xfrm>
          <a:off x="8296085" y="15091266"/>
          <a:ext cx="6482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Grand Canyon</a:t>
          </a:r>
        </a:p>
      </xdr:txBody>
    </xdr:sp>
    <xdr:clientData/>
  </xdr:oneCellAnchor>
  <xdr:twoCellAnchor editAs="oneCell">
    <xdr:from>
      <xdr:col>3</xdr:col>
      <xdr:colOff>127</xdr:colOff>
      <xdr:row>55</xdr:row>
      <xdr:rowOff>10160</xdr:rowOff>
    </xdr:from>
    <xdr:to>
      <xdr:col>3</xdr:col>
      <xdr:colOff>173482</xdr:colOff>
      <xdr:row>56</xdr:row>
      <xdr:rowOff>19685</xdr:rowOff>
    </xdr:to>
    <xdr:sp macro="_xll.PtreeEvent_ObjectClick" textlink="">
      <xdr:nvSpPr>
        <xdr:cNvPr id="132" name="PTObj_DNode_2_1">
          <a:extLst>
            <a:ext uri="{FF2B5EF4-FFF2-40B4-BE49-F238E27FC236}">
              <a16:creationId xmlns:a16="http://schemas.microsoft.com/office/drawing/2014/main" id="{277C3FC2-8D1F-49BF-B486-A29437D0C266}"/>
            </a:ext>
          </a:extLst>
        </xdr:cNvPr>
        <xdr:cNvSpPr/>
      </xdr:nvSpPr>
      <xdr:spPr>
        <a:xfrm>
          <a:off x="5562727" y="10337165"/>
          <a:ext cx="169545" cy="18478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210185</xdr:colOff>
      <xdr:row>55</xdr:row>
      <xdr:rowOff>20811</xdr:rowOff>
    </xdr:from>
    <xdr:ext cx="1047210" cy="180627"/>
    <xdr:sp macro="_xll.PtreeEvent_ObjectClick" textlink="">
      <xdr:nvSpPr>
        <xdr:cNvPr id="133" name="PTObj_DBranchName_2_1">
          <a:extLst>
            <a:ext uri="{FF2B5EF4-FFF2-40B4-BE49-F238E27FC236}">
              <a16:creationId xmlns:a16="http://schemas.microsoft.com/office/drawing/2014/main" id="{FCB8B791-68EF-4178-91F6-0EF9FECFF210}"/>
            </a:ext>
          </a:extLst>
        </xdr:cNvPr>
        <xdr:cNvSpPr txBox="1"/>
      </xdr:nvSpPr>
      <xdr:spPr>
        <a:xfrm>
          <a:off x="3724910" y="10345911"/>
          <a:ext cx="10472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Spring Vacation Plan (2)</a:t>
          </a:r>
        </a:p>
      </xdr:txBody>
    </xdr:sp>
    <xdr:clientData/>
  </xdr:oneCellAnchor>
  <xdr:oneCellAnchor>
    <xdr:from>
      <xdr:col>3</xdr:col>
      <xdr:colOff>274130</xdr:colOff>
      <xdr:row>32</xdr:row>
      <xdr:rowOff>150352</xdr:rowOff>
    </xdr:from>
    <xdr:ext cx="594174" cy="180627"/>
    <xdr:sp macro="_xll.PtreeEvent_ObjectClick" textlink="">
      <xdr:nvSpPr>
        <xdr:cNvPr id="134" name="PTObj_DBranchName_2_15">
          <a:extLst>
            <a:ext uri="{FF2B5EF4-FFF2-40B4-BE49-F238E27FC236}">
              <a16:creationId xmlns:a16="http://schemas.microsoft.com/office/drawing/2014/main" id="{942F433F-34AF-452D-AB7A-BFA68BF65387}"/>
            </a:ext>
          </a:extLst>
        </xdr:cNvPr>
        <xdr:cNvSpPr txBox="1"/>
      </xdr:nvSpPr>
      <xdr:spPr>
        <a:xfrm>
          <a:off x="5838635" y="6313027"/>
          <a:ext cx="5941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International</a:t>
          </a:r>
        </a:p>
      </xdr:txBody>
    </xdr:sp>
    <xdr:clientData/>
  </xdr:oneCellAnchor>
  <xdr:oneCellAnchor>
    <xdr:from>
      <xdr:col>3</xdr:col>
      <xdr:colOff>272224</xdr:colOff>
      <xdr:row>67</xdr:row>
      <xdr:rowOff>32242</xdr:rowOff>
    </xdr:from>
    <xdr:ext cx="415058" cy="180627"/>
    <xdr:sp macro="_xll.PtreeEvent_ObjectClick" textlink="">
      <xdr:nvSpPr>
        <xdr:cNvPr id="135" name="PTObj_DBranchName_2_18">
          <a:extLst>
            <a:ext uri="{FF2B5EF4-FFF2-40B4-BE49-F238E27FC236}">
              <a16:creationId xmlns:a16="http://schemas.microsoft.com/office/drawing/2014/main" id="{87CC480A-1A16-4DAE-BD6E-60D4FF341DA6}"/>
            </a:ext>
          </a:extLst>
        </xdr:cNvPr>
        <xdr:cNvSpPr txBox="1"/>
      </xdr:nvSpPr>
      <xdr:spPr>
        <a:xfrm>
          <a:off x="5836729" y="12527137"/>
          <a:ext cx="4150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National</a:t>
          </a:r>
        </a:p>
      </xdr:txBody>
    </xdr:sp>
    <xdr:clientData/>
  </xdr:oneCellAnchor>
  <xdr:oneCellAnchor>
    <xdr:from>
      <xdr:col>3</xdr:col>
      <xdr:colOff>270320</xdr:colOff>
      <xdr:row>89</xdr:row>
      <xdr:rowOff>76056</xdr:rowOff>
    </xdr:from>
    <xdr:ext cx="784729" cy="180627"/>
    <xdr:sp macro="_xll.PtreeEvent_ObjectClick" textlink="">
      <xdr:nvSpPr>
        <xdr:cNvPr id="136" name="PTObj_DBranchName_2_4">
          <a:extLst>
            <a:ext uri="{FF2B5EF4-FFF2-40B4-BE49-F238E27FC236}">
              <a16:creationId xmlns:a16="http://schemas.microsoft.com/office/drawing/2014/main" id="{C373A09D-6C45-4661-9D0C-C1ECD38EAE71}"/>
            </a:ext>
          </a:extLst>
        </xdr:cNvPr>
        <xdr:cNvSpPr txBox="1"/>
      </xdr:nvSpPr>
      <xdr:spPr>
        <a:xfrm>
          <a:off x="5832920" y="16554306"/>
          <a:ext cx="7847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Family(Domestic)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234124</xdr:colOff>
      <xdr:row>90</xdr:row>
      <xdr:rowOff>13970</xdr:rowOff>
    </xdr:from>
    <xdr:to>
      <xdr:col>3</xdr:col>
      <xdr:colOff>1499521</xdr:colOff>
      <xdr:row>90</xdr:row>
      <xdr:rowOff>13970</xdr:rowOff>
    </xdr:to>
    <xdr:cxnSp macro="_xll.PtreeEvent_ObjectClick">
      <xdr:nvCxnSpPr>
        <xdr:cNvPr id="79" name="PTObj_DBranchHLine_1_4">
          <a:extLst>
            <a:ext uri="{FF2B5EF4-FFF2-40B4-BE49-F238E27FC236}">
              <a16:creationId xmlns:a16="http://schemas.microsoft.com/office/drawing/2014/main" id="{C23466BC-D554-47BD-9C7C-7F2D18E22273}"/>
            </a:ext>
          </a:extLst>
        </xdr:cNvPr>
        <xdr:cNvCxnSpPr/>
      </xdr:nvCxnSpPr>
      <xdr:spPr>
        <a:xfrm>
          <a:off x="5796724" y="16987520"/>
          <a:ext cx="126539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81724</xdr:colOff>
      <xdr:row>55</xdr:row>
      <xdr:rowOff>125095</xdr:rowOff>
    </xdr:from>
    <xdr:to>
      <xdr:col>3</xdr:col>
      <xdr:colOff>234124</xdr:colOff>
      <xdr:row>90</xdr:row>
      <xdr:rowOff>13970</xdr:rowOff>
    </xdr:to>
    <xdr:cxnSp macro="_xll.PtreeEvent_ObjectClick">
      <xdr:nvCxnSpPr>
        <xdr:cNvPr id="78" name="PTObj_DBranchDLine_1_4">
          <a:extLst>
            <a:ext uri="{FF2B5EF4-FFF2-40B4-BE49-F238E27FC236}">
              <a16:creationId xmlns:a16="http://schemas.microsoft.com/office/drawing/2014/main" id="{7ABD7272-6770-45CB-A678-82D7D8995AB8}"/>
            </a:ext>
          </a:extLst>
        </xdr:cNvPr>
        <xdr:cNvCxnSpPr/>
      </xdr:nvCxnSpPr>
      <xdr:spPr>
        <a:xfrm>
          <a:off x="5644324" y="10764520"/>
          <a:ext cx="152400" cy="62230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236030</xdr:colOff>
      <xdr:row>67</xdr:row>
      <xdr:rowOff>153035</xdr:rowOff>
    </xdr:from>
    <xdr:to>
      <xdr:col>4</xdr:col>
      <xdr:colOff>127</xdr:colOff>
      <xdr:row>67</xdr:row>
      <xdr:rowOff>153035</xdr:rowOff>
    </xdr:to>
    <xdr:cxnSp macro="_xll.PtreeEvent_ObjectClick">
      <xdr:nvCxnSpPr>
        <xdr:cNvPr id="76" name="PTObj_DBranchHLine_1_18">
          <a:extLst>
            <a:ext uri="{FF2B5EF4-FFF2-40B4-BE49-F238E27FC236}">
              <a16:creationId xmlns:a16="http://schemas.microsoft.com/office/drawing/2014/main" id="{DA958009-AF12-43F3-ADCF-35A733AE2080}"/>
            </a:ext>
          </a:extLst>
        </xdr:cNvPr>
        <xdr:cNvCxnSpPr/>
      </xdr:nvCxnSpPr>
      <xdr:spPr>
        <a:xfrm>
          <a:off x="5798630" y="12964160"/>
          <a:ext cx="137382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83630</xdr:colOff>
      <xdr:row>55</xdr:row>
      <xdr:rowOff>125095</xdr:rowOff>
    </xdr:from>
    <xdr:to>
      <xdr:col>3</xdr:col>
      <xdr:colOff>236030</xdr:colOff>
      <xdr:row>67</xdr:row>
      <xdr:rowOff>153035</xdr:rowOff>
    </xdr:to>
    <xdr:cxnSp macro="_xll.PtreeEvent_ObjectClick">
      <xdr:nvCxnSpPr>
        <xdr:cNvPr id="75" name="PTObj_DBranchDLine_1_18">
          <a:extLst>
            <a:ext uri="{FF2B5EF4-FFF2-40B4-BE49-F238E27FC236}">
              <a16:creationId xmlns:a16="http://schemas.microsoft.com/office/drawing/2014/main" id="{D7D4ECC5-A3D5-405A-8FEF-DD112991F5EC}"/>
            </a:ext>
          </a:extLst>
        </xdr:cNvPr>
        <xdr:cNvCxnSpPr/>
      </xdr:nvCxnSpPr>
      <xdr:spPr>
        <a:xfrm>
          <a:off x="5646230" y="10764520"/>
          <a:ext cx="152400" cy="2199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236982</xdr:colOff>
      <xdr:row>33</xdr:row>
      <xdr:rowOff>88265</xdr:rowOff>
    </xdr:from>
    <xdr:to>
      <xdr:col>4</xdr:col>
      <xdr:colOff>5842</xdr:colOff>
      <xdr:row>33</xdr:row>
      <xdr:rowOff>88265</xdr:rowOff>
    </xdr:to>
    <xdr:cxnSp macro="_xll.PtreeEvent_ObjectClick">
      <xdr:nvCxnSpPr>
        <xdr:cNvPr id="73" name="PTObj_DBranchHLine_1_15">
          <a:extLst>
            <a:ext uri="{FF2B5EF4-FFF2-40B4-BE49-F238E27FC236}">
              <a16:creationId xmlns:a16="http://schemas.microsoft.com/office/drawing/2014/main" id="{FCD02E75-3188-4E46-B245-F87CAE744E78}"/>
            </a:ext>
          </a:extLst>
        </xdr:cNvPr>
        <xdr:cNvCxnSpPr/>
      </xdr:nvCxnSpPr>
      <xdr:spPr>
        <a:xfrm>
          <a:off x="5799582" y="6746240"/>
          <a:ext cx="137858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84582</xdr:colOff>
      <xdr:row>33</xdr:row>
      <xdr:rowOff>88265</xdr:rowOff>
    </xdr:from>
    <xdr:to>
      <xdr:col>3</xdr:col>
      <xdr:colOff>236982</xdr:colOff>
      <xdr:row>55</xdr:row>
      <xdr:rowOff>125095</xdr:rowOff>
    </xdr:to>
    <xdr:cxnSp macro="_xll.PtreeEvent_ObjectClick">
      <xdr:nvCxnSpPr>
        <xdr:cNvPr id="72" name="PTObj_DBranchDLine_1_15">
          <a:extLst>
            <a:ext uri="{FF2B5EF4-FFF2-40B4-BE49-F238E27FC236}">
              <a16:creationId xmlns:a16="http://schemas.microsoft.com/office/drawing/2014/main" id="{AC7A7C71-B2A4-4383-9B4D-F5FF585EEB24}"/>
            </a:ext>
          </a:extLst>
        </xdr:cNvPr>
        <xdr:cNvCxnSpPr/>
      </xdr:nvCxnSpPr>
      <xdr:spPr>
        <a:xfrm flipV="1">
          <a:off x="5647182" y="6746240"/>
          <a:ext cx="152400" cy="40182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175895</xdr:colOff>
      <xdr:row>55</xdr:row>
      <xdr:rowOff>130175</xdr:rowOff>
    </xdr:from>
    <xdr:to>
      <xdr:col>3</xdr:col>
      <xdr:colOff>127</xdr:colOff>
      <xdr:row>55</xdr:row>
      <xdr:rowOff>130175</xdr:rowOff>
    </xdr:to>
    <xdr:cxnSp macro="_xll.PtreeEvent_ObjectClick">
      <xdr:nvCxnSpPr>
        <xdr:cNvPr id="70" name="PTObj_DBranchHLine_1_1">
          <a:extLst>
            <a:ext uri="{FF2B5EF4-FFF2-40B4-BE49-F238E27FC236}">
              <a16:creationId xmlns:a16="http://schemas.microsoft.com/office/drawing/2014/main" id="{DA15D66C-CDEB-41E5-938F-C5BB8054641E}"/>
            </a:ext>
          </a:extLst>
        </xdr:cNvPr>
        <xdr:cNvCxnSpPr/>
      </xdr:nvCxnSpPr>
      <xdr:spPr>
        <a:xfrm>
          <a:off x="3690620" y="10769600"/>
          <a:ext cx="18721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243649</xdr:colOff>
      <xdr:row>47</xdr:row>
      <xdr:rowOff>118745</xdr:rowOff>
    </xdr:from>
    <xdr:to>
      <xdr:col>5</xdr:col>
      <xdr:colOff>2032</xdr:colOff>
      <xdr:row>47</xdr:row>
      <xdr:rowOff>118745</xdr:rowOff>
    </xdr:to>
    <xdr:cxnSp macro="_xll.PtreeEvent_ObjectClick">
      <xdr:nvCxnSpPr>
        <xdr:cNvPr id="31" name="PTObj_DBranchHLine_1_17">
          <a:extLst>
            <a:ext uri="{FF2B5EF4-FFF2-40B4-BE49-F238E27FC236}">
              <a16:creationId xmlns:a16="http://schemas.microsoft.com/office/drawing/2014/main" id="{96407F9E-2A56-474D-B50C-1ED72D29384B}"/>
            </a:ext>
          </a:extLst>
        </xdr:cNvPr>
        <xdr:cNvCxnSpPr/>
      </xdr:nvCxnSpPr>
      <xdr:spPr>
        <a:xfrm>
          <a:off x="7234999" y="9481820"/>
          <a:ext cx="95853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91249</xdr:colOff>
      <xdr:row>33</xdr:row>
      <xdr:rowOff>86995</xdr:rowOff>
    </xdr:from>
    <xdr:to>
      <xdr:col>4</xdr:col>
      <xdr:colOff>243649</xdr:colOff>
      <xdr:row>47</xdr:row>
      <xdr:rowOff>118745</xdr:rowOff>
    </xdr:to>
    <xdr:cxnSp macro="_xll.PtreeEvent_ObjectClick">
      <xdr:nvCxnSpPr>
        <xdr:cNvPr id="30" name="PTObj_DBranchDLine_1_17">
          <a:extLst>
            <a:ext uri="{FF2B5EF4-FFF2-40B4-BE49-F238E27FC236}">
              <a16:creationId xmlns:a16="http://schemas.microsoft.com/office/drawing/2014/main" id="{C124715C-D327-46EB-850F-50154F3E7F8A}"/>
            </a:ext>
          </a:extLst>
        </xdr:cNvPr>
        <xdr:cNvCxnSpPr/>
      </xdr:nvCxnSpPr>
      <xdr:spPr>
        <a:xfrm>
          <a:off x="7082599" y="691642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243649</xdr:colOff>
      <xdr:row>37</xdr:row>
      <xdr:rowOff>99695</xdr:rowOff>
    </xdr:from>
    <xdr:to>
      <xdr:col>5</xdr:col>
      <xdr:colOff>2032</xdr:colOff>
      <xdr:row>37</xdr:row>
      <xdr:rowOff>99695</xdr:rowOff>
    </xdr:to>
    <xdr:cxnSp macro="_xll.PtreeEvent_ObjectClick">
      <xdr:nvCxnSpPr>
        <xdr:cNvPr id="28" name="PTObj_DBranchHLine_1_16">
          <a:extLst>
            <a:ext uri="{FF2B5EF4-FFF2-40B4-BE49-F238E27FC236}">
              <a16:creationId xmlns:a16="http://schemas.microsoft.com/office/drawing/2014/main" id="{26AF43FD-E666-4A6A-9483-FF16F070AE4A}"/>
            </a:ext>
          </a:extLst>
        </xdr:cNvPr>
        <xdr:cNvCxnSpPr/>
      </xdr:nvCxnSpPr>
      <xdr:spPr>
        <a:xfrm>
          <a:off x="7234999" y="7653020"/>
          <a:ext cx="95853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91249</xdr:colOff>
      <xdr:row>33</xdr:row>
      <xdr:rowOff>86995</xdr:rowOff>
    </xdr:from>
    <xdr:to>
      <xdr:col>4</xdr:col>
      <xdr:colOff>243649</xdr:colOff>
      <xdr:row>37</xdr:row>
      <xdr:rowOff>99695</xdr:rowOff>
    </xdr:to>
    <xdr:cxnSp macro="_xll.PtreeEvent_ObjectClick">
      <xdr:nvCxnSpPr>
        <xdr:cNvPr id="23" name="PTObj_DBranchDLine_1_16">
          <a:extLst>
            <a:ext uri="{FF2B5EF4-FFF2-40B4-BE49-F238E27FC236}">
              <a16:creationId xmlns:a16="http://schemas.microsoft.com/office/drawing/2014/main" id="{E9C0236E-11D8-44E4-A894-CDE667CC1D4A}"/>
            </a:ext>
          </a:extLst>
        </xdr:cNvPr>
        <xdr:cNvCxnSpPr/>
      </xdr:nvCxnSpPr>
      <xdr:spPr>
        <a:xfrm>
          <a:off x="7082599" y="69164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243649</xdr:colOff>
      <xdr:row>25</xdr:row>
      <xdr:rowOff>76835</xdr:rowOff>
    </xdr:from>
    <xdr:to>
      <xdr:col>5</xdr:col>
      <xdr:colOff>127</xdr:colOff>
      <xdr:row>25</xdr:row>
      <xdr:rowOff>76835</xdr:rowOff>
    </xdr:to>
    <xdr:cxnSp macro="_xll.PtreeEvent_ObjectClick">
      <xdr:nvCxnSpPr>
        <xdr:cNvPr id="21" name="PTObj_DBranchHLine_1_2">
          <a:extLst>
            <a:ext uri="{FF2B5EF4-FFF2-40B4-BE49-F238E27FC236}">
              <a16:creationId xmlns:a16="http://schemas.microsoft.com/office/drawing/2014/main" id="{E11EAC5A-87B8-4C06-B72F-75545B8E9E68}"/>
            </a:ext>
          </a:extLst>
        </xdr:cNvPr>
        <xdr:cNvCxnSpPr/>
      </xdr:nvCxnSpPr>
      <xdr:spPr>
        <a:xfrm>
          <a:off x="7234999" y="5458460"/>
          <a:ext cx="95662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91249</xdr:colOff>
      <xdr:row>25</xdr:row>
      <xdr:rowOff>76835</xdr:rowOff>
    </xdr:from>
    <xdr:to>
      <xdr:col>4</xdr:col>
      <xdr:colOff>243649</xdr:colOff>
      <xdr:row>33</xdr:row>
      <xdr:rowOff>86995</xdr:rowOff>
    </xdr:to>
    <xdr:cxnSp macro="_xll.PtreeEvent_ObjectClick">
      <xdr:nvCxnSpPr>
        <xdr:cNvPr id="20" name="PTObj_DBranchDLine_1_2">
          <a:extLst>
            <a:ext uri="{FF2B5EF4-FFF2-40B4-BE49-F238E27FC236}">
              <a16:creationId xmlns:a16="http://schemas.microsoft.com/office/drawing/2014/main" id="{2A0FEDEB-7BB3-46D6-B71C-CE5E69C52448}"/>
            </a:ext>
          </a:extLst>
        </xdr:cNvPr>
        <xdr:cNvCxnSpPr/>
      </xdr:nvCxnSpPr>
      <xdr:spPr>
        <a:xfrm flipV="1">
          <a:off x="7082599" y="5458460"/>
          <a:ext cx="152400" cy="14579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233172</xdr:colOff>
      <xdr:row>31</xdr:row>
      <xdr:rowOff>86360</xdr:rowOff>
    </xdr:from>
    <xdr:to>
      <xdr:col>7</xdr:col>
      <xdr:colOff>10605</xdr:colOff>
      <xdr:row>31</xdr:row>
      <xdr:rowOff>86360</xdr:rowOff>
    </xdr:to>
    <xdr:cxnSp macro="_xll.PtreeEvent_ObjectClick">
      <xdr:nvCxnSpPr>
        <xdr:cNvPr id="382" name="PTObj_DBranchHLine_1_10">
          <a:extLst>
            <a:ext uri="{FF2B5EF4-FFF2-40B4-BE49-F238E27FC236}">
              <a16:creationId xmlns:a16="http://schemas.microsoft.com/office/drawing/2014/main" id="{DA3CCC9C-1E3E-4CE2-AA63-F518AA3F84DA}"/>
            </a:ext>
          </a:extLst>
        </xdr:cNvPr>
        <xdr:cNvCxnSpPr/>
      </xdr:nvCxnSpPr>
      <xdr:spPr>
        <a:xfrm>
          <a:off x="10863072" y="6029960"/>
          <a:ext cx="163480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80772</xdr:colOff>
      <xdr:row>29</xdr:row>
      <xdr:rowOff>75565</xdr:rowOff>
    </xdr:from>
    <xdr:to>
      <xdr:col>6</xdr:col>
      <xdr:colOff>233172</xdr:colOff>
      <xdr:row>31</xdr:row>
      <xdr:rowOff>86360</xdr:rowOff>
    </xdr:to>
    <xdr:cxnSp macro="_xll.PtreeEvent_ObjectClick">
      <xdr:nvCxnSpPr>
        <xdr:cNvPr id="381" name="PTObj_DBranchDLine_1_10">
          <a:extLst>
            <a:ext uri="{FF2B5EF4-FFF2-40B4-BE49-F238E27FC236}">
              <a16:creationId xmlns:a16="http://schemas.microsoft.com/office/drawing/2014/main" id="{A751669C-3A33-4A67-9E9D-20AB55C0589A}"/>
            </a:ext>
          </a:extLst>
        </xdr:cNvPr>
        <xdr:cNvCxnSpPr/>
      </xdr:nvCxnSpPr>
      <xdr:spPr>
        <a:xfrm>
          <a:off x="10710672" y="5657215"/>
          <a:ext cx="152400" cy="3727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81</xdr:row>
      <xdr:rowOff>151130</xdr:rowOff>
    </xdr:from>
    <xdr:to>
      <xdr:col>5</xdr:col>
      <xdr:colOff>127</xdr:colOff>
      <xdr:row>81</xdr:row>
      <xdr:rowOff>151130</xdr:rowOff>
    </xdr:to>
    <xdr:cxnSp macro="_xll.PtreeEvent_ObjectClick">
      <xdr:nvCxnSpPr>
        <xdr:cNvPr id="342" name="PTObj_DBranchHLine_1_20">
          <a:extLst>
            <a:ext uri="{FF2B5EF4-FFF2-40B4-BE49-F238E27FC236}">
              <a16:creationId xmlns:a16="http://schemas.microsoft.com/office/drawing/2014/main" id="{412BDE58-8BF7-472C-B328-ABE92D4F97AD}"/>
            </a:ext>
          </a:extLst>
        </xdr:cNvPr>
        <xdr:cNvCxnSpPr/>
      </xdr:nvCxnSpPr>
      <xdr:spPr>
        <a:xfrm>
          <a:off x="6922580" y="15181580"/>
          <a:ext cx="12785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67</xdr:row>
      <xdr:rowOff>118428</xdr:rowOff>
    </xdr:from>
    <xdr:to>
      <xdr:col>4</xdr:col>
      <xdr:colOff>236030</xdr:colOff>
      <xdr:row>81</xdr:row>
      <xdr:rowOff>151130</xdr:rowOff>
    </xdr:to>
    <xdr:cxnSp macro="_xll.PtreeEvent_ObjectClick">
      <xdr:nvCxnSpPr>
        <xdr:cNvPr id="341" name="PTObj_DBranchDLine_1_20">
          <a:extLst>
            <a:ext uri="{FF2B5EF4-FFF2-40B4-BE49-F238E27FC236}">
              <a16:creationId xmlns:a16="http://schemas.microsoft.com/office/drawing/2014/main" id="{32E096C1-26F6-45E1-BB8B-42DE6789B067}"/>
            </a:ext>
          </a:extLst>
        </xdr:cNvPr>
        <xdr:cNvCxnSpPr/>
      </xdr:nvCxnSpPr>
      <xdr:spPr>
        <a:xfrm>
          <a:off x="6770180" y="12615228"/>
          <a:ext cx="152400" cy="256635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71</xdr:row>
      <xdr:rowOff>132080</xdr:rowOff>
    </xdr:from>
    <xdr:to>
      <xdr:col>5</xdr:col>
      <xdr:colOff>127</xdr:colOff>
      <xdr:row>71</xdr:row>
      <xdr:rowOff>132080</xdr:rowOff>
    </xdr:to>
    <xdr:cxnSp macro="_xll.PtreeEvent_ObjectClick">
      <xdr:nvCxnSpPr>
        <xdr:cNvPr id="339" name="PTObj_DBranchHLine_1_19">
          <a:extLst>
            <a:ext uri="{FF2B5EF4-FFF2-40B4-BE49-F238E27FC236}">
              <a16:creationId xmlns:a16="http://schemas.microsoft.com/office/drawing/2014/main" id="{8D93F6A2-E5CD-4A3D-BFF0-260EF45A41E4}"/>
            </a:ext>
          </a:extLst>
        </xdr:cNvPr>
        <xdr:cNvCxnSpPr/>
      </xdr:nvCxnSpPr>
      <xdr:spPr>
        <a:xfrm>
          <a:off x="6922580" y="13352780"/>
          <a:ext cx="12785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67</xdr:row>
      <xdr:rowOff>118428</xdr:rowOff>
    </xdr:from>
    <xdr:to>
      <xdr:col>4</xdr:col>
      <xdr:colOff>236030</xdr:colOff>
      <xdr:row>71</xdr:row>
      <xdr:rowOff>132080</xdr:rowOff>
    </xdr:to>
    <xdr:cxnSp macro="_xll.PtreeEvent_ObjectClick">
      <xdr:nvCxnSpPr>
        <xdr:cNvPr id="338" name="PTObj_DBranchDLine_1_19">
          <a:extLst>
            <a:ext uri="{FF2B5EF4-FFF2-40B4-BE49-F238E27FC236}">
              <a16:creationId xmlns:a16="http://schemas.microsoft.com/office/drawing/2014/main" id="{4DF7FC14-D7A6-48CE-AE09-6B834CD508B0}"/>
            </a:ext>
          </a:extLst>
        </xdr:cNvPr>
        <xdr:cNvCxnSpPr/>
      </xdr:nvCxnSpPr>
      <xdr:spPr>
        <a:xfrm>
          <a:off x="6770180" y="12615228"/>
          <a:ext cx="152400" cy="73755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236030</xdr:colOff>
      <xdr:row>59</xdr:row>
      <xdr:rowOff>109220</xdr:rowOff>
    </xdr:from>
    <xdr:to>
      <xdr:col>5</xdr:col>
      <xdr:colOff>127</xdr:colOff>
      <xdr:row>59</xdr:row>
      <xdr:rowOff>109220</xdr:rowOff>
    </xdr:to>
    <xdr:cxnSp macro="_xll.PtreeEvent_ObjectClick">
      <xdr:nvCxnSpPr>
        <xdr:cNvPr id="336" name="PTObj_DBranchHLine_1_3">
          <a:extLst>
            <a:ext uri="{FF2B5EF4-FFF2-40B4-BE49-F238E27FC236}">
              <a16:creationId xmlns:a16="http://schemas.microsoft.com/office/drawing/2014/main" id="{EF5F4673-8557-4A80-A43A-73D18DF0FA5C}"/>
            </a:ext>
          </a:extLst>
        </xdr:cNvPr>
        <xdr:cNvCxnSpPr/>
      </xdr:nvCxnSpPr>
      <xdr:spPr>
        <a:xfrm>
          <a:off x="6922580" y="11158220"/>
          <a:ext cx="12785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83630</xdr:colOff>
      <xdr:row>59</xdr:row>
      <xdr:rowOff>109220</xdr:rowOff>
    </xdr:from>
    <xdr:to>
      <xdr:col>4</xdr:col>
      <xdr:colOff>236030</xdr:colOff>
      <xdr:row>67</xdr:row>
      <xdr:rowOff>118428</xdr:rowOff>
    </xdr:to>
    <xdr:cxnSp macro="_xll.PtreeEvent_ObjectClick">
      <xdr:nvCxnSpPr>
        <xdr:cNvPr id="335" name="PTObj_DBranchDLine_1_3">
          <a:extLst>
            <a:ext uri="{FF2B5EF4-FFF2-40B4-BE49-F238E27FC236}">
              <a16:creationId xmlns:a16="http://schemas.microsoft.com/office/drawing/2014/main" id="{C5929692-F4DA-4206-84EE-2BC5AAC8C615}"/>
            </a:ext>
          </a:extLst>
        </xdr:cNvPr>
        <xdr:cNvCxnSpPr/>
      </xdr:nvCxnSpPr>
      <xdr:spPr>
        <a:xfrm flipV="1">
          <a:off x="6770180" y="11158220"/>
          <a:ext cx="152400" cy="14570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87</xdr:row>
      <xdr:rowOff>166370</xdr:rowOff>
    </xdr:from>
    <xdr:to>
      <xdr:col>7</xdr:col>
      <xdr:colOff>10604</xdr:colOff>
      <xdr:row>87</xdr:row>
      <xdr:rowOff>166370</xdr:rowOff>
    </xdr:to>
    <xdr:cxnSp macro="_xll.PtreeEvent_ObjectClick">
      <xdr:nvCxnSpPr>
        <xdr:cNvPr id="254" name="PTObj_DBranchHLine_1_34">
          <a:extLst>
            <a:ext uri="{FF2B5EF4-FFF2-40B4-BE49-F238E27FC236}">
              <a16:creationId xmlns:a16="http://schemas.microsoft.com/office/drawing/2014/main" id="{9553012D-0055-4E13-A3DF-DF30A986663D}"/>
            </a:ext>
          </a:extLst>
        </xdr:cNvPr>
        <xdr:cNvCxnSpPr/>
      </xdr:nvCxnSpPr>
      <xdr:spPr>
        <a:xfrm>
          <a:off x="8149399" y="168351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85</xdr:row>
      <xdr:rowOff>146050</xdr:rowOff>
    </xdr:from>
    <xdr:to>
      <xdr:col>6</xdr:col>
      <xdr:colOff>243649</xdr:colOff>
      <xdr:row>87</xdr:row>
      <xdr:rowOff>166370</xdr:rowOff>
    </xdr:to>
    <xdr:cxnSp macro="_xll.PtreeEvent_ObjectClick">
      <xdr:nvCxnSpPr>
        <xdr:cNvPr id="253" name="PTObj_DBranchDLine_1_34">
          <a:extLst>
            <a:ext uri="{FF2B5EF4-FFF2-40B4-BE49-F238E27FC236}">
              <a16:creationId xmlns:a16="http://schemas.microsoft.com/office/drawing/2014/main" id="{340CC1E1-6C04-40B3-959D-225ECCD21298}"/>
            </a:ext>
          </a:extLst>
        </xdr:cNvPr>
        <xdr:cNvCxnSpPr/>
      </xdr:nvCxnSpPr>
      <xdr:spPr>
        <a:xfrm>
          <a:off x="7996999" y="16452850"/>
          <a:ext cx="152400" cy="3822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83</xdr:row>
      <xdr:rowOff>158750</xdr:rowOff>
    </xdr:from>
    <xdr:to>
      <xdr:col>7</xdr:col>
      <xdr:colOff>12510</xdr:colOff>
      <xdr:row>83</xdr:row>
      <xdr:rowOff>158750</xdr:rowOff>
    </xdr:to>
    <xdr:cxnSp macro="_xll.PtreeEvent_ObjectClick">
      <xdr:nvCxnSpPr>
        <xdr:cNvPr id="250" name="PTObj_DBranchHLine_1_33">
          <a:extLst>
            <a:ext uri="{FF2B5EF4-FFF2-40B4-BE49-F238E27FC236}">
              <a16:creationId xmlns:a16="http://schemas.microsoft.com/office/drawing/2014/main" id="{9B4BDF7E-B03D-4FB3-861D-19A9C018B39E}"/>
            </a:ext>
          </a:extLst>
        </xdr:cNvPr>
        <xdr:cNvCxnSpPr/>
      </xdr:nvCxnSpPr>
      <xdr:spPr>
        <a:xfrm>
          <a:off x="8149399" y="16103600"/>
          <a:ext cx="150241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83</xdr:row>
      <xdr:rowOff>158750</xdr:rowOff>
    </xdr:from>
    <xdr:to>
      <xdr:col>6</xdr:col>
      <xdr:colOff>243649</xdr:colOff>
      <xdr:row>85</xdr:row>
      <xdr:rowOff>147955</xdr:rowOff>
    </xdr:to>
    <xdr:cxnSp macro="_xll.PtreeEvent_ObjectClick">
      <xdr:nvCxnSpPr>
        <xdr:cNvPr id="249" name="PTObj_DBranchDLine_1_33">
          <a:extLst>
            <a:ext uri="{FF2B5EF4-FFF2-40B4-BE49-F238E27FC236}">
              <a16:creationId xmlns:a16="http://schemas.microsoft.com/office/drawing/2014/main" id="{BC47C32E-A88D-4EAE-84C0-093B9C0A4B66}"/>
            </a:ext>
          </a:extLst>
        </xdr:cNvPr>
        <xdr:cNvCxnSpPr/>
      </xdr:nvCxnSpPr>
      <xdr:spPr>
        <a:xfrm flipV="1">
          <a:off x="7996999" y="16103600"/>
          <a:ext cx="152400" cy="3511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85</xdr:row>
      <xdr:rowOff>158750</xdr:rowOff>
    </xdr:from>
    <xdr:to>
      <xdr:col>6</xdr:col>
      <xdr:colOff>5842</xdr:colOff>
      <xdr:row>85</xdr:row>
      <xdr:rowOff>158750</xdr:rowOff>
    </xdr:to>
    <xdr:cxnSp macro="_xll.PtreeEvent_ObjectClick">
      <xdr:nvCxnSpPr>
        <xdr:cNvPr id="246" name="PTObj_DBranchHLine_1_24">
          <a:extLst>
            <a:ext uri="{FF2B5EF4-FFF2-40B4-BE49-F238E27FC236}">
              <a16:creationId xmlns:a16="http://schemas.microsoft.com/office/drawing/2014/main" id="{488E6331-68D3-4104-BAAD-615205B6EDAE}"/>
            </a:ext>
          </a:extLst>
        </xdr:cNvPr>
        <xdr:cNvCxnSpPr/>
      </xdr:nvCxnSpPr>
      <xdr:spPr>
        <a:xfrm>
          <a:off x="6434899" y="16103600"/>
          <a:ext cx="14766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81</xdr:row>
      <xdr:rowOff>109855</xdr:rowOff>
    </xdr:from>
    <xdr:to>
      <xdr:col>5</xdr:col>
      <xdr:colOff>234124</xdr:colOff>
      <xdr:row>85</xdr:row>
      <xdr:rowOff>158750</xdr:rowOff>
    </xdr:to>
    <xdr:cxnSp macro="_xll.PtreeEvent_ObjectClick">
      <xdr:nvCxnSpPr>
        <xdr:cNvPr id="245" name="PTObj_DBranchDLine_1_24">
          <a:extLst>
            <a:ext uri="{FF2B5EF4-FFF2-40B4-BE49-F238E27FC236}">
              <a16:creationId xmlns:a16="http://schemas.microsoft.com/office/drawing/2014/main" id="{A227E1A8-91E2-4B8F-AD40-3BD6E4186562}"/>
            </a:ext>
          </a:extLst>
        </xdr:cNvPr>
        <xdr:cNvCxnSpPr/>
      </xdr:nvCxnSpPr>
      <xdr:spPr>
        <a:xfrm>
          <a:off x="6282499" y="15692755"/>
          <a:ext cx="152400" cy="4108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77</xdr:row>
      <xdr:rowOff>147320</xdr:rowOff>
    </xdr:from>
    <xdr:to>
      <xdr:col>7</xdr:col>
      <xdr:colOff>13462</xdr:colOff>
      <xdr:row>77</xdr:row>
      <xdr:rowOff>147320</xdr:rowOff>
    </xdr:to>
    <xdr:cxnSp macro="_xll.PtreeEvent_ObjectClick">
      <xdr:nvCxnSpPr>
        <xdr:cNvPr id="242" name="PTObj_DBranchHLine_1_32">
          <a:extLst>
            <a:ext uri="{FF2B5EF4-FFF2-40B4-BE49-F238E27FC236}">
              <a16:creationId xmlns:a16="http://schemas.microsoft.com/office/drawing/2014/main" id="{40E11187-CF88-4C62-955A-23145ED58FBD}"/>
            </a:ext>
          </a:extLst>
        </xdr:cNvPr>
        <xdr:cNvCxnSpPr/>
      </xdr:nvCxnSpPr>
      <xdr:spPr>
        <a:xfrm>
          <a:off x="8149399" y="15006320"/>
          <a:ext cx="150336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75</xdr:row>
      <xdr:rowOff>137478</xdr:rowOff>
    </xdr:from>
    <xdr:to>
      <xdr:col>6</xdr:col>
      <xdr:colOff>243649</xdr:colOff>
      <xdr:row>77</xdr:row>
      <xdr:rowOff>147320</xdr:rowOff>
    </xdr:to>
    <xdr:cxnSp macro="_xll.PtreeEvent_ObjectClick">
      <xdr:nvCxnSpPr>
        <xdr:cNvPr id="241" name="PTObj_DBranchDLine_1_32">
          <a:extLst>
            <a:ext uri="{FF2B5EF4-FFF2-40B4-BE49-F238E27FC236}">
              <a16:creationId xmlns:a16="http://schemas.microsoft.com/office/drawing/2014/main" id="{E7587318-ADCC-4BB9-8C37-6698464353BB}"/>
            </a:ext>
          </a:extLst>
        </xdr:cNvPr>
        <xdr:cNvCxnSpPr/>
      </xdr:nvCxnSpPr>
      <xdr:spPr>
        <a:xfrm>
          <a:off x="7996999" y="14634528"/>
          <a:ext cx="152400" cy="3717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73</xdr:row>
      <xdr:rowOff>139700</xdr:rowOff>
    </xdr:from>
    <xdr:to>
      <xdr:col>7</xdr:col>
      <xdr:colOff>8699</xdr:colOff>
      <xdr:row>73</xdr:row>
      <xdr:rowOff>139700</xdr:rowOff>
    </xdr:to>
    <xdr:cxnSp macro="_xll.PtreeEvent_ObjectClick">
      <xdr:nvCxnSpPr>
        <xdr:cNvPr id="238" name="PTObj_DBranchHLine_1_31">
          <a:extLst>
            <a:ext uri="{FF2B5EF4-FFF2-40B4-BE49-F238E27FC236}">
              <a16:creationId xmlns:a16="http://schemas.microsoft.com/office/drawing/2014/main" id="{70B0D150-ED05-4D42-A499-8A9EBAEB28DA}"/>
            </a:ext>
          </a:extLst>
        </xdr:cNvPr>
        <xdr:cNvCxnSpPr/>
      </xdr:nvCxnSpPr>
      <xdr:spPr>
        <a:xfrm>
          <a:off x="8149399" y="14274800"/>
          <a:ext cx="14986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73</xdr:row>
      <xdr:rowOff>139700</xdr:rowOff>
    </xdr:from>
    <xdr:to>
      <xdr:col>6</xdr:col>
      <xdr:colOff>243649</xdr:colOff>
      <xdr:row>75</xdr:row>
      <xdr:rowOff>139384</xdr:rowOff>
    </xdr:to>
    <xdr:cxnSp macro="_xll.PtreeEvent_ObjectClick">
      <xdr:nvCxnSpPr>
        <xdr:cNvPr id="237" name="PTObj_DBranchDLine_1_31">
          <a:extLst>
            <a:ext uri="{FF2B5EF4-FFF2-40B4-BE49-F238E27FC236}">
              <a16:creationId xmlns:a16="http://schemas.microsoft.com/office/drawing/2014/main" id="{DF99914B-17A3-49F8-B307-33EABDB0BA02}"/>
            </a:ext>
          </a:extLst>
        </xdr:cNvPr>
        <xdr:cNvCxnSpPr/>
      </xdr:nvCxnSpPr>
      <xdr:spPr>
        <a:xfrm flipV="1">
          <a:off x="7996999" y="14274800"/>
          <a:ext cx="152400" cy="361634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75</xdr:row>
      <xdr:rowOff>139700</xdr:rowOff>
    </xdr:from>
    <xdr:to>
      <xdr:col>6</xdr:col>
      <xdr:colOff>5842</xdr:colOff>
      <xdr:row>75</xdr:row>
      <xdr:rowOff>139700</xdr:rowOff>
    </xdr:to>
    <xdr:cxnSp macro="_xll.PtreeEvent_ObjectClick">
      <xdr:nvCxnSpPr>
        <xdr:cNvPr id="234" name="PTObj_DBranchHLine_1_22">
          <a:extLst>
            <a:ext uri="{FF2B5EF4-FFF2-40B4-BE49-F238E27FC236}">
              <a16:creationId xmlns:a16="http://schemas.microsoft.com/office/drawing/2014/main" id="{72850D10-BCA1-446C-948B-834386EF4E9A}"/>
            </a:ext>
          </a:extLst>
        </xdr:cNvPr>
        <xdr:cNvCxnSpPr/>
      </xdr:nvCxnSpPr>
      <xdr:spPr>
        <a:xfrm>
          <a:off x="6432995" y="14274800"/>
          <a:ext cx="147859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71</xdr:row>
      <xdr:rowOff>104139</xdr:rowOff>
    </xdr:from>
    <xdr:to>
      <xdr:col>5</xdr:col>
      <xdr:colOff>232220</xdr:colOff>
      <xdr:row>75</xdr:row>
      <xdr:rowOff>139700</xdr:rowOff>
    </xdr:to>
    <xdr:cxnSp macro="_xll.PtreeEvent_ObjectClick">
      <xdr:nvCxnSpPr>
        <xdr:cNvPr id="233" name="PTObj_DBranchDLine_1_22">
          <a:extLst>
            <a:ext uri="{FF2B5EF4-FFF2-40B4-BE49-F238E27FC236}">
              <a16:creationId xmlns:a16="http://schemas.microsoft.com/office/drawing/2014/main" id="{31F4AC88-56D1-42F9-82F6-C6C7C00B69A3}"/>
            </a:ext>
          </a:extLst>
        </xdr:cNvPr>
        <xdr:cNvCxnSpPr/>
      </xdr:nvCxnSpPr>
      <xdr:spPr>
        <a:xfrm>
          <a:off x="6280595" y="13877289"/>
          <a:ext cx="152400" cy="39751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53</xdr:row>
      <xdr:rowOff>101600</xdr:rowOff>
    </xdr:from>
    <xdr:to>
      <xdr:col>6</xdr:col>
      <xdr:colOff>1720342</xdr:colOff>
      <xdr:row>53</xdr:row>
      <xdr:rowOff>101600</xdr:rowOff>
    </xdr:to>
    <xdr:cxnSp macro="_xll.PtreeEvent_ObjectClick">
      <xdr:nvCxnSpPr>
        <xdr:cNvPr id="230" name="PTObj_DBranchHLine_1_30">
          <a:extLst>
            <a:ext uri="{FF2B5EF4-FFF2-40B4-BE49-F238E27FC236}">
              <a16:creationId xmlns:a16="http://schemas.microsoft.com/office/drawing/2014/main" id="{9E5ACADA-0FB7-4828-87F2-1BC018989EE0}"/>
            </a:ext>
          </a:extLst>
        </xdr:cNvPr>
        <xdr:cNvCxnSpPr/>
      </xdr:nvCxnSpPr>
      <xdr:spPr>
        <a:xfrm>
          <a:off x="8149399" y="10617200"/>
          <a:ext cx="14766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51</xdr:row>
      <xdr:rowOff>94615</xdr:rowOff>
    </xdr:from>
    <xdr:to>
      <xdr:col>6</xdr:col>
      <xdr:colOff>243649</xdr:colOff>
      <xdr:row>53</xdr:row>
      <xdr:rowOff>101600</xdr:rowOff>
    </xdr:to>
    <xdr:cxnSp macro="_xll.PtreeEvent_ObjectClick">
      <xdr:nvCxnSpPr>
        <xdr:cNvPr id="229" name="PTObj_DBranchDLine_1_30">
          <a:extLst>
            <a:ext uri="{FF2B5EF4-FFF2-40B4-BE49-F238E27FC236}">
              <a16:creationId xmlns:a16="http://schemas.microsoft.com/office/drawing/2014/main" id="{2BD5B5BD-EFAA-4DE2-B3C7-BB4FCCEA8E06}"/>
            </a:ext>
          </a:extLst>
        </xdr:cNvPr>
        <xdr:cNvCxnSpPr/>
      </xdr:nvCxnSpPr>
      <xdr:spPr>
        <a:xfrm>
          <a:off x="7996999" y="10248265"/>
          <a:ext cx="152400" cy="36893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49</xdr:row>
      <xdr:rowOff>93980</xdr:rowOff>
    </xdr:from>
    <xdr:to>
      <xdr:col>6</xdr:col>
      <xdr:colOff>1719390</xdr:colOff>
      <xdr:row>49</xdr:row>
      <xdr:rowOff>93980</xdr:rowOff>
    </xdr:to>
    <xdr:cxnSp macro="_xll.PtreeEvent_ObjectClick">
      <xdr:nvCxnSpPr>
        <xdr:cNvPr id="226" name="PTObj_DBranchHLine_1_29">
          <a:extLst>
            <a:ext uri="{FF2B5EF4-FFF2-40B4-BE49-F238E27FC236}">
              <a16:creationId xmlns:a16="http://schemas.microsoft.com/office/drawing/2014/main" id="{3032B661-A446-42F7-BEB5-E1788BAC9E54}"/>
            </a:ext>
          </a:extLst>
        </xdr:cNvPr>
        <xdr:cNvCxnSpPr/>
      </xdr:nvCxnSpPr>
      <xdr:spPr>
        <a:xfrm>
          <a:off x="8149399" y="9885680"/>
          <a:ext cx="1475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49</xdr:row>
      <xdr:rowOff>93980</xdr:rowOff>
    </xdr:from>
    <xdr:to>
      <xdr:col>6</xdr:col>
      <xdr:colOff>243649</xdr:colOff>
      <xdr:row>51</xdr:row>
      <xdr:rowOff>96520</xdr:rowOff>
    </xdr:to>
    <xdr:cxnSp macro="_xll.PtreeEvent_ObjectClick">
      <xdr:nvCxnSpPr>
        <xdr:cNvPr id="225" name="PTObj_DBranchDLine_1_29">
          <a:extLst>
            <a:ext uri="{FF2B5EF4-FFF2-40B4-BE49-F238E27FC236}">
              <a16:creationId xmlns:a16="http://schemas.microsoft.com/office/drawing/2014/main" id="{219134BC-4AEF-476E-A77B-3C83F926557E}"/>
            </a:ext>
          </a:extLst>
        </xdr:cNvPr>
        <xdr:cNvCxnSpPr/>
      </xdr:nvCxnSpPr>
      <xdr:spPr>
        <a:xfrm flipV="1">
          <a:off x="7996999" y="9885680"/>
          <a:ext cx="152400" cy="36449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235077</xdr:colOff>
      <xdr:row>51</xdr:row>
      <xdr:rowOff>93980</xdr:rowOff>
    </xdr:from>
    <xdr:to>
      <xdr:col>6</xdr:col>
      <xdr:colOff>5842</xdr:colOff>
      <xdr:row>51</xdr:row>
      <xdr:rowOff>93980</xdr:rowOff>
    </xdr:to>
    <xdr:cxnSp macro="_xll.PtreeEvent_ObjectClick">
      <xdr:nvCxnSpPr>
        <xdr:cNvPr id="222" name="PTObj_DBranchHLine_1_28">
          <a:extLst>
            <a:ext uri="{FF2B5EF4-FFF2-40B4-BE49-F238E27FC236}">
              <a16:creationId xmlns:a16="http://schemas.microsoft.com/office/drawing/2014/main" id="{91357E6B-28F6-4CC1-A99C-6919431199E8}"/>
            </a:ext>
          </a:extLst>
        </xdr:cNvPr>
        <xdr:cNvCxnSpPr/>
      </xdr:nvCxnSpPr>
      <xdr:spPr>
        <a:xfrm>
          <a:off x="6435852" y="9885680"/>
          <a:ext cx="1475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82677</xdr:colOff>
      <xdr:row>47</xdr:row>
      <xdr:rowOff>77470</xdr:rowOff>
    </xdr:from>
    <xdr:to>
      <xdr:col>5</xdr:col>
      <xdr:colOff>235077</xdr:colOff>
      <xdr:row>51</xdr:row>
      <xdr:rowOff>93980</xdr:rowOff>
    </xdr:to>
    <xdr:cxnSp macro="_xll.PtreeEvent_ObjectClick">
      <xdr:nvCxnSpPr>
        <xdr:cNvPr id="221" name="PTObj_DBranchDLine_1_28">
          <a:extLst>
            <a:ext uri="{FF2B5EF4-FFF2-40B4-BE49-F238E27FC236}">
              <a16:creationId xmlns:a16="http://schemas.microsoft.com/office/drawing/2014/main" id="{739732B2-E747-445E-88A3-D236617EE5F3}"/>
            </a:ext>
          </a:extLst>
        </xdr:cNvPr>
        <xdr:cNvCxnSpPr/>
      </xdr:nvCxnSpPr>
      <xdr:spPr>
        <a:xfrm>
          <a:off x="6283452" y="9507220"/>
          <a:ext cx="152400" cy="3784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43</xdr:row>
      <xdr:rowOff>82550</xdr:rowOff>
    </xdr:from>
    <xdr:to>
      <xdr:col>7</xdr:col>
      <xdr:colOff>10605</xdr:colOff>
      <xdr:row>43</xdr:row>
      <xdr:rowOff>82550</xdr:rowOff>
    </xdr:to>
    <xdr:cxnSp macro="_xll.PtreeEvent_ObjectClick">
      <xdr:nvCxnSpPr>
        <xdr:cNvPr id="218" name="PTObj_DBranchHLine_1_14">
          <a:extLst>
            <a:ext uri="{FF2B5EF4-FFF2-40B4-BE49-F238E27FC236}">
              <a16:creationId xmlns:a16="http://schemas.microsoft.com/office/drawing/2014/main" id="{507BAE05-2AA2-46A3-AE16-4D91EB8F5ED7}"/>
            </a:ext>
          </a:extLst>
        </xdr:cNvPr>
        <xdr:cNvCxnSpPr/>
      </xdr:nvCxnSpPr>
      <xdr:spPr>
        <a:xfrm>
          <a:off x="8149399" y="8788400"/>
          <a:ext cx="14719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41</xdr:row>
      <xdr:rowOff>73660</xdr:rowOff>
    </xdr:from>
    <xdr:to>
      <xdr:col>6</xdr:col>
      <xdr:colOff>243649</xdr:colOff>
      <xdr:row>43</xdr:row>
      <xdr:rowOff>82550</xdr:rowOff>
    </xdr:to>
    <xdr:cxnSp macro="_xll.PtreeEvent_ObjectClick">
      <xdr:nvCxnSpPr>
        <xdr:cNvPr id="217" name="PTObj_DBranchDLine_1_14">
          <a:extLst>
            <a:ext uri="{FF2B5EF4-FFF2-40B4-BE49-F238E27FC236}">
              <a16:creationId xmlns:a16="http://schemas.microsoft.com/office/drawing/2014/main" id="{952298B2-B3D0-44AF-9E38-B739F23A7105}"/>
            </a:ext>
          </a:extLst>
        </xdr:cNvPr>
        <xdr:cNvCxnSpPr/>
      </xdr:nvCxnSpPr>
      <xdr:spPr>
        <a:xfrm>
          <a:off x="7996999" y="8417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243649</xdr:colOff>
      <xdr:row>39</xdr:row>
      <xdr:rowOff>74930</xdr:rowOff>
    </xdr:from>
    <xdr:to>
      <xdr:col>7</xdr:col>
      <xdr:colOff>10605</xdr:colOff>
      <xdr:row>39</xdr:row>
      <xdr:rowOff>74930</xdr:rowOff>
    </xdr:to>
    <xdr:cxnSp macro="_xll.PtreeEvent_ObjectClick">
      <xdr:nvCxnSpPr>
        <xdr:cNvPr id="214" name="PTObj_DBranchHLine_1_13">
          <a:extLst>
            <a:ext uri="{FF2B5EF4-FFF2-40B4-BE49-F238E27FC236}">
              <a16:creationId xmlns:a16="http://schemas.microsoft.com/office/drawing/2014/main" id="{B0B155F6-28BA-465A-82AE-B2C60D52740C}"/>
            </a:ext>
          </a:extLst>
        </xdr:cNvPr>
        <xdr:cNvCxnSpPr/>
      </xdr:nvCxnSpPr>
      <xdr:spPr>
        <a:xfrm>
          <a:off x="8149399" y="8056880"/>
          <a:ext cx="14719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91249</xdr:colOff>
      <xdr:row>39</xdr:row>
      <xdr:rowOff>74930</xdr:rowOff>
    </xdr:from>
    <xdr:to>
      <xdr:col>6</xdr:col>
      <xdr:colOff>243649</xdr:colOff>
      <xdr:row>41</xdr:row>
      <xdr:rowOff>75565</xdr:rowOff>
    </xdr:to>
    <xdr:cxnSp macro="_xll.PtreeEvent_ObjectClick">
      <xdr:nvCxnSpPr>
        <xdr:cNvPr id="213" name="PTObj_DBranchDLine_1_13">
          <a:extLst>
            <a:ext uri="{FF2B5EF4-FFF2-40B4-BE49-F238E27FC236}">
              <a16:creationId xmlns:a16="http://schemas.microsoft.com/office/drawing/2014/main" id="{14C0AFCB-CDCA-4136-97F5-7B81185704E2}"/>
            </a:ext>
          </a:extLst>
        </xdr:cNvPr>
        <xdr:cNvCxnSpPr/>
      </xdr:nvCxnSpPr>
      <xdr:spPr>
        <a:xfrm flipV="1">
          <a:off x="7996999" y="8056880"/>
          <a:ext cx="152400" cy="3625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41</xdr:row>
      <xdr:rowOff>74930</xdr:rowOff>
    </xdr:from>
    <xdr:to>
      <xdr:col>6</xdr:col>
      <xdr:colOff>5842</xdr:colOff>
      <xdr:row>41</xdr:row>
      <xdr:rowOff>74930</xdr:rowOff>
    </xdr:to>
    <xdr:cxnSp macro="_xll.PtreeEvent_ObjectClick">
      <xdr:nvCxnSpPr>
        <xdr:cNvPr id="210" name="PTObj_DBranchHLine_1_26">
          <a:extLst>
            <a:ext uri="{FF2B5EF4-FFF2-40B4-BE49-F238E27FC236}">
              <a16:creationId xmlns:a16="http://schemas.microsoft.com/office/drawing/2014/main" id="{996F3821-E3D7-4493-BE91-D25D22E3DF6B}"/>
            </a:ext>
          </a:extLst>
        </xdr:cNvPr>
        <xdr:cNvCxnSpPr/>
      </xdr:nvCxnSpPr>
      <xdr:spPr>
        <a:xfrm>
          <a:off x="6433947" y="8056880"/>
          <a:ext cx="147764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37</xdr:row>
      <xdr:rowOff>75565</xdr:rowOff>
    </xdr:from>
    <xdr:to>
      <xdr:col>5</xdr:col>
      <xdr:colOff>233172</xdr:colOff>
      <xdr:row>41</xdr:row>
      <xdr:rowOff>74930</xdr:rowOff>
    </xdr:to>
    <xdr:cxnSp macro="_xll.PtreeEvent_ObjectClick">
      <xdr:nvCxnSpPr>
        <xdr:cNvPr id="209" name="PTObj_DBranchDLine_1_26">
          <a:extLst>
            <a:ext uri="{FF2B5EF4-FFF2-40B4-BE49-F238E27FC236}">
              <a16:creationId xmlns:a16="http://schemas.microsoft.com/office/drawing/2014/main" id="{08CCB951-7BB5-43CE-880C-945A445F53CC}"/>
            </a:ext>
          </a:extLst>
        </xdr:cNvPr>
        <xdr:cNvCxnSpPr/>
      </xdr:nvCxnSpPr>
      <xdr:spPr>
        <a:xfrm>
          <a:off x="6281547" y="7695565"/>
          <a:ext cx="152400" cy="36131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45</xdr:row>
      <xdr:rowOff>86360</xdr:rowOff>
    </xdr:from>
    <xdr:to>
      <xdr:col>6</xdr:col>
      <xdr:colOff>4890</xdr:colOff>
      <xdr:row>45</xdr:row>
      <xdr:rowOff>86360</xdr:rowOff>
    </xdr:to>
    <xdr:cxnSp macro="_xll.PtreeEvent_ObjectClick">
      <xdr:nvCxnSpPr>
        <xdr:cNvPr id="198" name="PTObj_DBranchHLine_1_27">
          <a:extLst>
            <a:ext uri="{FF2B5EF4-FFF2-40B4-BE49-F238E27FC236}">
              <a16:creationId xmlns:a16="http://schemas.microsoft.com/office/drawing/2014/main" id="{314C5637-35DD-4ADF-ACAB-65ABCE492904}"/>
            </a:ext>
          </a:extLst>
        </xdr:cNvPr>
        <xdr:cNvCxnSpPr/>
      </xdr:nvCxnSpPr>
      <xdr:spPr>
        <a:xfrm>
          <a:off x="6433947" y="9154160"/>
          <a:ext cx="14766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45</xdr:row>
      <xdr:rowOff>86360</xdr:rowOff>
    </xdr:from>
    <xdr:to>
      <xdr:col>5</xdr:col>
      <xdr:colOff>233172</xdr:colOff>
      <xdr:row>47</xdr:row>
      <xdr:rowOff>75565</xdr:rowOff>
    </xdr:to>
    <xdr:cxnSp macro="_xll.PtreeEvent_ObjectClick">
      <xdr:nvCxnSpPr>
        <xdr:cNvPr id="197" name="PTObj_DBranchDLine_1_27">
          <a:extLst>
            <a:ext uri="{FF2B5EF4-FFF2-40B4-BE49-F238E27FC236}">
              <a16:creationId xmlns:a16="http://schemas.microsoft.com/office/drawing/2014/main" id="{B4EA4C3A-6F1A-49D6-99F2-7284C214EAC5}"/>
            </a:ext>
          </a:extLst>
        </xdr:cNvPr>
        <xdr:cNvCxnSpPr/>
      </xdr:nvCxnSpPr>
      <xdr:spPr>
        <a:xfrm flipV="1">
          <a:off x="6281547" y="9154160"/>
          <a:ext cx="152400" cy="3511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233172</xdr:colOff>
      <xdr:row>35</xdr:row>
      <xdr:rowOff>74930</xdr:rowOff>
    </xdr:from>
    <xdr:to>
      <xdr:col>6</xdr:col>
      <xdr:colOff>8700</xdr:colOff>
      <xdr:row>35</xdr:row>
      <xdr:rowOff>74930</xdr:rowOff>
    </xdr:to>
    <xdr:cxnSp macro="_xll.PtreeEvent_ObjectClick">
      <xdr:nvCxnSpPr>
        <xdr:cNvPr id="186" name="PTObj_DBranchHLine_1_25">
          <a:extLst>
            <a:ext uri="{FF2B5EF4-FFF2-40B4-BE49-F238E27FC236}">
              <a16:creationId xmlns:a16="http://schemas.microsoft.com/office/drawing/2014/main" id="{E9B7E843-A348-4831-93B3-AF44C325703E}"/>
            </a:ext>
          </a:extLst>
        </xdr:cNvPr>
        <xdr:cNvCxnSpPr/>
      </xdr:nvCxnSpPr>
      <xdr:spPr>
        <a:xfrm>
          <a:off x="6433947" y="8056880"/>
          <a:ext cx="148050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80772</xdr:colOff>
      <xdr:row>35</xdr:row>
      <xdr:rowOff>74930</xdr:rowOff>
    </xdr:from>
    <xdr:to>
      <xdr:col>5</xdr:col>
      <xdr:colOff>233172</xdr:colOff>
      <xdr:row>37</xdr:row>
      <xdr:rowOff>75565</xdr:rowOff>
    </xdr:to>
    <xdr:cxnSp macro="_xll.PtreeEvent_ObjectClick">
      <xdr:nvCxnSpPr>
        <xdr:cNvPr id="185" name="PTObj_DBranchDLine_1_25">
          <a:extLst>
            <a:ext uri="{FF2B5EF4-FFF2-40B4-BE49-F238E27FC236}">
              <a16:creationId xmlns:a16="http://schemas.microsoft.com/office/drawing/2014/main" id="{69F29F8F-ADDE-453C-8AE6-11EC96E81D12}"/>
            </a:ext>
          </a:extLst>
        </xdr:cNvPr>
        <xdr:cNvCxnSpPr/>
      </xdr:nvCxnSpPr>
      <xdr:spPr>
        <a:xfrm flipV="1">
          <a:off x="6281547" y="8056880"/>
          <a:ext cx="152400" cy="36258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79</xdr:row>
      <xdr:rowOff>120650</xdr:rowOff>
    </xdr:from>
    <xdr:to>
      <xdr:col>5</xdr:col>
      <xdr:colOff>1704150</xdr:colOff>
      <xdr:row>79</xdr:row>
      <xdr:rowOff>120650</xdr:rowOff>
    </xdr:to>
    <xdr:cxnSp macro="_xll.PtreeEvent_ObjectClick">
      <xdr:nvCxnSpPr>
        <xdr:cNvPr id="136" name="PTObj_DBranchHLine_1_23">
          <a:extLst>
            <a:ext uri="{FF2B5EF4-FFF2-40B4-BE49-F238E27FC236}">
              <a16:creationId xmlns:a16="http://schemas.microsoft.com/office/drawing/2014/main" id="{71A31DBD-0F2C-494C-8D5C-06D0FBCF21E8}"/>
            </a:ext>
          </a:extLst>
        </xdr:cNvPr>
        <xdr:cNvCxnSpPr/>
      </xdr:nvCxnSpPr>
      <xdr:spPr>
        <a:xfrm>
          <a:off x="6404420" y="12446000"/>
          <a:ext cx="14719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79</xdr:row>
      <xdr:rowOff>120650</xdr:rowOff>
    </xdr:from>
    <xdr:to>
      <xdr:col>5</xdr:col>
      <xdr:colOff>232220</xdr:colOff>
      <xdr:row>81</xdr:row>
      <xdr:rowOff>107950</xdr:rowOff>
    </xdr:to>
    <xdr:cxnSp macro="_xll.PtreeEvent_ObjectClick">
      <xdr:nvCxnSpPr>
        <xdr:cNvPr id="135" name="PTObj_DBranchDLine_1_23">
          <a:extLst>
            <a:ext uri="{FF2B5EF4-FFF2-40B4-BE49-F238E27FC236}">
              <a16:creationId xmlns:a16="http://schemas.microsoft.com/office/drawing/2014/main" id="{A628FDB0-E290-4AFF-B03E-A51C93CC1D9C}"/>
            </a:ext>
          </a:extLst>
        </xdr:cNvPr>
        <xdr:cNvCxnSpPr/>
      </xdr:nvCxnSpPr>
      <xdr:spPr>
        <a:xfrm flipV="1">
          <a:off x="6252020" y="12446000"/>
          <a:ext cx="152400" cy="3492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69</xdr:row>
      <xdr:rowOff>109220</xdr:rowOff>
    </xdr:from>
    <xdr:to>
      <xdr:col>6</xdr:col>
      <xdr:colOff>2032</xdr:colOff>
      <xdr:row>69</xdr:row>
      <xdr:rowOff>109220</xdr:rowOff>
    </xdr:to>
    <xdr:cxnSp macro="_xll.PtreeEvent_ObjectClick">
      <xdr:nvCxnSpPr>
        <xdr:cNvPr id="124" name="PTObj_DBranchHLine_1_21">
          <a:extLst>
            <a:ext uri="{FF2B5EF4-FFF2-40B4-BE49-F238E27FC236}">
              <a16:creationId xmlns:a16="http://schemas.microsoft.com/office/drawing/2014/main" id="{04448046-CFBF-4AF4-A066-ADDBA9331A45}"/>
            </a:ext>
          </a:extLst>
        </xdr:cNvPr>
        <xdr:cNvCxnSpPr/>
      </xdr:nvCxnSpPr>
      <xdr:spPr>
        <a:xfrm>
          <a:off x="6404420" y="11348720"/>
          <a:ext cx="147478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69</xdr:row>
      <xdr:rowOff>109220</xdr:rowOff>
    </xdr:from>
    <xdr:to>
      <xdr:col>5</xdr:col>
      <xdr:colOff>232220</xdr:colOff>
      <xdr:row>71</xdr:row>
      <xdr:rowOff>104141</xdr:rowOff>
    </xdr:to>
    <xdr:cxnSp macro="_xll.PtreeEvent_ObjectClick">
      <xdr:nvCxnSpPr>
        <xdr:cNvPr id="123" name="PTObj_DBranchDLine_1_21">
          <a:extLst>
            <a:ext uri="{FF2B5EF4-FFF2-40B4-BE49-F238E27FC236}">
              <a16:creationId xmlns:a16="http://schemas.microsoft.com/office/drawing/2014/main" id="{18E3A346-271C-400E-8CA4-DA4F77441415}"/>
            </a:ext>
          </a:extLst>
        </xdr:cNvPr>
        <xdr:cNvCxnSpPr/>
      </xdr:nvCxnSpPr>
      <xdr:spPr>
        <a:xfrm flipV="1">
          <a:off x="6252020" y="11348720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65</xdr:row>
      <xdr:rowOff>116840</xdr:rowOff>
    </xdr:from>
    <xdr:to>
      <xdr:col>6</xdr:col>
      <xdr:colOff>1684147</xdr:colOff>
      <xdr:row>65</xdr:row>
      <xdr:rowOff>116840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id="{B2D7E526-E0EC-4EF8-8F8D-604C51030C66}"/>
            </a:ext>
          </a:extLst>
        </xdr:cNvPr>
        <xdr:cNvCxnSpPr/>
      </xdr:nvCxnSpPr>
      <xdr:spPr>
        <a:xfrm>
          <a:off x="6397752" y="12080240"/>
          <a:ext cx="14490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63</xdr:row>
      <xdr:rowOff>104141</xdr:rowOff>
    </xdr:from>
    <xdr:to>
      <xdr:col>6</xdr:col>
      <xdr:colOff>235077</xdr:colOff>
      <xdr:row>65</xdr:row>
      <xdr:rowOff>116840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id="{7DAA9E11-65C6-456E-8D02-768E130C1701}"/>
            </a:ext>
          </a:extLst>
        </xdr:cNvPr>
        <xdr:cNvCxnSpPr/>
      </xdr:nvCxnSpPr>
      <xdr:spPr>
        <a:xfrm>
          <a:off x="6245352" y="11705591"/>
          <a:ext cx="152400" cy="37464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61</xdr:row>
      <xdr:rowOff>109220</xdr:rowOff>
    </xdr:from>
    <xdr:to>
      <xdr:col>6</xdr:col>
      <xdr:colOff>1684147</xdr:colOff>
      <xdr:row>61</xdr:row>
      <xdr:rowOff>109220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46889060-8330-4133-AA1F-F3D559675E92}"/>
            </a:ext>
          </a:extLst>
        </xdr:cNvPr>
        <xdr:cNvCxnSpPr/>
      </xdr:nvCxnSpPr>
      <xdr:spPr>
        <a:xfrm>
          <a:off x="6397752" y="11348720"/>
          <a:ext cx="14490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61</xdr:row>
      <xdr:rowOff>109220</xdr:rowOff>
    </xdr:from>
    <xdr:to>
      <xdr:col>6</xdr:col>
      <xdr:colOff>235077</xdr:colOff>
      <xdr:row>63</xdr:row>
      <xdr:rowOff>104141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E5A8DB78-86FA-48F2-8784-A89948F89A5A}"/>
            </a:ext>
          </a:extLst>
        </xdr:cNvPr>
        <xdr:cNvCxnSpPr/>
      </xdr:nvCxnSpPr>
      <xdr:spPr>
        <a:xfrm flipV="1">
          <a:off x="6245352" y="11348720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63</xdr:row>
      <xdr:rowOff>109220</xdr:rowOff>
    </xdr:from>
    <xdr:to>
      <xdr:col>6</xdr:col>
      <xdr:colOff>2032</xdr:colOff>
      <xdr:row>63</xdr:row>
      <xdr:rowOff>109220</xdr:rowOff>
    </xdr:to>
    <xdr:cxnSp macro="_xll.PtreeEvent_ObjectClick">
      <xdr:nvCxnSpPr>
        <xdr:cNvPr id="58" name="PTObj_DBranchHLine_1_8">
          <a:extLst>
            <a:ext uri="{FF2B5EF4-FFF2-40B4-BE49-F238E27FC236}">
              <a16:creationId xmlns:a16="http://schemas.microsoft.com/office/drawing/2014/main" id="{CAFC8CB2-9718-4CD6-A132-02EE502883FE}"/>
            </a:ext>
          </a:extLst>
        </xdr:cNvPr>
        <xdr:cNvCxnSpPr/>
      </xdr:nvCxnSpPr>
      <xdr:spPr>
        <a:xfrm>
          <a:off x="4882324" y="11348720"/>
          <a:ext cx="128238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59</xdr:row>
      <xdr:rowOff>96520</xdr:rowOff>
    </xdr:from>
    <xdr:to>
      <xdr:col>5</xdr:col>
      <xdr:colOff>234124</xdr:colOff>
      <xdr:row>63</xdr:row>
      <xdr:rowOff>109220</xdr:rowOff>
    </xdr:to>
    <xdr:cxnSp macro="_xll.PtreeEvent_ObjectClick">
      <xdr:nvCxnSpPr>
        <xdr:cNvPr id="57" name="PTObj_DBranchDLine_1_8">
          <a:extLst>
            <a:ext uri="{FF2B5EF4-FFF2-40B4-BE49-F238E27FC236}">
              <a16:creationId xmlns:a16="http://schemas.microsoft.com/office/drawing/2014/main" id="{E56723A8-5D68-4D21-9BD7-083AC8A7F741}"/>
            </a:ext>
          </a:extLst>
        </xdr:cNvPr>
        <xdr:cNvCxnSpPr/>
      </xdr:nvCxnSpPr>
      <xdr:spPr>
        <a:xfrm>
          <a:off x="4729924" y="10974070"/>
          <a:ext cx="152400" cy="3746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235077</xdr:colOff>
      <xdr:row>27</xdr:row>
      <xdr:rowOff>86360</xdr:rowOff>
    </xdr:from>
    <xdr:to>
      <xdr:col>6</xdr:col>
      <xdr:colOff>1158367</xdr:colOff>
      <xdr:row>27</xdr:row>
      <xdr:rowOff>86360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9EB7C7D8-16B0-489A-A2C6-AD6EE8B3E05A}"/>
            </a:ext>
          </a:extLst>
        </xdr:cNvPr>
        <xdr:cNvCxnSpPr/>
      </xdr:nvCxnSpPr>
      <xdr:spPr>
        <a:xfrm>
          <a:off x="6397752" y="9154160"/>
          <a:ext cx="9232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82677</xdr:colOff>
      <xdr:row>27</xdr:row>
      <xdr:rowOff>86360</xdr:rowOff>
    </xdr:from>
    <xdr:to>
      <xdr:col>6</xdr:col>
      <xdr:colOff>235077</xdr:colOff>
      <xdr:row>29</xdr:row>
      <xdr:rowOff>77470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5A9D5334-6197-45EE-8961-18FB15885B9E}"/>
            </a:ext>
          </a:extLst>
        </xdr:cNvPr>
        <xdr:cNvCxnSpPr/>
      </xdr:nvCxnSpPr>
      <xdr:spPr>
        <a:xfrm flipV="1">
          <a:off x="6245352" y="9154160"/>
          <a:ext cx="152400" cy="3530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232220</xdr:colOff>
      <xdr:row>29</xdr:row>
      <xdr:rowOff>86360</xdr:rowOff>
    </xdr:from>
    <xdr:to>
      <xdr:col>6</xdr:col>
      <xdr:colOff>2032</xdr:colOff>
      <xdr:row>29</xdr:row>
      <xdr:rowOff>86360</xdr:rowOff>
    </xdr:to>
    <xdr:cxnSp macro="_xll.PtreeEvent_ObjectClick">
      <xdr:nvCxnSpPr>
        <xdr:cNvPr id="46" name="PTObj_DBranchHLine_1_6">
          <a:extLst>
            <a:ext uri="{FF2B5EF4-FFF2-40B4-BE49-F238E27FC236}">
              <a16:creationId xmlns:a16="http://schemas.microsoft.com/office/drawing/2014/main" id="{C36D14DA-E51E-4DD3-9D3B-FE499AE078A5}"/>
            </a:ext>
          </a:extLst>
        </xdr:cNvPr>
        <xdr:cNvCxnSpPr/>
      </xdr:nvCxnSpPr>
      <xdr:spPr>
        <a:xfrm>
          <a:off x="4880420" y="9154160"/>
          <a:ext cx="128428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79820</xdr:colOff>
      <xdr:row>25</xdr:row>
      <xdr:rowOff>77470</xdr:rowOff>
    </xdr:from>
    <xdr:to>
      <xdr:col>5</xdr:col>
      <xdr:colOff>232220</xdr:colOff>
      <xdr:row>29</xdr:row>
      <xdr:rowOff>86360</xdr:rowOff>
    </xdr:to>
    <xdr:cxnSp macro="_xll.PtreeEvent_ObjectClick">
      <xdr:nvCxnSpPr>
        <xdr:cNvPr id="45" name="PTObj_DBranchDLine_1_6">
          <a:extLst>
            <a:ext uri="{FF2B5EF4-FFF2-40B4-BE49-F238E27FC236}">
              <a16:creationId xmlns:a16="http://schemas.microsoft.com/office/drawing/2014/main" id="{7C3F618A-CAC9-4072-AF65-E85DC7FDFE41}"/>
            </a:ext>
          </a:extLst>
        </xdr:cNvPr>
        <xdr:cNvCxnSpPr/>
      </xdr:nvCxnSpPr>
      <xdr:spPr>
        <a:xfrm>
          <a:off x="4728020" y="87833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57</xdr:row>
      <xdr:rowOff>93980</xdr:rowOff>
    </xdr:from>
    <xdr:to>
      <xdr:col>5</xdr:col>
      <xdr:colOff>1509840</xdr:colOff>
      <xdr:row>57</xdr:row>
      <xdr:rowOff>93980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78045E89-E73C-4D56-A367-829E891CE949}"/>
            </a:ext>
          </a:extLst>
        </xdr:cNvPr>
        <xdr:cNvCxnSpPr/>
      </xdr:nvCxnSpPr>
      <xdr:spPr>
        <a:xfrm>
          <a:off x="4882324" y="9885680"/>
          <a:ext cx="127571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57</xdr:row>
      <xdr:rowOff>93980</xdr:rowOff>
    </xdr:from>
    <xdr:to>
      <xdr:col>5</xdr:col>
      <xdr:colOff>234124</xdr:colOff>
      <xdr:row>59</xdr:row>
      <xdr:rowOff>96520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F88AC102-AEA8-4114-895A-FAE132E7963C}"/>
            </a:ext>
          </a:extLst>
        </xdr:cNvPr>
        <xdr:cNvCxnSpPr/>
      </xdr:nvCxnSpPr>
      <xdr:spPr>
        <a:xfrm flipV="1">
          <a:off x="4729924" y="9885680"/>
          <a:ext cx="152400" cy="36449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234124</xdr:colOff>
      <xdr:row>23</xdr:row>
      <xdr:rowOff>78740</xdr:rowOff>
    </xdr:from>
    <xdr:to>
      <xdr:col>5</xdr:col>
      <xdr:colOff>1145985</xdr:colOff>
      <xdr:row>23</xdr:row>
      <xdr:rowOff>78740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A44F1A3D-859F-4DA9-8210-B3994296371A}"/>
            </a:ext>
          </a:extLst>
        </xdr:cNvPr>
        <xdr:cNvCxnSpPr/>
      </xdr:nvCxnSpPr>
      <xdr:spPr>
        <a:xfrm>
          <a:off x="4882324" y="8422640"/>
          <a:ext cx="91186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81724</xdr:colOff>
      <xdr:row>23</xdr:row>
      <xdr:rowOff>78740</xdr:rowOff>
    </xdr:from>
    <xdr:to>
      <xdr:col>5</xdr:col>
      <xdr:colOff>234124</xdr:colOff>
      <xdr:row>25</xdr:row>
      <xdr:rowOff>75565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D137AA5A-43C0-4725-8FC4-496FACCD85B0}"/>
            </a:ext>
          </a:extLst>
        </xdr:cNvPr>
        <xdr:cNvCxnSpPr/>
      </xdr:nvCxnSpPr>
      <xdr:spPr>
        <a:xfrm flipV="1">
          <a:off x="4729924" y="8422640"/>
          <a:ext cx="152400" cy="35877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1503172</xdr:colOff>
      <xdr:row>88</xdr:row>
      <xdr:rowOff>179705</xdr:rowOff>
    </xdr:from>
    <xdr:to>
      <xdr:col>4</xdr:col>
      <xdr:colOff>55690</xdr:colOff>
      <xdr:row>89</xdr:row>
      <xdr:rowOff>170180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724908B9-10C3-4326-9BBC-8269CE8D0243}"/>
            </a:ext>
          </a:extLst>
        </xdr:cNvPr>
        <xdr:cNvSpPr/>
      </xdr:nvSpPr>
      <xdr:spPr>
        <a:xfrm rot="-5400000">
          <a:off x="4572127" y="9426575"/>
          <a:ext cx="180975" cy="184786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1150747</xdr:colOff>
      <xdr:row>22</xdr:row>
      <xdr:rowOff>173990</xdr:rowOff>
    </xdr:from>
    <xdr:to>
      <xdr:col>5</xdr:col>
      <xdr:colOff>1312672</xdr:colOff>
      <xdr:row>23</xdr:row>
      <xdr:rowOff>168275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4E91D682-8C51-43F3-B452-6A1DEB418041}"/>
            </a:ext>
          </a:extLst>
        </xdr:cNvPr>
        <xdr:cNvSpPr/>
      </xdr:nvSpPr>
      <xdr:spPr>
        <a:xfrm rot="-5400000">
          <a:off x="5800852" y="8335010"/>
          <a:ext cx="17907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274129</xdr:colOff>
      <xdr:row>22</xdr:row>
      <xdr:rowOff>173211</xdr:rowOff>
    </xdr:from>
    <xdr:ext cx="459741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FA749DCC-7C99-419B-9073-B7D1EFAF33F6}"/>
            </a:ext>
          </a:extLst>
        </xdr:cNvPr>
        <xdr:cNvSpPr txBox="1"/>
      </xdr:nvSpPr>
      <xdr:spPr>
        <a:xfrm>
          <a:off x="4922329" y="833613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6</xdr:col>
      <xdr:colOff>127</xdr:colOff>
      <xdr:row>57</xdr:row>
      <xdr:rowOff>4445</xdr:rowOff>
    </xdr:from>
    <xdr:to>
      <xdr:col>6</xdr:col>
      <xdr:colOff>173482</xdr:colOff>
      <xdr:row>58</xdr:row>
      <xdr:rowOff>15875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51E14561-CA76-4933-9A27-FD7428EAB1B6}"/>
            </a:ext>
          </a:extLst>
        </xdr:cNvPr>
        <xdr:cNvSpPr/>
      </xdr:nvSpPr>
      <xdr:spPr>
        <a:xfrm rot="-5400000">
          <a:off x="6164707" y="9794240"/>
          <a:ext cx="18097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274129</xdr:colOff>
      <xdr:row>57</xdr:row>
      <xdr:rowOff>3666</xdr:rowOff>
    </xdr:from>
    <xdr:ext cx="459741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E685FE1A-F3C4-448D-AAFC-257457102E47}"/>
            </a:ext>
          </a:extLst>
        </xdr:cNvPr>
        <xdr:cNvSpPr txBox="1"/>
      </xdr:nvSpPr>
      <xdr:spPr>
        <a:xfrm>
          <a:off x="4922329" y="979536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6</xdr:col>
      <xdr:colOff>2032</xdr:colOff>
      <xdr:row>28</xdr:row>
      <xdr:rowOff>175895</xdr:rowOff>
    </xdr:from>
    <xdr:to>
      <xdr:col>6</xdr:col>
      <xdr:colOff>173482</xdr:colOff>
      <xdr:row>29</xdr:row>
      <xdr:rowOff>173990</xdr:rowOff>
    </xdr:to>
    <xdr:sp macro="_xll.PtreeEvent_ObjectClick" textlink="">
      <xdr:nvSpPr>
        <xdr:cNvPr id="44" name="PTObj_DNode_1_6">
          <a:extLst>
            <a:ext uri="{FF2B5EF4-FFF2-40B4-BE49-F238E27FC236}">
              <a16:creationId xmlns:a16="http://schemas.microsoft.com/office/drawing/2014/main" id="{3B23D64C-6166-403B-A5FD-B669F1CA9766}"/>
            </a:ext>
          </a:extLst>
        </xdr:cNvPr>
        <xdr:cNvSpPr/>
      </xdr:nvSpPr>
      <xdr:spPr>
        <a:xfrm>
          <a:off x="6164707" y="9062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28</xdr:row>
      <xdr:rowOff>173212</xdr:rowOff>
    </xdr:from>
    <xdr:ext cx="443867" cy="180627"/>
    <xdr:sp macro="_xll.PtreeEvent_ObjectClick" textlink="">
      <xdr:nvSpPr>
        <xdr:cNvPr id="47" name="PTObj_DBranchName_1_6">
          <a:extLst>
            <a:ext uri="{FF2B5EF4-FFF2-40B4-BE49-F238E27FC236}">
              <a16:creationId xmlns:a16="http://schemas.microsoft.com/office/drawing/2014/main" id="{E90F4FB3-0AF1-490C-83BA-825C8DC13F21}"/>
            </a:ext>
          </a:extLst>
        </xdr:cNvPr>
        <xdr:cNvSpPr txBox="1"/>
      </xdr:nvSpPr>
      <xdr:spPr>
        <a:xfrm>
          <a:off x="4918520" y="9060037"/>
          <a:ext cx="4438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6</xdr:col>
      <xdr:colOff>1161225</xdr:colOff>
      <xdr:row>26</xdr:row>
      <xdr:rowOff>174942</xdr:rowOff>
    </xdr:from>
    <xdr:to>
      <xdr:col>6</xdr:col>
      <xdr:colOff>1332675</xdr:colOff>
      <xdr:row>27</xdr:row>
      <xdr:rowOff>171132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1C7566AF-E11B-4B6D-9931-0232ACAD08BD}"/>
            </a:ext>
          </a:extLst>
        </xdr:cNvPr>
        <xdr:cNvSpPr/>
      </xdr:nvSpPr>
      <xdr:spPr>
        <a:xfrm rot="-5400000">
          <a:off x="7326757" y="9058910"/>
          <a:ext cx="17716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26</xdr:row>
      <xdr:rowOff>173212</xdr:rowOff>
    </xdr:from>
    <xdr:ext cx="713593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B276B250-6C1C-40F7-B910-CC864FD362C1}"/>
            </a:ext>
          </a:extLst>
        </xdr:cNvPr>
        <xdr:cNvSpPr txBox="1"/>
      </xdr:nvSpPr>
      <xdr:spPr>
        <a:xfrm>
          <a:off x="6437757" y="9060037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6</xdr:col>
      <xdr:colOff>2032</xdr:colOff>
      <xdr:row>63</xdr:row>
      <xdr:rowOff>17780</xdr:rowOff>
    </xdr:from>
    <xdr:to>
      <xdr:col>6</xdr:col>
      <xdr:colOff>169672</xdr:colOff>
      <xdr:row>64</xdr:row>
      <xdr:rowOff>19686</xdr:rowOff>
    </xdr:to>
    <xdr:sp macro="_xll.PtreeEvent_ObjectClick" textlink="">
      <xdr:nvSpPr>
        <xdr:cNvPr id="56" name="PTObj_DNode_1_8">
          <a:extLst>
            <a:ext uri="{FF2B5EF4-FFF2-40B4-BE49-F238E27FC236}">
              <a16:creationId xmlns:a16="http://schemas.microsoft.com/office/drawing/2014/main" id="{57DCC95E-AF2E-4332-8C85-22889F9CA091}"/>
            </a:ext>
          </a:extLst>
        </xdr:cNvPr>
        <xdr:cNvSpPr/>
      </xdr:nvSpPr>
      <xdr:spPr>
        <a:xfrm>
          <a:off x="6164707" y="112572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272224</xdr:colOff>
      <xdr:row>63</xdr:row>
      <xdr:rowOff>22717</xdr:rowOff>
    </xdr:from>
    <xdr:ext cx="436247" cy="180627"/>
    <xdr:sp macro="_xll.PtreeEvent_ObjectClick" textlink="">
      <xdr:nvSpPr>
        <xdr:cNvPr id="59" name="PTObj_DBranchName_1_8">
          <a:extLst>
            <a:ext uri="{FF2B5EF4-FFF2-40B4-BE49-F238E27FC236}">
              <a16:creationId xmlns:a16="http://schemas.microsoft.com/office/drawing/2014/main" id="{30A39B0A-8136-4F2C-B80D-9483015FD9C9}"/>
            </a:ext>
          </a:extLst>
        </xdr:cNvPr>
        <xdr:cNvSpPr txBox="1"/>
      </xdr:nvSpPr>
      <xdr:spPr>
        <a:xfrm>
          <a:off x="4920424" y="11262217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2984</xdr:colOff>
      <xdr:row>61</xdr:row>
      <xdr:rowOff>18733</xdr:rowOff>
    </xdr:from>
    <xdr:to>
      <xdr:col>7</xdr:col>
      <xdr:colOff>174435</xdr:colOff>
      <xdr:row>62</xdr:row>
      <xdr:rowOff>22543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91FF574E-B997-4DF6-B093-723E9AE76934}"/>
            </a:ext>
          </a:extLst>
        </xdr:cNvPr>
        <xdr:cNvSpPr/>
      </xdr:nvSpPr>
      <xdr:spPr>
        <a:xfrm rot="-5400000">
          <a:off x="7848727" y="11261090"/>
          <a:ext cx="180975" cy="17526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61</xdr:row>
      <xdr:rowOff>22717</xdr:rowOff>
    </xdr:from>
    <xdr:ext cx="713593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EEB17CDF-9C88-433D-9EAB-31DE7153A89A}"/>
            </a:ext>
          </a:extLst>
        </xdr:cNvPr>
        <xdr:cNvSpPr txBox="1"/>
      </xdr:nvSpPr>
      <xdr:spPr>
        <a:xfrm>
          <a:off x="6437757" y="11262217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6</xdr:col>
      <xdr:colOff>1684147</xdr:colOff>
      <xdr:row>65</xdr:row>
      <xdr:rowOff>23495</xdr:rowOff>
    </xdr:from>
    <xdr:to>
      <xdr:col>7</xdr:col>
      <xdr:colOff>93417</xdr:colOff>
      <xdr:row>66</xdr:row>
      <xdr:rowOff>19685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id="{E6A91698-D651-4412-9FF3-C059B326F37F}"/>
            </a:ext>
          </a:extLst>
        </xdr:cNvPr>
        <xdr:cNvSpPr/>
      </xdr:nvSpPr>
      <xdr:spPr>
        <a:xfrm rot="-5400000">
          <a:off x="7848727" y="11984990"/>
          <a:ext cx="18097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275082</xdr:colOff>
      <xdr:row>65</xdr:row>
      <xdr:rowOff>22716</xdr:rowOff>
    </xdr:from>
    <xdr:ext cx="891527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id="{9CDF0DEF-DEA0-4968-84A3-E7B5B9EE9DB1}"/>
            </a:ext>
          </a:extLst>
        </xdr:cNvPr>
        <xdr:cNvSpPr txBox="1"/>
      </xdr:nvSpPr>
      <xdr:spPr>
        <a:xfrm>
          <a:off x="6437757" y="11986116"/>
          <a:ext cx="8915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137795</xdr:rowOff>
    </xdr:from>
    <xdr:to>
      <xdr:col>5</xdr:col>
      <xdr:colOff>173482</xdr:colOff>
      <xdr:row>25</xdr:row>
      <xdr:rowOff>132080</xdr:rowOff>
    </xdr:to>
    <xdr:sp macro="_xll.PtreeEvent_ObjectClick" textlink="">
      <xdr:nvSpPr>
        <xdr:cNvPr id="87" name="PTObj_DNode_1_2">
          <a:extLst>
            <a:ext uri="{FF2B5EF4-FFF2-40B4-BE49-F238E27FC236}">
              <a16:creationId xmlns:a16="http://schemas.microsoft.com/office/drawing/2014/main" id="{8832698A-7328-43DC-ABF1-86973A0DB563}"/>
            </a:ext>
          </a:extLst>
        </xdr:cNvPr>
        <xdr:cNvSpPr/>
      </xdr:nvSpPr>
      <xdr:spPr>
        <a:xfrm>
          <a:off x="6172327" y="54051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127</xdr:colOff>
      <xdr:row>58</xdr:row>
      <xdr:rowOff>179705</xdr:rowOff>
    </xdr:from>
    <xdr:to>
      <xdr:col>5</xdr:col>
      <xdr:colOff>169672</xdr:colOff>
      <xdr:row>60</xdr:row>
      <xdr:rowOff>636</xdr:rowOff>
    </xdr:to>
    <xdr:sp macro="_xll.PtreeEvent_ObjectClick" textlink="">
      <xdr:nvSpPr>
        <xdr:cNvPr id="106" name="PTObj_DNode_1_3">
          <a:extLst>
            <a:ext uri="{FF2B5EF4-FFF2-40B4-BE49-F238E27FC236}">
              <a16:creationId xmlns:a16="http://schemas.microsoft.com/office/drawing/2014/main" id="{5CEC6BC2-E79E-467B-AA06-23A203E7A2CF}"/>
            </a:ext>
          </a:extLst>
        </xdr:cNvPr>
        <xdr:cNvSpPr/>
      </xdr:nvSpPr>
      <xdr:spPr>
        <a:xfrm>
          <a:off x="6172327" y="9428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127</xdr:colOff>
      <xdr:row>71</xdr:row>
      <xdr:rowOff>17780</xdr:rowOff>
    </xdr:from>
    <xdr:to>
      <xdr:col>5</xdr:col>
      <xdr:colOff>169672</xdr:colOff>
      <xdr:row>72</xdr:row>
      <xdr:rowOff>15876</xdr:rowOff>
    </xdr:to>
    <xdr:sp macro="_xll.PtreeEvent_ObjectClick" textlink="">
      <xdr:nvSpPr>
        <xdr:cNvPr id="118" name="PTObj_DNode_1_19">
          <a:extLst>
            <a:ext uri="{FF2B5EF4-FFF2-40B4-BE49-F238E27FC236}">
              <a16:creationId xmlns:a16="http://schemas.microsoft.com/office/drawing/2014/main" id="{CA01D382-B5EE-4C3C-82BA-41AEB4FFB300}"/>
            </a:ext>
          </a:extLst>
        </xdr:cNvPr>
        <xdr:cNvSpPr/>
      </xdr:nvSpPr>
      <xdr:spPr>
        <a:xfrm>
          <a:off x="6172327" y="112572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4889</xdr:colOff>
      <xdr:row>69</xdr:row>
      <xdr:rowOff>18733</xdr:rowOff>
    </xdr:from>
    <xdr:to>
      <xdr:col>6</xdr:col>
      <xdr:colOff>174435</xdr:colOff>
      <xdr:row>70</xdr:row>
      <xdr:rowOff>18733</xdr:rowOff>
    </xdr:to>
    <xdr:sp macro="_xll.PtreeEvent_ObjectClick" textlink="">
      <xdr:nvSpPr>
        <xdr:cNvPr id="122" name="PTObj_DNode_1_21">
          <a:extLst>
            <a:ext uri="{FF2B5EF4-FFF2-40B4-BE49-F238E27FC236}">
              <a16:creationId xmlns:a16="http://schemas.microsoft.com/office/drawing/2014/main" id="{D2CEEFC7-82A3-4E87-9195-6903ACB4C4D4}"/>
            </a:ext>
          </a:extLst>
        </xdr:cNvPr>
        <xdr:cNvSpPr/>
      </xdr:nvSpPr>
      <xdr:spPr>
        <a:xfrm rot="-5400000">
          <a:off x="7879207" y="11261090"/>
          <a:ext cx="180975" cy="17526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69</xdr:row>
      <xdr:rowOff>22717</xdr:rowOff>
    </xdr:from>
    <xdr:ext cx="459741" cy="180627"/>
    <xdr:sp macro="_xll.PtreeEvent_ObjectClick" textlink="">
      <xdr:nvSpPr>
        <xdr:cNvPr id="125" name="PTObj_DBranchName_1_21">
          <a:extLst>
            <a:ext uri="{FF2B5EF4-FFF2-40B4-BE49-F238E27FC236}">
              <a16:creationId xmlns:a16="http://schemas.microsoft.com/office/drawing/2014/main" id="{65BC08C4-B6D4-4226-AF72-C2BEAE1824C6}"/>
            </a:ext>
          </a:extLst>
        </xdr:cNvPr>
        <xdr:cNvSpPr txBox="1"/>
      </xdr:nvSpPr>
      <xdr:spPr>
        <a:xfrm>
          <a:off x="6442520" y="11262217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127</xdr:colOff>
      <xdr:row>81</xdr:row>
      <xdr:rowOff>29210</xdr:rowOff>
    </xdr:from>
    <xdr:to>
      <xdr:col>5</xdr:col>
      <xdr:colOff>173482</xdr:colOff>
      <xdr:row>82</xdr:row>
      <xdr:rowOff>21590</xdr:rowOff>
    </xdr:to>
    <xdr:sp macro="_xll.PtreeEvent_ObjectClick" textlink="">
      <xdr:nvSpPr>
        <xdr:cNvPr id="130" name="PTObj_DNode_1_20">
          <a:extLst>
            <a:ext uri="{FF2B5EF4-FFF2-40B4-BE49-F238E27FC236}">
              <a16:creationId xmlns:a16="http://schemas.microsoft.com/office/drawing/2014/main" id="{0E583737-D42D-4920-8249-A6FF3387BC68}"/>
            </a:ext>
          </a:extLst>
        </xdr:cNvPr>
        <xdr:cNvSpPr/>
      </xdr:nvSpPr>
      <xdr:spPr>
        <a:xfrm>
          <a:off x="6172327" y="12354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1080</xdr:colOff>
      <xdr:row>79</xdr:row>
      <xdr:rowOff>28257</xdr:rowOff>
    </xdr:from>
    <xdr:to>
      <xdr:col>6</xdr:col>
      <xdr:colOff>170625</xdr:colOff>
      <xdr:row>80</xdr:row>
      <xdr:rowOff>18732</xdr:rowOff>
    </xdr:to>
    <xdr:sp macro="_xll.PtreeEvent_ObjectClick" textlink="">
      <xdr:nvSpPr>
        <xdr:cNvPr id="134" name="PTObj_DNode_1_23">
          <a:extLst>
            <a:ext uri="{FF2B5EF4-FFF2-40B4-BE49-F238E27FC236}">
              <a16:creationId xmlns:a16="http://schemas.microsoft.com/office/drawing/2014/main" id="{86A4EB12-48BC-4986-A431-56D572AF6A84}"/>
            </a:ext>
          </a:extLst>
        </xdr:cNvPr>
        <xdr:cNvSpPr/>
      </xdr:nvSpPr>
      <xdr:spPr>
        <a:xfrm rot="-5400000">
          <a:off x="7879207" y="12352655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79</xdr:row>
      <xdr:rowOff>22716</xdr:rowOff>
    </xdr:from>
    <xdr:ext cx="459741" cy="180627"/>
    <xdr:sp macro="_xll.PtreeEvent_ObjectClick" textlink="">
      <xdr:nvSpPr>
        <xdr:cNvPr id="137" name="PTObj_DBranchName_1_23">
          <a:extLst>
            <a:ext uri="{FF2B5EF4-FFF2-40B4-BE49-F238E27FC236}">
              <a16:creationId xmlns:a16="http://schemas.microsoft.com/office/drawing/2014/main" id="{344689FD-EF69-42C6-81CB-581C5455AFDB}"/>
            </a:ext>
          </a:extLst>
        </xdr:cNvPr>
        <xdr:cNvSpPr txBox="1"/>
      </xdr:nvSpPr>
      <xdr:spPr>
        <a:xfrm>
          <a:off x="6442520" y="12348066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2032</xdr:colOff>
      <xdr:row>36</xdr:row>
      <xdr:rowOff>164465</xdr:rowOff>
    </xdr:from>
    <xdr:to>
      <xdr:col>5</xdr:col>
      <xdr:colOff>169672</xdr:colOff>
      <xdr:row>37</xdr:row>
      <xdr:rowOff>173990</xdr:rowOff>
    </xdr:to>
    <xdr:sp macro="_xll.PtreeEvent_ObjectClick" textlink="">
      <xdr:nvSpPr>
        <xdr:cNvPr id="180" name="PTObj_DNode_1_16">
          <a:extLst>
            <a:ext uri="{FF2B5EF4-FFF2-40B4-BE49-F238E27FC236}">
              <a16:creationId xmlns:a16="http://schemas.microsoft.com/office/drawing/2014/main" id="{BC6179DC-894A-48FD-9FD7-29374A9EA38B}"/>
            </a:ext>
          </a:extLst>
        </xdr:cNvPr>
        <xdr:cNvSpPr/>
      </xdr:nvSpPr>
      <xdr:spPr>
        <a:xfrm>
          <a:off x="6202807" y="7965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4890</xdr:colOff>
      <xdr:row>34</xdr:row>
      <xdr:rowOff>169227</xdr:rowOff>
    </xdr:from>
    <xdr:to>
      <xdr:col>6</xdr:col>
      <xdr:colOff>187770</xdr:colOff>
      <xdr:row>35</xdr:row>
      <xdr:rowOff>169227</xdr:rowOff>
    </xdr:to>
    <xdr:sp macro="_xll.PtreeEvent_ObjectClick" textlink="">
      <xdr:nvSpPr>
        <xdr:cNvPr id="184" name="PTObj_DNode_1_25">
          <a:extLst>
            <a:ext uri="{FF2B5EF4-FFF2-40B4-BE49-F238E27FC236}">
              <a16:creationId xmlns:a16="http://schemas.microsoft.com/office/drawing/2014/main" id="{164F7AD5-29EB-444D-A411-25596167C73B}"/>
            </a:ext>
          </a:extLst>
        </xdr:cNvPr>
        <xdr:cNvSpPr/>
      </xdr:nvSpPr>
      <xdr:spPr>
        <a:xfrm rot="-5400000">
          <a:off x="7911592" y="7969250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34</xdr:row>
      <xdr:rowOff>169401</xdr:rowOff>
    </xdr:from>
    <xdr:ext cx="459741" cy="180627"/>
    <xdr:sp macro="_xll.PtreeEvent_ObjectClick" textlink="">
      <xdr:nvSpPr>
        <xdr:cNvPr id="187" name="PTObj_DBranchName_1_25">
          <a:extLst>
            <a:ext uri="{FF2B5EF4-FFF2-40B4-BE49-F238E27FC236}">
              <a16:creationId xmlns:a16="http://schemas.microsoft.com/office/drawing/2014/main" id="{0A8A024B-3D26-4495-9ABD-DE8E937BC3FC}"/>
            </a:ext>
          </a:extLst>
        </xdr:cNvPr>
        <xdr:cNvSpPr txBox="1"/>
      </xdr:nvSpPr>
      <xdr:spPr>
        <a:xfrm>
          <a:off x="6473952" y="7970376"/>
          <a:ext cx="4597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5</xdr:col>
      <xdr:colOff>2032</xdr:colOff>
      <xdr:row>46</xdr:row>
      <xdr:rowOff>175895</xdr:rowOff>
    </xdr:from>
    <xdr:to>
      <xdr:col>5</xdr:col>
      <xdr:colOff>169672</xdr:colOff>
      <xdr:row>47</xdr:row>
      <xdr:rowOff>170180</xdr:rowOff>
    </xdr:to>
    <xdr:sp macro="_xll.PtreeEvent_ObjectClick" textlink="">
      <xdr:nvSpPr>
        <xdr:cNvPr id="192" name="PTObj_DNode_1_17">
          <a:extLst>
            <a:ext uri="{FF2B5EF4-FFF2-40B4-BE49-F238E27FC236}">
              <a16:creationId xmlns:a16="http://schemas.microsoft.com/office/drawing/2014/main" id="{C7FD1994-631D-41F0-8887-87A77BE9C172}"/>
            </a:ext>
          </a:extLst>
        </xdr:cNvPr>
        <xdr:cNvSpPr/>
      </xdr:nvSpPr>
      <xdr:spPr>
        <a:xfrm>
          <a:off x="6202807" y="9062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4890</xdr:colOff>
      <xdr:row>44</xdr:row>
      <xdr:rowOff>173037</xdr:rowOff>
    </xdr:from>
    <xdr:to>
      <xdr:col>6</xdr:col>
      <xdr:colOff>187770</xdr:colOff>
      <xdr:row>45</xdr:row>
      <xdr:rowOff>173037</xdr:rowOff>
    </xdr:to>
    <xdr:sp macro="_xll.PtreeEvent_ObjectClick" textlink="">
      <xdr:nvSpPr>
        <xdr:cNvPr id="196" name="PTObj_DNode_1_27">
          <a:extLst>
            <a:ext uri="{FF2B5EF4-FFF2-40B4-BE49-F238E27FC236}">
              <a16:creationId xmlns:a16="http://schemas.microsoft.com/office/drawing/2014/main" id="{411BAC87-C284-48FD-8BC7-491F1F1064B6}"/>
            </a:ext>
          </a:extLst>
        </xdr:cNvPr>
        <xdr:cNvSpPr/>
      </xdr:nvSpPr>
      <xdr:spPr>
        <a:xfrm rot="-5400000">
          <a:off x="7911592" y="9058910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44</xdr:row>
      <xdr:rowOff>173212</xdr:rowOff>
    </xdr:from>
    <xdr:ext cx="459741" cy="180627"/>
    <xdr:sp macro="_xll.PtreeEvent_ObjectClick" textlink="">
      <xdr:nvSpPr>
        <xdr:cNvPr id="199" name="PTObj_DBranchName_1_27">
          <a:extLst>
            <a:ext uri="{FF2B5EF4-FFF2-40B4-BE49-F238E27FC236}">
              <a16:creationId xmlns:a16="http://schemas.microsoft.com/office/drawing/2014/main" id="{F2151582-782B-4132-801D-651AFC015ADF}"/>
            </a:ext>
          </a:extLst>
        </xdr:cNvPr>
        <xdr:cNvSpPr txBox="1"/>
      </xdr:nvSpPr>
      <xdr:spPr>
        <a:xfrm>
          <a:off x="6473952" y="9060037"/>
          <a:ext cx="459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+ve</a:t>
          </a:r>
        </a:p>
      </xdr:txBody>
    </xdr:sp>
    <xdr:clientData/>
  </xdr:oneCellAnchor>
  <xdr:twoCellAnchor editAs="oneCell">
    <xdr:from>
      <xdr:col>6</xdr:col>
      <xdr:colOff>3937</xdr:colOff>
      <xdr:row>40</xdr:row>
      <xdr:rowOff>164465</xdr:rowOff>
    </xdr:from>
    <xdr:to>
      <xdr:col>6</xdr:col>
      <xdr:colOff>186817</xdr:colOff>
      <xdr:row>41</xdr:row>
      <xdr:rowOff>170180</xdr:rowOff>
    </xdr:to>
    <xdr:sp macro="_xll.PtreeEvent_ObjectClick" textlink="">
      <xdr:nvSpPr>
        <xdr:cNvPr id="208" name="PTObj_DNode_1_26">
          <a:extLst>
            <a:ext uri="{FF2B5EF4-FFF2-40B4-BE49-F238E27FC236}">
              <a16:creationId xmlns:a16="http://schemas.microsoft.com/office/drawing/2014/main" id="{6B4EE7F0-2392-448F-9D34-902487E45340}"/>
            </a:ext>
          </a:extLst>
        </xdr:cNvPr>
        <xdr:cNvSpPr/>
      </xdr:nvSpPr>
      <xdr:spPr>
        <a:xfrm>
          <a:off x="7909687" y="7965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271272</xdr:colOff>
      <xdr:row>40</xdr:row>
      <xdr:rowOff>169401</xdr:rowOff>
    </xdr:from>
    <xdr:ext cx="436246" cy="180627"/>
    <xdr:sp macro="_xll.PtreeEvent_ObjectClick" textlink="">
      <xdr:nvSpPr>
        <xdr:cNvPr id="211" name="PTObj_DBranchName_1_26">
          <a:extLst>
            <a:ext uri="{FF2B5EF4-FFF2-40B4-BE49-F238E27FC236}">
              <a16:creationId xmlns:a16="http://schemas.microsoft.com/office/drawing/2014/main" id="{E24C0633-BF52-4F40-A29F-BB60A48FED42}"/>
            </a:ext>
          </a:extLst>
        </xdr:cNvPr>
        <xdr:cNvSpPr txBox="1"/>
      </xdr:nvSpPr>
      <xdr:spPr>
        <a:xfrm>
          <a:off x="6472047" y="7970376"/>
          <a:ext cx="4362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6795</xdr:colOff>
      <xdr:row>38</xdr:row>
      <xdr:rowOff>169227</xdr:rowOff>
    </xdr:from>
    <xdr:to>
      <xdr:col>7</xdr:col>
      <xdr:colOff>189675</xdr:colOff>
      <xdr:row>39</xdr:row>
      <xdr:rowOff>173038</xdr:rowOff>
    </xdr:to>
    <xdr:sp macro="_xll.PtreeEvent_ObjectClick" textlink="">
      <xdr:nvSpPr>
        <xdr:cNvPr id="212" name="PTObj_DNode_1_13">
          <a:extLst>
            <a:ext uri="{FF2B5EF4-FFF2-40B4-BE49-F238E27FC236}">
              <a16:creationId xmlns:a16="http://schemas.microsoft.com/office/drawing/2014/main" id="{28B6F0F3-3ACB-4F8E-99A7-26C63ABE228D}"/>
            </a:ext>
          </a:extLst>
        </xdr:cNvPr>
        <xdr:cNvSpPr/>
      </xdr:nvSpPr>
      <xdr:spPr>
        <a:xfrm rot="-5400000">
          <a:off x="9618472" y="7969250"/>
          <a:ext cx="180976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38</xdr:row>
      <xdr:rowOff>169401</xdr:rowOff>
    </xdr:from>
    <xdr:ext cx="713593" cy="180627"/>
    <xdr:sp macro="_xll.PtreeEvent_ObjectClick" textlink="">
      <xdr:nvSpPr>
        <xdr:cNvPr id="215" name="PTObj_DBranchName_1_13">
          <a:extLst>
            <a:ext uri="{FF2B5EF4-FFF2-40B4-BE49-F238E27FC236}">
              <a16:creationId xmlns:a16="http://schemas.microsoft.com/office/drawing/2014/main" id="{A18F2947-D89A-4002-8297-8E5B95E0F278}"/>
            </a:ext>
          </a:extLst>
        </xdr:cNvPr>
        <xdr:cNvSpPr txBox="1"/>
      </xdr:nvSpPr>
      <xdr:spPr>
        <a:xfrm>
          <a:off x="8191309" y="7970376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6795</xdr:colOff>
      <xdr:row>42</xdr:row>
      <xdr:rowOff>169227</xdr:rowOff>
    </xdr:from>
    <xdr:to>
      <xdr:col>7</xdr:col>
      <xdr:colOff>189675</xdr:colOff>
      <xdr:row>43</xdr:row>
      <xdr:rowOff>169228</xdr:rowOff>
    </xdr:to>
    <xdr:sp macro="_xll.PtreeEvent_ObjectClick" textlink="">
      <xdr:nvSpPr>
        <xdr:cNvPr id="216" name="PTObj_DNode_1_14">
          <a:extLst>
            <a:ext uri="{FF2B5EF4-FFF2-40B4-BE49-F238E27FC236}">
              <a16:creationId xmlns:a16="http://schemas.microsoft.com/office/drawing/2014/main" id="{660E1767-F83C-418C-9D4F-B95FCFCCAA1E}"/>
            </a:ext>
          </a:extLst>
        </xdr:cNvPr>
        <xdr:cNvSpPr/>
      </xdr:nvSpPr>
      <xdr:spPr>
        <a:xfrm rot="-5400000">
          <a:off x="9618472" y="8693150"/>
          <a:ext cx="180976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42</xdr:row>
      <xdr:rowOff>169401</xdr:rowOff>
    </xdr:from>
    <xdr:ext cx="879215" cy="180627"/>
    <xdr:sp macro="_xll.PtreeEvent_ObjectClick" textlink="">
      <xdr:nvSpPr>
        <xdr:cNvPr id="219" name="PTObj_DBranchName_1_14">
          <a:extLst>
            <a:ext uri="{FF2B5EF4-FFF2-40B4-BE49-F238E27FC236}">
              <a16:creationId xmlns:a16="http://schemas.microsoft.com/office/drawing/2014/main" id="{DF24182C-263C-4CD0-A2B8-B49029EECD2D}"/>
            </a:ext>
          </a:extLst>
        </xdr:cNvPr>
        <xdr:cNvSpPr txBox="1"/>
      </xdr:nvSpPr>
      <xdr:spPr>
        <a:xfrm>
          <a:off x="8191309" y="8694276"/>
          <a:ext cx="87921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51</xdr:row>
      <xdr:rowOff>2540</xdr:rowOff>
    </xdr:from>
    <xdr:to>
      <xdr:col>6</xdr:col>
      <xdr:colOff>186817</xdr:colOff>
      <xdr:row>52</xdr:row>
      <xdr:rowOff>19685</xdr:rowOff>
    </xdr:to>
    <xdr:sp macro="_xll.PtreeEvent_ObjectClick" textlink="">
      <xdr:nvSpPr>
        <xdr:cNvPr id="220" name="PTObj_DNode_1_28">
          <a:extLst>
            <a:ext uri="{FF2B5EF4-FFF2-40B4-BE49-F238E27FC236}">
              <a16:creationId xmlns:a16="http://schemas.microsoft.com/office/drawing/2014/main" id="{0D8558B5-33A1-4942-A9A7-B9AA0E6E394B}"/>
            </a:ext>
          </a:extLst>
        </xdr:cNvPr>
        <xdr:cNvSpPr/>
      </xdr:nvSpPr>
      <xdr:spPr>
        <a:xfrm>
          <a:off x="7909687" y="97942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273177</xdr:colOff>
      <xdr:row>51</xdr:row>
      <xdr:rowOff>3666</xdr:rowOff>
    </xdr:from>
    <xdr:ext cx="436246" cy="180627"/>
    <xdr:sp macro="_xll.PtreeEvent_ObjectClick" textlink="">
      <xdr:nvSpPr>
        <xdr:cNvPr id="223" name="PTObj_DBranchName_1_28">
          <a:extLst>
            <a:ext uri="{FF2B5EF4-FFF2-40B4-BE49-F238E27FC236}">
              <a16:creationId xmlns:a16="http://schemas.microsoft.com/office/drawing/2014/main" id="{2722E5E0-07E5-41D4-8FEB-DABF3CAD84B2}"/>
            </a:ext>
          </a:extLst>
        </xdr:cNvPr>
        <xdr:cNvSpPr txBox="1"/>
      </xdr:nvSpPr>
      <xdr:spPr>
        <a:xfrm>
          <a:off x="6473952" y="9795366"/>
          <a:ext cx="4362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127</xdr:colOff>
      <xdr:row>49</xdr:row>
      <xdr:rowOff>4445</xdr:rowOff>
    </xdr:from>
    <xdr:to>
      <xdr:col>7</xdr:col>
      <xdr:colOff>169672</xdr:colOff>
      <xdr:row>50</xdr:row>
      <xdr:rowOff>19685</xdr:rowOff>
    </xdr:to>
    <xdr:sp macro="_xll.PtreeEvent_ObjectClick" textlink="">
      <xdr:nvSpPr>
        <xdr:cNvPr id="224" name="PTObj_DNode_1_29">
          <a:extLst>
            <a:ext uri="{FF2B5EF4-FFF2-40B4-BE49-F238E27FC236}">
              <a16:creationId xmlns:a16="http://schemas.microsoft.com/office/drawing/2014/main" id="{09DEEB49-3BCD-4A00-ABA7-45524B84479A}"/>
            </a:ext>
          </a:extLst>
        </xdr:cNvPr>
        <xdr:cNvSpPr/>
      </xdr:nvSpPr>
      <xdr:spPr>
        <a:xfrm rot="-5400000">
          <a:off x="9631807" y="9794240"/>
          <a:ext cx="18097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49</xdr:row>
      <xdr:rowOff>3666</xdr:rowOff>
    </xdr:from>
    <xdr:ext cx="713593" cy="180627"/>
    <xdr:sp macro="_xll.PtreeEvent_ObjectClick" textlink="">
      <xdr:nvSpPr>
        <xdr:cNvPr id="227" name="PTObj_DBranchName_1_29">
          <a:extLst>
            <a:ext uri="{FF2B5EF4-FFF2-40B4-BE49-F238E27FC236}">
              <a16:creationId xmlns:a16="http://schemas.microsoft.com/office/drawing/2014/main" id="{C4547533-8A8D-4B8E-9959-A80F290855D1}"/>
            </a:ext>
          </a:extLst>
        </xdr:cNvPr>
        <xdr:cNvSpPr txBox="1"/>
      </xdr:nvSpPr>
      <xdr:spPr>
        <a:xfrm>
          <a:off x="8191309" y="9795366"/>
          <a:ext cx="71359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127</xdr:colOff>
      <xdr:row>53</xdr:row>
      <xdr:rowOff>13970</xdr:rowOff>
    </xdr:from>
    <xdr:to>
      <xdr:col>7</xdr:col>
      <xdr:colOff>173482</xdr:colOff>
      <xdr:row>54</xdr:row>
      <xdr:rowOff>17780</xdr:rowOff>
    </xdr:to>
    <xdr:sp macro="_xll.PtreeEvent_ObjectClick" textlink="">
      <xdr:nvSpPr>
        <xdr:cNvPr id="228" name="PTObj_DNode_1_30">
          <a:extLst>
            <a:ext uri="{FF2B5EF4-FFF2-40B4-BE49-F238E27FC236}">
              <a16:creationId xmlns:a16="http://schemas.microsoft.com/office/drawing/2014/main" id="{DE94A45A-CF19-47CF-A5D5-5992D1F03B76}"/>
            </a:ext>
          </a:extLst>
        </xdr:cNvPr>
        <xdr:cNvSpPr/>
      </xdr:nvSpPr>
      <xdr:spPr>
        <a:xfrm rot="-5400000">
          <a:off x="9631807" y="10527665"/>
          <a:ext cx="18097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53</xdr:row>
      <xdr:rowOff>20811</xdr:rowOff>
    </xdr:from>
    <xdr:ext cx="891526" cy="180627"/>
    <xdr:sp macro="_xll.PtreeEvent_ObjectClick" textlink="">
      <xdr:nvSpPr>
        <xdr:cNvPr id="231" name="PTObj_DBranchName_1_30">
          <a:extLst>
            <a:ext uri="{FF2B5EF4-FFF2-40B4-BE49-F238E27FC236}">
              <a16:creationId xmlns:a16="http://schemas.microsoft.com/office/drawing/2014/main" id="{FBC1F902-0C2B-4372-91F9-F2439B47C55B}"/>
            </a:ext>
          </a:extLst>
        </xdr:cNvPr>
        <xdr:cNvSpPr txBox="1"/>
      </xdr:nvSpPr>
      <xdr:spPr>
        <a:xfrm>
          <a:off x="8191309" y="10536411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75</xdr:row>
      <xdr:rowOff>48261</xdr:rowOff>
    </xdr:from>
    <xdr:to>
      <xdr:col>6</xdr:col>
      <xdr:colOff>186817</xdr:colOff>
      <xdr:row>76</xdr:row>
      <xdr:rowOff>53976</xdr:rowOff>
    </xdr:to>
    <xdr:sp macro="_xll.PtreeEvent_ObjectClick" textlink="">
      <xdr:nvSpPr>
        <xdr:cNvPr id="232" name="PTObj_DNode_1_22">
          <a:extLst>
            <a:ext uri="{FF2B5EF4-FFF2-40B4-BE49-F238E27FC236}">
              <a16:creationId xmlns:a16="http://schemas.microsoft.com/office/drawing/2014/main" id="{19606EB0-ED4A-4539-905A-51FEFD98E073}"/>
            </a:ext>
          </a:extLst>
        </xdr:cNvPr>
        <xdr:cNvSpPr/>
      </xdr:nvSpPr>
      <xdr:spPr>
        <a:xfrm>
          <a:off x="7909687" y="141833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270320</xdr:colOff>
      <xdr:row>75</xdr:row>
      <xdr:rowOff>51291</xdr:rowOff>
    </xdr:from>
    <xdr:ext cx="436247" cy="180627"/>
    <xdr:sp macro="_xll.PtreeEvent_ObjectClick" textlink="">
      <xdr:nvSpPr>
        <xdr:cNvPr id="235" name="PTObj_DBranchName_1_22">
          <a:extLst>
            <a:ext uri="{FF2B5EF4-FFF2-40B4-BE49-F238E27FC236}">
              <a16:creationId xmlns:a16="http://schemas.microsoft.com/office/drawing/2014/main" id="{6865E23B-2DE1-4445-964E-396806F657D9}"/>
            </a:ext>
          </a:extLst>
        </xdr:cNvPr>
        <xdr:cNvSpPr txBox="1"/>
      </xdr:nvSpPr>
      <xdr:spPr>
        <a:xfrm>
          <a:off x="6471095" y="14186391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7747</xdr:colOff>
      <xdr:row>73</xdr:row>
      <xdr:rowOff>52071</xdr:rowOff>
    </xdr:from>
    <xdr:to>
      <xdr:col>7</xdr:col>
      <xdr:colOff>192532</xdr:colOff>
      <xdr:row>74</xdr:row>
      <xdr:rowOff>55881</xdr:rowOff>
    </xdr:to>
    <xdr:sp macro="_xll.PtreeEvent_ObjectClick" textlink="">
      <xdr:nvSpPr>
        <xdr:cNvPr id="236" name="PTObj_DNode_1_31">
          <a:extLst>
            <a:ext uri="{FF2B5EF4-FFF2-40B4-BE49-F238E27FC236}">
              <a16:creationId xmlns:a16="http://schemas.microsoft.com/office/drawing/2014/main" id="{5B1C81DB-A1C7-4BDA-9AD0-D35FCCA10A42}"/>
            </a:ext>
          </a:extLst>
        </xdr:cNvPr>
        <xdr:cNvSpPr/>
      </xdr:nvSpPr>
      <xdr:spPr>
        <a:xfrm rot="-5400000">
          <a:off x="9648952" y="14185266"/>
          <a:ext cx="18097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73</xdr:row>
      <xdr:rowOff>58911</xdr:rowOff>
    </xdr:from>
    <xdr:ext cx="713593" cy="180627"/>
    <xdr:sp macro="_xll.PtreeEvent_ObjectClick" textlink="">
      <xdr:nvSpPr>
        <xdr:cNvPr id="239" name="PTObj_DBranchName_1_31">
          <a:extLst>
            <a:ext uri="{FF2B5EF4-FFF2-40B4-BE49-F238E27FC236}">
              <a16:creationId xmlns:a16="http://schemas.microsoft.com/office/drawing/2014/main" id="{C2B19AB1-5B93-4FC9-9E33-BF8F8B2DD6C0}"/>
            </a:ext>
          </a:extLst>
        </xdr:cNvPr>
        <xdr:cNvSpPr txBox="1"/>
      </xdr:nvSpPr>
      <xdr:spPr>
        <a:xfrm>
          <a:off x="8191309" y="14194011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12509</xdr:colOff>
      <xdr:row>77</xdr:row>
      <xdr:rowOff>56833</xdr:rowOff>
    </xdr:from>
    <xdr:to>
      <xdr:col>7</xdr:col>
      <xdr:colOff>187770</xdr:colOff>
      <xdr:row>78</xdr:row>
      <xdr:rowOff>56833</xdr:rowOff>
    </xdr:to>
    <xdr:sp macro="_xll.PtreeEvent_ObjectClick" textlink="">
      <xdr:nvSpPr>
        <xdr:cNvPr id="240" name="PTObj_DNode_1_32">
          <a:extLst>
            <a:ext uri="{FF2B5EF4-FFF2-40B4-BE49-F238E27FC236}">
              <a16:creationId xmlns:a16="http://schemas.microsoft.com/office/drawing/2014/main" id="{801E2D38-D875-4687-9E6D-145F7C8D9795}"/>
            </a:ext>
          </a:extLst>
        </xdr:cNvPr>
        <xdr:cNvSpPr/>
      </xdr:nvSpPr>
      <xdr:spPr>
        <a:xfrm rot="-5400000">
          <a:off x="9648952" y="14918690"/>
          <a:ext cx="180975" cy="17526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285559</xdr:colOff>
      <xdr:row>77</xdr:row>
      <xdr:rowOff>60816</xdr:rowOff>
    </xdr:from>
    <xdr:ext cx="891526" cy="180627"/>
    <xdr:sp macro="_xll.PtreeEvent_ObjectClick" textlink="">
      <xdr:nvSpPr>
        <xdr:cNvPr id="243" name="PTObj_DBranchName_1_32">
          <a:extLst>
            <a:ext uri="{FF2B5EF4-FFF2-40B4-BE49-F238E27FC236}">
              <a16:creationId xmlns:a16="http://schemas.microsoft.com/office/drawing/2014/main" id="{BEC4F2A4-2B23-46DD-8423-CA59ACEDA69D}"/>
            </a:ext>
          </a:extLst>
        </xdr:cNvPr>
        <xdr:cNvSpPr txBox="1"/>
      </xdr:nvSpPr>
      <xdr:spPr>
        <a:xfrm>
          <a:off x="8191309" y="14919816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6</xdr:col>
      <xdr:colOff>3937</xdr:colOff>
      <xdr:row>85</xdr:row>
      <xdr:rowOff>67311</xdr:rowOff>
    </xdr:from>
    <xdr:to>
      <xdr:col>6</xdr:col>
      <xdr:colOff>186817</xdr:colOff>
      <xdr:row>86</xdr:row>
      <xdr:rowOff>55881</xdr:rowOff>
    </xdr:to>
    <xdr:sp macro="_xll.PtreeEvent_ObjectClick" textlink="">
      <xdr:nvSpPr>
        <xdr:cNvPr id="244" name="PTObj_DNode_1_24">
          <a:extLst>
            <a:ext uri="{FF2B5EF4-FFF2-40B4-BE49-F238E27FC236}">
              <a16:creationId xmlns:a16="http://schemas.microsoft.com/office/drawing/2014/main" id="{58F0AD6B-7234-4B84-9898-78E0A843E4E8}"/>
            </a:ext>
          </a:extLst>
        </xdr:cNvPr>
        <xdr:cNvSpPr/>
      </xdr:nvSpPr>
      <xdr:spPr>
        <a:xfrm>
          <a:off x="7909687" y="160121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272224</xdr:colOff>
      <xdr:row>85</xdr:row>
      <xdr:rowOff>66531</xdr:rowOff>
    </xdr:from>
    <xdr:ext cx="436247" cy="180627"/>
    <xdr:sp macro="_xll.PtreeEvent_ObjectClick" textlink="">
      <xdr:nvSpPr>
        <xdr:cNvPr id="247" name="PTObj_DBranchName_1_24">
          <a:extLst>
            <a:ext uri="{FF2B5EF4-FFF2-40B4-BE49-F238E27FC236}">
              <a16:creationId xmlns:a16="http://schemas.microsoft.com/office/drawing/2014/main" id="{2906D2BD-7506-463E-9390-4A739ACFABAA}"/>
            </a:ext>
          </a:extLst>
        </xdr:cNvPr>
        <xdr:cNvSpPr txBox="1"/>
      </xdr:nvSpPr>
      <xdr:spPr>
        <a:xfrm>
          <a:off x="6472999" y="16011381"/>
          <a:ext cx="4362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Covid -ve</a:t>
          </a:r>
        </a:p>
      </xdr:txBody>
    </xdr:sp>
    <xdr:clientData/>
  </xdr:oneCellAnchor>
  <xdr:twoCellAnchor editAs="oneCell">
    <xdr:from>
      <xdr:col>7</xdr:col>
      <xdr:colOff>8700</xdr:colOff>
      <xdr:row>83</xdr:row>
      <xdr:rowOff>66358</xdr:rowOff>
    </xdr:from>
    <xdr:to>
      <xdr:col>7</xdr:col>
      <xdr:colOff>191580</xdr:colOff>
      <xdr:row>84</xdr:row>
      <xdr:rowOff>56833</xdr:rowOff>
    </xdr:to>
    <xdr:sp macro="_xll.PtreeEvent_ObjectClick" textlink="">
      <xdr:nvSpPr>
        <xdr:cNvPr id="248" name="PTObj_DNode_1_33">
          <a:extLst>
            <a:ext uri="{FF2B5EF4-FFF2-40B4-BE49-F238E27FC236}">
              <a16:creationId xmlns:a16="http://schemas.microsoft.com/office/drawing/2014/main" id="{92E5B745-870B-4486-B985-22B67EB40412}"/>
            </a:ext>
          </a:extLst>
        </xdr:cNvPr>
        <xdr:cNvSpPr/>
      </xdr:nvSpPr>
      <xdr:spPr>
        <a:xfrm rot="-5400000">
          <a:off x="9648952" y="16010256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289369</xdr:colOff>
      <xdr:row>83</xdr:row>
      <xdr:rowOff>60816</xdr:rowOff>
    </xdr:from>
    <xdr:ext cx="713593" cy="180627"/>
    <xdr:sp macro="_xll.PtreeEvent_ObjectClick" textlink="">
      <xdr:nvSpPr>
        <xdr:cNvPr id="251" name="PTObj_DBranchName_1_33">
          <a:extLst>
            <a:ext uri="{FF2B5EF4-FFF2-40B4-BE49-F238E27FC236}">
              <a16:creationId xmlns:a16="http://schemas.microsoft.com/office/drawing/2014/main" id="{78D7A32D-156C-4B00-AF61-602853F99ADB}"/>
            </a:ext>
          </a:extLst>
        </xdr:cNvPr>
        <xdr:cNvSpPr txBox="1"/>
      </xdr:nvSpPr>
      <xdr:spPr>
        <a:xfrm>
          <a:off x="12405169" y="15453216"/>
          <a:ext cx="713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Cancelled</a:t>
          </a:r>
        </a:p>
      </xdr:txBody>
    </xdr:sp>
    <xdr:clientData/>
  </xdr:oneCellAnchor>
  <xdr:twoCellAnchor editAs="oneCell">
    <xdr:from>
      <xdr:col>7</xdr:col>
      <xdr:colOff>8699</xdr:colOff>
      <xdr:row>87</xdr:row>
      <xdr:rowOff>75883</xdr:rowOff>
    </xdr:from>
    <xdr:to>
      <xdr:col>7</xdr:col>
      <xdr:colOff>191580</xdr:colOff>
      <xdr:row>88</xdr:row>
      <xdr:rowOff>75883</xdr:rowOff>
    </xdr:to>
    <xdr:sp macro="_xll.PtreeEvent_ObjectClick" textlink="">
      <xdr:nvSpPr>
        <xdr:cNvPr id="252" name="PTObj_DNode_1_34">
          <a:extLst>
            <a:ext uri="{FF2B5EF4-FFF2-40B4-BE49-F238E27FC236}">
              <a16:creationId xmlns:a16="http://schemas.microsoft.com/office/drawing/2014/main" id="{31D43B07-EE5A-4DBD-B053-36C267A4B458}"/>
            </a:ext>
          </a:extLst>
        </xdr:cNvPr>
        <xdr:cNvSpPr/>
      </xdr:nvSpPr>
      <xdr:spPr>
        <a:xfrm rot="-5400000">
          <a:off x="9648952" y="16743680"/>
          <a:ext cx="180975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289369</xdr:colOff>
      <xdr:row>87</xdr:row>
      <xdr:rowOff>76056</xdr:rowOff>
    </xdr:from>
    <xdr:ext cx="891526" cy="180627"/>
    <xdr:sp macro="_xll.PtreeEvent_ObjectClick" textlink="">
      <xdr:nvSpPr>
        <xdr:cNvPr id="255" name="PTObj_DBranchName_1_34">
          <a:extLst>
            <a:ext uri="{FF2B5EF4-FFF2-40B4-BE49-F238E27FC236}">
              <a16:creationId xmlns:a16="http://schemas.microsoft.com/office/drawing/2014/main" id="{EAEA1047-2965-4DA6-AE9F-888C53E01F5C}"/>
            </a:ext>
          </a:extLst>
        </xdr:cNvPr>
        <xdr:cNvSpPr txBox="1"/>
      </xdr:nvSpPr>
      <xdr:spPr>
        <a:xfrm>
          <a:off x="12405169" y="16192356"/>
          <a:ext cx="8915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3</xdr:col>
      <xdr:colOff>1615567</xdr:colOff>
      <xdr:row>67</xdr:row>
      <xdr:rowOff>33020</xdr:rowOff>
    </xdr:from>
    <xdr:to>
      <xdr:col>4</xdr:col>
      <xdr:colOff>173800</xdr:colOff>
      <xdr:row>68</xdr:row>
      <xdr:rowOff>34925</xdr:rowOff>
    </xdr:to>
    <xdr:sp macro="_xll.PtreeEvent_ObjectClick" textlink="">
      <xdr:nvSpPr>
        <xdr:cNvPr id="331" name="PTObj_DNode_1_18">
          <a:extLst>
            <a:ext uri="{FF2B5EF4-FFF2-40B4-BE49-F238E27FC236}">
              <a16:creationId xmlns:a16="http://schemas.microsoft.com/office/drawing/2014/main" id="{CC27A778-1EE9-4F4D-8F1C-4501D2AB8993}"/>
            </a:ext>
          </a:extLst>
        </xdr:cNvPr>
        <xdr:cNvSpPr/>
      </xdr:nvSpPr>
      <xdr:spPr>
        <a:xfrm>
          <a:off x="6682867" y="125298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274130</xdr:colOff>
      <xdr:row>59</xdr:row>
      <xdr:rowOff>22717</xdr:rowOff>
    </xdr:from>
    <xdr:ext cx="443730" cy="180627"/>
    <xdr:sp macro="_xll.PtreeEvent_ObjectClick" textlink="">
      <xdr:nvSpPr>
        <xdr:cNvPr id="337" name="PTObj_DBranchName_1_3">
          <a:extLst>
            <a:ext uri="{FF2B5EF4-FFF2-40B4-BE49-F238E27FC236}">
              <a16:creationId xmlns:a16="http://schemas.microsoft.com/office/drawing/2014/main" id="{87C5BEEC-4FEB-4952-830A-D6057ECA5B16}"/>
            </a:ext>
          </a:extLst>
        </xdr:cNvPr>
        <xdr:cNvSpPr txBox="1"/>
      </xdr:nvSpPr>
      <xdr:spPr>
        <a:xfrm>
          <a:off x="6960680" y="11071717"/>
          <a:ext cx="443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SanDiego</a:t>
          </a:r>
        </a:p>
      </xdr:txBody>
    </xdr:sp>
    <xdr:clientData/>
  </xdr:oneCellAnchor>
  <xdr:oneCellAnchor>
    <xdr:from>
      <xdr:col>4</xdr:col>
      <xdr:colOff>274130</xdr:colOff>
      <xdr:row>71</xdr:row>
      <xdr:rowOff>41766</xdr:rowOff>
    </xdr:from>
    <xdr:ext cx="437786" cy="180627"/>
    <xdr:sp macro="_xll.PtreeEvent_ObjectClick" textlink="">
      <xdr:nvSpPr>
        <xdr:cNvPr id="340" name="PTObj_DBranchName_1_19">
          <a:extLst>
            <a:ext uri="{FF2B5EF4-FFF2-40B4-BE49-F238E27FC236}">
              <a16:creationId xmlns:a16="http://schemas.microsoft.com/office/drawing/2014/main" id="{FA2C240C-C291-49BB-A2D4-2E493BCB1786}"/>
            </a:ext>
          </a:extLst>
        </xdr:cNvPr>
        <xdr:cNvSpPr txBox="1"/>
      </xdr:nvSpPr>
      <xdr:spPr>
        <a:xfrm>
          <a:off x="6960680" y="13262466"/>
          <a:ext cx="4377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Yosemite</a:t>
          </a:r>
        </a:p>
      </xdr:txBody>
    </xdr:sp>
    <xdr:clientData/>
  </xdr:oneCellAnchor>
  <xdr:oneCellAnchor>
    <xdr:from>
      <xdr:col>4</xdr:col>
      <xdr:colOff>274130</xdr:colOff>
      <xdr:row>81</xdr:row>
      <xdr:rowOff>57006</xdr:rowOff>
    </xdr:from>
    <xdr:ext cx="648254" cy="180627"/>
    <xdr:sp macro="_xll.PtreeEvent_ObjectClick" textlink="">
      <xdr:nvSpPr>
        <xdr:cNvPr id="343" name="PTObj_DBranchName_1_20">
          <a:extLst>
            <a:ext uri="{FF2B5EF4-FFF2-40B4-BE49-F238E27FC236}">
              <a16:creationId xmlns:a16="http://schemas.microsoft.com/office/drawing/2014/main" id="{854E2263-DA77-4508-BA20-551BD9D4040C}"/>
            </a:ext>
          </a:extLst>
        </xdr:cNvPr>
        <xdr:cNvSpPr txBox="1"/>
      </xdr:nvSpPr>
      <xdr:spPr>
        <a:xfrm>
          <a:off x="6960680" y="15087456"/>
          <a:ext cx="6482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Grand Canyon</a:t>
          </a:r>
        </a:p>
      </xdr:txBody>
    </xdr:sp>
    <xdr:clientData/>
  </xdr:oneCellAnchor>
  <xdr:twoCellAnchor editAs="oneCell">
    <xdr:from>
      <xdr:col>7</xdr:col>
      <xdr:colOff>10605</xdr:colOff>
      <xdr:row>30</xdr:row>
      <xdr:rowOff>173037</xdr:rowOff>
    </xdr:from>
    <xdr:to>
      <xdr:col>7</xdr:col>
      <xdr:colOff>193485</xdr:colOff>
      <xdr:row>31</xdr:row>
      <xdr:rowOff>169227</xdr:rowOff>
    </xdr:to>
    <xdr:sp macro="_xll.PtreeEvent_ObjectClick" textlink="">
      <xdr:nvSpPr>
        <xdr:cNvPr id="380" name="PTObj_DNode_1_10">
          <a:extLst>
            <a:ext uri="{FF2B5EF4-FFF2-40B4-BE49-F238E27FC236}">
              <a16:creationId xmlns:a16="http://schemas.microsoft.com/office/drawing/2014/main" id="{FE860259-F06A-4BAE-974D-913D47466D03}"/>
            </a:ext>
          </a:extLst>
        </xdr:cNvPr>
        <xdr:cNvSpPr/>
      </xdr:nvSpPr>
      <xdr:spPr>
        <a:xfrm rot="-5400000">
          <a:off x="12498832" y="5934710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271272</xdr:colOff>
      <xdr:row>30</xdr:row>
      <xdr:rowOff>173211</xdr:rowOff>
    </xdr:from>
    <xdr:ext cx="866025" cy="180627"/>
    <xdr:sp macro="_xll.PtreeEvent_ObjectClick" textlink="">
      <xdr:nvSpPr>
        <xdr:cNvPr id="383" name="PTObj_DBranchName_1_10">
          <a:extLst>
            <a:ext uri="{FF2B5EF4-FFF2-40B4-BE49-F238E27FC236}">
              <a16:creationId xmlns:a16="http://schemas.microsoft.com/office/drawing/2014/main" id="{C32C8248-E50E-4264-B029-2165A6218B59}"/>
            </a:ext>
          </a:extLst>
        </xdr:cNvPr>
        <xdr:cNvSpPr txBox="1"/>
      </xdr:nvSpPr>
      <xdr:spPr>
        <a:xfrm>
          <a:off x="10901172" y="5935836"/>
          <a:ext cx="8660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Flight not cancelled</a:t>
          </a:r>
        </a:p>
      </xdr:txBody>
    </xdr:sp>
    <xdr:clientData/>
  </xdr:oneCellAnchor>
  <xdr:twoCellAnchor editAs="oneCell">
    <xdr:from>
      <xdr:col>4</xdr:col>
      <xdr:colOff>3937</xdr:colOff>
      <xdr:row>33</xdr:row>
      <xdr:rowOff>635</xdr:rowOff>
    </xdr:from>
    <xdr:to>
      <xdr:col>4</xdr:col>
      <xdr:colOff>186817</xdr:colOff>
      <xdr:row>34</xdr:row>
      <xdr:rowOff>2540</xdr:rowOff>
    </xdr:to>
    <xdr:sp macro="_xll.PtreeEvent_ObjectClick" textlink="">
      <xdr:nvSpPr>
        <xdr:cNvPr id="15" name="PTObj_DNode_1_15">
          <a:extLst>
            <a:ext uri="{FF2B5EF4-FFF2-40B4-BE49-F238E27FC236}">
              <a16:creationId xmlns:a16="http://schemas.microsoft.com/office/drawing/2014/main" id="{09BE745D-9B50-402D-99B3-A8262DC95E9B}"/>
            </a:ext>
          </a:extLst>
        </xdr:cNvPr>
        <xdr:cNvSpPr/>
      </xdr:nvSpPr>
      <xdr:spPr>
        <a:xfrm>
          <a:off x="6995287" y="68300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281749</xdr:colOff>
      <xdr:row>24</xdr:row>
      <xdr:rowOff>171306</xdr:rowOff>
    </xdr:from>
    <xdr:ext cx="366657" cy="180627"/>
    <xdr:sp macro="_xll.PtreeEvent_ObjectClick" textlink="">
      <xdr:nvSpPr>
        <xdr:cNvPr id="22" name="PTObj_DBranchName_1_2">
          <a:extLst>
            <a:ext uri="{FF2B5EF4-FFF2-40B4-BE49-F238E27FC236}">
              <a16:creationId xmlns:a16="http://schemas.microsoft.com/office/drawing/2014/main" id="{CDF6540B-9CDD-483E-A4DA-0DFA6279786C}"/>
            </a:ext>
          </a:extLst>
        </xdr:cNvPr>
        <xdr:cNvSpPr txBox="1"/>
      </xdr:nvSpPr>
      <xdr:spPr>
        <a:xfrm>
          <a:off x="7273099" y="5371956"/>
          <a:ext cx="3666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London</a:t>
          </a:r>
        </a:p>
      </xdr:txBody>
    </xdr:sp>
    <xdr:clientData/>
  </xdr:oneCellAnchor>
  <xdr:oneCellAnchor>
    <xdr:from>
      <xdr:col>4</xdr:col>
      <xdr:colOff>281749</xdr:colOff>
      <xdr:row>37</xdr:row>
      <xdr:rowOff>11287</xdr:rowOff>
    </xdr:from>
    <xdr:ext cx="255088" cy="180627"/>
    <xdr:sp macro="_xll.PtreeEvent_ObjectClick" textlink="">
      <xdr:nvSpPr>
        <xdr:cNvPr id="29" name="PTObj_DBranchName_1_16">
          <a:extLst>
            <a:ext uri="{FF2B5EF4-FFF2-40B4-BE49-F238E27FC236}">
              <a16:creationId xmlns:a16="http://schemas.microsoft.com/office/drawing/2014/main" id="{A20C2A99-7F3B-4675-BE88-DEC9CC87003A}"/>
            </a:ext>
          </a:extLst>
        </xdr:cNvPr>
        <xdr:cNvSpPr txBox="1"/>
      </xdr:nvSpPr>
      <xdr:spPr>
        <a:xfrm>
          <a:off x="7273099" y="7564612"/>
          <a:ext cx="2550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Paris</a:t>
          </a:r>
        </a:p>
      </xdr:txBody>
    </xdr:sp>
    <xdr:clientData/>
  </xdr:oneCellAnchor>
  <xdr:oneCellAnchor>
    <xdr:from>
      <xdr:col>4</xdr:col>
      <xdr:colOff>281749</xdr:colOff>
      <xdr:row>47</xdr:row>
      <xdr:rowOff>26527</xdr:rowOff>
    </xdr:from>
    <xdr:ext cx="356169" cy="180627"/>
    <xdr:sp macro="_xll.PtreeEvent_ObjectClick" textlink="">
      <xdr:nvSpPr>
        <xdr:cNvPr id="32" name="PTObj_DBranchName_1_17">
          <a:extLst>
            <a:ext uri="{FF2B5EF4-FFF2-40B4-BE49-F238E27FC236}">
              <a16:creationId xmlns:a16="http://schemas.microsoft.com/office/drawing/2014/main" id="{767FF313-BEE4-4EB8-B27B-E5CC0058D3F5}"/>
            </a:ext>
          </a:extLst>
        </xdr:cNvPr>
        <xdr:cNvSpPr txBox="1"/>
      </xdr:nvSpPr>
      <xdr:spPr>
        <a:xfrm>
          <a:off x="7273099" y="9389602"/>
          <a:ext cx="3561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Sydney</a:t>
          </a:r>
        </a:p>
      </xdr:txBody>
    </xdr:sp>
    <xdr:clientData/>
  </xdr:oneCellAnchor>
  <xdr:twoCellAnchor editAs="oneCell">
    <xdr:from>
      <xdr:col>3</xdr:col>
      <xdr:colOff>127</xdr:colOff>
      <xdr:row>55</xdr:row>
      <xdr:rowOff>38735</xdr:rowOff>
    </xdr:from>
    <xdr:to>
      <xdr:col>3</xdr:col>
      <xdr:colOff>173482</xdr:colOff>
      <xdr:row>56</xdr:row>
      <xdr:rowOff>40640</xdr:rowOff>
    </xdr:to>
    <xdr:sp macro="_xll.PtreeEvent_ObjectClick" textlink="">
      <xdr:nvSpPr>
        <xdr:cNvPr id="69" name="PTObj_DNode_1_1">
          <a:extLst>
            <a:ext uri="{FF2B5EF4-FFF2-40B4-BE49-F238E27FC236}">
              <a16:creationId xmlns:a16="http://schemas.microsoft.com/office/drawing/2014/main" id="{F3E61181-947F-4FD3-AE76-D09CE68CE605}"/>
            </a:ext>
          </a:extLst>
        </xdr:cNvPr>
        <xdr:cNvSpPr/>
      </xdr:nvSpPr>
      <xdr:spPr>
        <a:xfrm>
          <a:off x="5562727" y="106781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213995</xdr:colOff>
      <xdr:row>55</xdr:row>
      <xdr:rowOff>39861</xdr:rowOff>
    </xdr:from>
    <xdr:ext cx="909800" cy="180627"/>
    <xdr:sp macro="_xll.PtreeEvent_ObjectClick" textlink="">
      <xdr:nvSpPr>
        <xdr:cNvPr id="71" name="PTObj_DBranchName_1_1">
          <a:extLst>
            <a:ext uri="{FF2B5EF4-FFF2-40B4-BE49-F238E27FC236}">
              <a16:creationId xmlns:a16="http://schemas.microsoft.com/office/drawing/2014/main" id="{8B0B28FF-A99B-4F1F-BCA9-5A3268F220D0}"/>
            </a:ext>
          </a:extLst>
        </xdr:cNvPr>
        <xdr:cNvSpPr txBox="1"/>
      </xdr:nvSpPr>
      <xdr:spPr>
        <a:xfrm>
          <a:off x="3728720" y="10679286"/>
          <a:ext cx="9098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Spring Vacation Plan</a:t>
          </a:r>
        </a:p>
      </xdr:txBody>
    </xdr:sp>
    <xdr:clientData/>
  </xdr:oneCellAnchor>
  <xdr:oneCellAnchor>
    <xdr:from>
      <xdr:col>3</xdr:col>
      <xdr:colOff>275082</xdr:colOff>
      <xdr:row>32</xdr:row>
      <xdr:rowOff>175116</xdr:rowOff>
    </xdr:from>
    <xdr:ext cx="596079" cy="180627"/>
    <xdr:sp macro="_xll.PtreeEvent_ObjectClick" textlink="">
      <xdr:nvSpPr>
        <xdr:cNvPr id="74" name="PTObj_DBranchName_1_15">
          <a:extLst>
            <a:ext uri="{FF2B5EF4-FFF2-40B4-BE49-F238E27FC236}">
              <a16:creationId xmlns:a16="http://schemas.microsoft.com/office/drawing/2014/main" id="{3D1EB860-D4BB-4BFA-B3A1-910F9BB49051}"/>
            </a:ext>
          </a:extLst>
        </xdr:cNvPr>
        <xdr:cNvSpPr txBox="1"/>
      </xdr:nvSpPr>
      <xdr:spPr>
        <a:xfrm>
          <a:off x="5837682" y="6652116"/>
          <a:ext cx="5960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International</a:t>
          </a:r>
        </a:p>
      </xdr:txBody>
    </xdr:sp>
    <xdr:clientData/>
  </xdr:oneCellAnchor>
  <xdr:oneCellAnchor>
    <xdr:from>
      <xdr:col>3</xdr:col>
      <xdr:colOff>274130</xdr:colOff>
      <xdr:row>67</xdr:row>
      <xdr:rowOff>58912</xdr:rowOff>
    </xdr:from>
    <xdr:ext cx="407438" cy="180627"/>
    <xdr:sp macro="_xll.PtreeEvent_ObjectClick" textlink="">
      <xdr:nvSpPr>
        <xdr:cNvPr id="77" name="PTObj_DBranchName_1_18">
          <a:extLst>
            <a:ext uri="{FF2B5EF4-FFF2-40B4-BE49-F238E27FC236}">
              <a16:creationId xmlns:a16="http://schemas.microsoft.com/office/drawing/2014/main" id="{F44C39D9-EA32-48C2-8743-997AA66ADC5F}"/>
            </a:ext>
          </a:extLst>
        </xdr:cNvPr>
        <xdr:cNvSpPr txBox="1"/>
      </xdr:nvSpPr>
      <xdr:spPr>
        <a:xfrm>
          <a:off x="5836730" y="12870037"/>
          <a:ext cx="40743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National</a:t>
          </a:r>
        </a:p>
      </xdr:txBody>
    </xdr:sp>
    <xdr:clientData/>
  </xdr:oneCellAnchor>
  <xdr:oneCellAnchor>
    <xdr:from>
      <xdr:col>3</xdr:col>
      <xdr:colOff>272224</xdr:colOff>
      <xdr:row>89</xdr:row>
      <xdr:rowOff>101774</xdr:rowOff>
    </xdr:from>
    <xdr:ext cx="786633" cy="182532"/>
    <xdr:sp macro="_xll.PtreeEvent_ObjectClick" textlink="">
      <xdr:nvSpPr>
        <xdr:cNvPr id="80" name="PTObj_DBranchName_1_4">
          <a:extLst>
            <a:ext uri="{FF2B5EF4-FFF2-40B4-BE49-F238E27FC236}">
              <a16:creationId xmlns:a16="http://schemas.microsoft.com/office/drawing/2014/main" id="{110F280E-30FB-4185-9386-D90793790F77}"/>
            </a:ext>
          </a:extLst>
        </xdr:cNvPr>
        <xdr:cNvSpPr txBox="1"/>
      </xdr:nvSpPr>
      <xdr:spPr>
        <a:xfrm>
          <a:off x="5834824" y="16894349"/>
          <a:ext cx="786633" cy="182532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Family(Domestic)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researchgate.net/figure/Confusion-Matrix-for-Covid-19-Detection-using-CNN-with-synthetic-data-augmentation-and_fig5_3414010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1FD3-8FDE-46D5-A717-A938A54987C0}">
  <dimension ref="A1:P44"/>
  <sheetViews>
    <sheetView workbookViewId="0">
      <selection sqref="A1:XFD1048576"/>
    </sheetView>
  </sheetViews>
  <sheetFormatPr defaultColWidth="15.6640625" defaultRowHeight="14.4" x14ac:dyDescent="0.3"/>
  <cols>
    <col min="1" max="16384" width="15.6640625" style="8"/>
  </cols>
  <sheetData>
    <row r="1" spans="1:16" x14ac:dyDescent="0.3">
      <c r="A1" s="8" t="s">
        <v>0</v>
      </c>
      <c r="B1" s="51" t="s">
        <v>1</v>
      </c>
      <c r="E1" s="8" t="s">
        <v>2</v>
      </c>
      <c r="F1" s="8">
        <v>3</v>
      </c>
      <c r="H1" s="8" t="s">
        <v>3</v>
      </c>
      <c r="I1" s="51" t="s">
        <v>4</v>
      </c>
      <c r="K1" s="8" t="s">
        <v>5</v>
      </c>
      <c r="L1" s="8">
        <v>100</v>
      </c>
    </row>
    <row r="2" spans="1:16" x14ac:dyDescent="0.3">
      <c r="A2" s="8" t="s">
        <v>6</v>
      </c>
      <c r="B2" s="8" t="e">
        <f>'Probability Decision Tree'!#REF!</f>
        <v>#REF!</v>
      </c>
      <c r="E2" s="8" t="s">
        <v>7</v>
      </c>
      <c r="F2" s="8">
        <f>_xll.PTreeEvaluate5(B3,$L$11:$L$44,$J$11:$J$44,$K$11:$K$44,$N$11:$N$44,$G$11:$G$44,,L1)</f>
        <v>128642</v>
      </c>
    </row>
    <row r="3" spans="1:16" x14ac:dyDescent="0.3">
      <c r="A3" s="8" t="s">
        <v>8</v>
      </c>
      <c r="B3" s="8" t="s">
        <v>9</v>
      </c>
      <c r="E3" s="8" t="s">
        <v>10</v>
      </c>
      <c r="F3" s="51" t="s">
        <v>11</v>
      </c>
      <c r="H3" s="8" t="s">
        <v>12</v>
      </c>
      <c r="I3" s="8" t="s">
        <v>13</v>
      </c>
    </row>
    <row r="4" spans="1:16" x14ac:dyDescent="0.3">
      <c r="A4" s="8" t="s">
        <v>14</v>
      </c>
      <c r="B4" s="8" t="s">
        <v>15</v>
      </c>
      <c r="E4" s="8" t="s">
        <v>16</v>
      </c>
      <c r="F4" s="51" t="s">
        <v>17</v>
      </c>
      <c r="H4" s="8" t="s">
        <v>18</v>
      </c>
      <c r="I4" s="51" t="s">
        <v>19</v>
      </c>
    </row>
    <row r="5" spans="1:16" x14ac:dyDescent="0.3">
      <c r="A5" s="8" t="s">
        <v>20</v>
      </c>
      <c r="B5" s="8">
        <v>0</v>
      </c>
      <c r="D5" s="8">
        <v>0</v>
      </c>
      <c r="E5" s="8" t="s">
        <v>21</v>
      </c>
      <c r="F5" s="51" t="s">
        <v>17</v>
      </c>
      <c r="H5" s="8" t="s">
        <v>22</v>
      </c>
      <c r="I5" s="8" t="s">
        <v>13</v>
      </c>
    </row>
    <row r="6" spans="1:16" x14ac:dyDescent="0.3">
      <c r="A6" s="8" t="s">
        <v>23</v>
      </c>
      <c r="E6" s="8" t="s">
        <v>24</v>
      </c>
      <c r="F6" s="51" t="s">
        <v>11</v>
      </c>
      <c r="H6" s="8" t="s">
        <v>25</v>
      </c>
      <c r="I6" s="51" t="s">
        <v>19</v>
      </c>
    </row>
    <row r="7" spans="1:16" x14ac:dyDescent="0.3">
      <c r="A7" s="8" t="s">
        <v>26</v>
      </c>
      <c r="E7" s="8" t="s">
        <v>27</v>
      </c>
      <c r="F7" s="51" t="s">
        <v>28</v>
      </c>
    </row>
    <row r="8" spans="1:16" x14ac:dyDescent="0.3">
      <c r="A8" s="8" t="s">
        <v>29</v>
      </c>
      <c r="B8" s="8">
        <v>34</v>
      </c>
    </row>
    <row r="10" spans="1:16" x14ac:dyDescent="0.3">
      <c r="A10" s="8" t="s">
        <v>30</v>
      </c>
      <c r="B10" s="8" t="s">
        <v>31</v>
      </c>
      <c r="C10" s="8" t="s">
        <v>32</v>
      </c>
      <c r="D10" s="8" t="s">
        <v>33</v>
      </c>
      <c r="E10" s="8" t="s">
        <v>34</v>
      </c>
      <c r="F10" s="8" t="s">
        <v>35</v>
      </c>
      <c r="G10" s="8" t="s">
        <v>36</v>
      </c>
      <c r="H10" s="8" t="s">
        <v>37</v>
      </c>
      <c r="I10" s="8" t="s">
        <v>38</v>
      </c>
      <c r="J10" s="8" t="s">
        <v>39</v>
      </c>
      <c r="K10" s="8" t="s">
        <v>40</v>
      </c>
      <c r="L10" s="8" t="s">
        <v>8</v>
      </c>
      <c r="M10" s="8" t="s">
        <v>41</v>
      </c>
      <c r="N10" s="8" t="s">
        <v>42</v>
      </c>
      <c r="O10" s="8" t="s">
        <v>43</v>
      </c>
      <c r="P10" s="8" t="s">
        <v>44</v>
      </c>
    </row>
    <row r="11" spans="1:16" x14ac:dyDescent="0.3">
      <c r="A11" s="8">
        <f>'Probability Decision Tree'!$D$56</f>
        <v>0</v>
      </c>
      <c r="B11" s="8" t="str">
        <f>B1</f>
        <v>Spring Vacation Plan (2)</v>
      </c>
      <c r="C11" s="8">
        <v>0</v>
      </c>
      <c r="I11" s="8" t="s">
        <v>45</v>
      </c>
      <c r="J11" s="8">
        <f>'Probability Decision Tree'!$C$56</f>
        <v>0</v>
      </c>
      <c r="K11" s="8">
        <f>'Probability Decision Tree'!$C$55</f>
        <v>0</v>
      </c>
      <c r="L11" s="8" t="s">
        <v>46</v>
      </c>
      <c r="M11" s="51" t="s">
        <v>47</v>
      </c>
      <c r="O11" s="8" t="str">
        <f>'Probability Decision Tree'!$D$55</f>
        <v>Travel</v>
      </c>
      <c r="P11" s="8" t="b">
        <v>0</v>
      </c>
    </row>
    <row r="12" spans="1:16" x14ac:dyDescent="0.3">
      <c r="A12" s="8">
        <f>'Probability Decision Tree'!$F$26</f>
        <v>0</v>
      </c>
      <c r="B12" s="51" t="s">
        <v>48</v>
      </c>
      <c r="C12" s="8">
        <v>0</v>
      </c>
      <c r="I12" s="8" t="s">
        <v>45</v>
      </c>
      <c r="J12" s="8">
        <f>'Probability Decision Tree'!$E$26</f>
        <v>0</v>
      </c>
      <c r="K12" s="8">
        <f>'Probability Decision Tree'!$E$25</f>
        <v>0.2</v>
      </c>
      <c r="L12" s="8" t="s">
        <v>49</v>
      </c>
      <c r="M12" s="51" t="s">
        <v>47</v>
      </c>
      <c r="O12" s="8" t="str">
        <f>'Probability Decision Tree'!$F$25</f>
        <v>Covid Result</v>
      </c>
      <c r="P12" s="8" t="b">
        <v>0</v>
      </c>
    </row>
    <row r="13" spans="1:16" x14ac:dyDescent="0.3">
      <c r="A13" s="8">
        <f>'Probability Decision Tree'!$F$60</f>
        <v>0</v>
      </c>
      <c r="B13" s="51" t="s">
        <v>50</v>
      </c>
      <c r="C13" s="8">
        <v>0</v>
      </c>
      <c r="I13" s="8" t="s">
        <v>45</v>
      </c>
      <c r="J13" s="8">
        <f>'Probability Decision Tree'!$E$60</f>
        <v>0</v>
      </c>
      <c r="K13" s="8">
        <f>'Probability Decision Tree'!$E$59</f>
        <v>0.5</v>
      </c>
      <c r="L13" s="8" t="s">
        <v>51</v>
      </c>
      <c r="M13" s="51" t="s">
        <v>47</v>
      </c>
      <c r="O13" s="8" t="str">
        <f>'Probability Decision Tree'!$F$59</f>
        <v>Covid Result</v>
      </c>
      <c r="P13" s="8" t="b">
        <v>0</v>
      </c>
    </row>
    <row r="14" spans="1:16" x14ac:dyDescent="0.3">
      <c r="A14" s="8">
        <f>'Probability Decision Tree'!$E$90</f>
        <v>0</v>
      </c>
      <c r="B14" s="51" t="s">
        <v>52</v>
      </c>
      <c r="C14" s="8">
        <v>0</v>
      </c>
      <c r="H14" s="8" t="s">
        <v>45</v>
      </c>
      <c r="I14" s="8" t="s">
        <v>45</v>
      </c>
      <c r="J14" s="8">
        <f>'Probability Decision Tree'!$D$90</f>
        <v>0</v>
      </c>
      <c r="L14" s="8" t="s">
        <v>53</v>
      </c>
      <c r="M14" s="51" t="s">
        <v>47</v>
      </c>
      <c r="P14" s="8" t="b">
        <v>0</v>
      </c>
    </row>
    <row r="15" spans="1:16" x14ac:dyDescent="0.3">
      <c r="A15" s="8">
        <f>'Probability Decision Tree'!$G$24</f>
        <v>0</v>
      </c>
      <c r="B15" s="51" t="s">
        <v>54</v>
      </c>
      <c r="C15" s="8">
        <v>0</v>
      </c>
      <c r="H15" s="8" t="s">
        <v>45</v>
      </c>
      <c r="I15" s="8" t="s">
        <v>45</v>
      </c>
      <c r="J15" s="8">
        <f>'Probability Decision Tree'!$F$24</f>
        <v>0</v>
      </c>
      <c r="K15" s="8">
        <f>'Probability Decision Tree'!$F$23</f>
        <v>5.8700000000000002E-2</v>
      </c>
      <c r="L15" s="8" t="s">
        <v>55</v>
      </c>
      <c r="M15" s="51" t="s">
        <v>47</v>
      </c>
      <c r="P15" s="8" t="b">
        <v>0</v>
      </c>
    </row>
    <row r="16" spans="1:16" x14ac:dyDescent="0.3">
      <c r="A16" s="8">
        <f>'Probability Decision Tree'!$G$30</f>
        <v>0</v>
      </c>
      <c r="B16" s="51" t="s">
        <v>56</v>
      </c>
      <c r="C16" s="8">
        <v>0</v>
      </c>
      <c r="I16" s="8" t="s">
        <v>45</v>
      </c>
      <c r="J16" s="8">
        <f>'Probability Decision Tree'!$F$30</f>
        <v>0</v>
      </c>
      <c r="K16" s="8">
        <f>'Probability Decision Tree'!$F$29</f>
        <v>0.94130000000000003</v>
      </c>
      <c r="L16" s="8" t="s">
        <v>57</v>
      </c>
      <c r="M16" s="51" t="s">
        <v>47</v>
      </c>
      <c r="O16" s="8" t="str">
        <f>'Probability Decision Tree'!$G$29</f>
        <v>Flight Cancellation</v>
      </c>
      <c r="P16" s="8" t="b">
        <v>0</v>
      </c>
    </row>
    <row r="17" spans="1:16" x14ac:dyDescent="0.3">
      <c r="A17" s="8">
        <f>'Probability Decision Tree'!$G$58</f>
        <v>0</v>
      </c>
      <c r="B17" s="51" t="s">
        <v>54</v>
      </c>
      <c r="C17" s="8">
        <v>0</v>
      </c>
      <c r="H17" s="8" t="s">
        <v>45</v>
      </c>
      <c r="I17" s="8" t="s">
        <v>45</v>
      </c>
      <c r="J17" s="8">
        <f>'Probability Decision Tree'!$F$58</f>
        <v>0</v>
      </c>
      <c r="K17" s="8">
        <f>'Probability Decision Tree'!$F$57</f>
        <v>5.8700000000000002E-2</v>
      </c>
      <c r="L17" s="8" t="s">
        <v>58</v>
      </c>
      <c r="M17" s="51" t="s">
        <v>47</v>
      </c>
      <c r="P17" s="8" t="b">
        <v>0</v>
      </c>
    </row>
    <row r="18" spans="1:16" x14ac:dyDescent="0.3">
      <c r="A18" s="8">
        <f>'Probability Decision Tree'!$G$64</f>
        <v>0</v>
      </c>
      <c r="B18" s="51" t="s">
        <v>56</v>
      </c>
      <c r="C18" s="8">
        <v>0</v>
      </c>
      <c r="I18" s="8" t="s">
        <v>45</v>
      </c>
      <c r="J18" s="8">
        <f>'Probability Decision Tree'!$F$64</f>
        <v>0</v>
      </c>
      <c r="K18" s="8">
        <f>'Probability Decision Tree'!$F$63</f>
        <v>0.94130000000000003</v>
      </c>
      <c r="L18" s="8" t="s">
        <v>59</v>
      </c>
      <c r="M18" s="51" t="s">
        <v>47</v>
      </c>
      <c r="O18" s="8" t="str">
        <f>'Probability Decision Tree'!$G$63</f>
        <v>Flight Cancellation</v>
      </c>
      <c r="P18" s="8" t="b">
        <v>0</v>
      </c>
    </row>
    <row r="19" spans="1:16" x14ac:dyDescent="0.3">
      <c r="A19" s="8">
        <f>'Probability Decision Tree'!$H$28</f>
        <v>0</v>
      </c>
      <c r="B19" s="51" t="s">
        <v>60</v>
      </c>
      <c r="C19" s="8">
        <v>0</v>
      </c>
      <c r="H19" s="8" t="s">
        <v>45</v>
      </c>
      <c r="I19" s="8" t="s">
        <v>45</v>
      </c>
      <c r="J19" s="8">
        <f>'Probability Decision Tree'!$G$28</f>
        <v>0</v>
      </c>
      <c r="K19" s="8">
        <f>'Probability Decision Tree'!$G$27</f>
        <v>1.43E-2</v>
      </c>
      <c r="L19" s="8" t="s">
        <v>61</v>
      </c>
      <c r="M19" s="51" t="s">
        <v>47</v>
      </c>
      <c r="P19" s="8" t="b">
        <v>0</v>
      </c>
    </row>
    <row r="20" spans="1:16" x14ac:dyDescent="0.3">
      <c r="A20" s="8">
        <f>'Probability Decision Tree'!$H$32</f>
        <v>0</v>
      </c>
      <c r="B20" s="51" t="s">
        <v>62</v>
      </c>
      <c r="C20" s="8">
        <v>0</v>
      </c>
      <c r="H20" s="8" t="s">
        <v>45</v>
      </c>
      <c r="I20" s="8" t="s">
        <v>45</v>
      </c>
      <c r="J20" s="8">
        <f>'Probability Decision Tree'!$G$32</f>
        <v>0</v>
      </c>
      <c r="K20" s="8">
        <f>'Probability Decision Tree'!$G$31</f>
        <v>0.98570000000000002</v>
      </c>
      <c r="L20" s="8" t="s">
        <v>61</v>
      </c>
      <c r="M20" s="51" t="s">
        <v>47</v>
      </c>
      <c r="P20" s="8" t="b">
        <v>0</v>
      </c>
    </row>
    <row r="21" spans="1:16" x14ac:dyDescent="0.3">
      <c r="A21" s="8">
        <f>'Probability Decision Tree'!$H$62</f>
        <v>0</v>
      </c>
      <c r="B21" s="51" t="s">
        <v>60</v>
      </c>
      <c r="C21" s="8">
        <v>0</v>
      </c>
      <c r="H21" s="8" t="s">
        <v>45</v>
      </c>
      <c r="I21" s="8" t="s">
        <v>45</v>
      </c>
      <c r="J21" s="8">
        <f>'Probability Decision Tree'!$G$62</f>
        <v>0</v>
      </c>
      <c r="K21" s="8">
        <f>'Probability Decision Tree'!$G$61</f>
        <v>1.32E-2</v>
      </c>
      <c r="L21" s="8" t="s">
        <v>63</v>
      </c>
      <c r="M21" s="51" t="s">
        <v>47</v>
      </c>
      <c r="P21" s="8" t="b">
        <v>0</v>
      </c>
    </row>
    <row r="22" spans="1:16" x14ac:dyDescent="0.3">
      <c r="A22" s="8">
        <f>'Probability Decision Tree'!$H$66</f>
        <v>0</v>
      </c>
      <c r="B22" s="51" t="s">
        <v>64</v>
      </c>
      <c r="C22" s="8">
        <v>0</v>
      </c>
      <c r="H22" s="8" t="s">
        <v>45</v>
      </c>
      <c r="I22" s="8" t="s">
        <v>45</v>
      </c>
      <c r="J22" s="8">
        <f>'Probability Decision Tree'!$G$66</f>
        <v>0</v>
      </c>
      <c r="K22" s="8">
        <f>'Probability Decision Tree'!$G$65</f>
        <v>0.98680000000000001</v>
      </c>
      <c r="L22" s="8" t="s">
        <v>63</v>
      </c>
      <c r="M22" s="51" t="s">
        <v>47</v>
      </c>
      <c r="P22" s="8" t="b">
        <v>0</v>
      </c>
    </row>
    <row r="23" spans="1:16" x14ac:dyDescent="0.3">
      <c r="A23" s="8">
        <f>'Probability Decision Tree'!$H$40</f>
        <v>0</v>
      </c>
      <c r="B23" s="51" t="s">
        <v>60</v>
      </c>
      <c r="C23" s="8">
        <v>0</v>
      </c>
      <c r="H23" s="8" t="s">
        <v>45</v>
      </c>
      <c r="I23" s="8" t="s">
        <v>45</v>
      </c>
      <c r="J23" s="8">
        <f>'Probability Decision Tree'!$G$40</f>
        <v>0</v>
      </c>
      <c r="K23" s="8">
        <f>'Probability Decision Tree'!$G$39</f>
        <v>1.43E-2</v>
      </c>
      <c r="L23" s="8" t="s">
        <v>65</v>
      </c>
      <c r="M23" s="51" t="s">
        <v>47</v>
      </c>
      <c r="P23" s="8" t="b">
        <v>0</v>
      </c>
    </row>
    <row r="24" spans="1:16" x14ac:dyDescent="0.3">
      <c r="A24" s="8">
        <f>'Probability Decision Tree'!$H$44</f>
        <v>0</v>
      </c>
      <c r="B24" s="51" t="s">
        <v>66</v>
      </c>
      <c r="C24" s="8">
        <v>0</v>
      </c>
      <c r="H24" s="8" t="s">
        <v>45</v>
      </c>
      <c r="I24" s="8" t="s">
        <v>45</v>
      </c>
      <c r="J24" s="8">
        <f>'Probability Decision Tree'!$G$44</f>
        <v>0</v>
      </c>
      <c r="K24" s="8">
        <f>'Probability Decision Tree'!$G$43</f>
        <v>0.98570000000000002</v>
      </c>
      <c r="L24" s="8" t="s">
        <v>65</v>
      </c>
      <c r="M24" s="51" t="s">
        <v>47</v>
      </c>
      <c r="P24" s="8" t="b">
        <v>0</v>
      </c>
    </row>
    <row r="25" spans="1:16" x14ac:dyDescent="0.3">
      <c r="A25" s="8">
        <f>'Probability Decision Tree'!$E$34</f>
        <v>0</v>
      </c>
      <c r="B25" s="51" t="s">
        <v>67</v>
      </c>
      <c r="C25" s="8">
        <v>0</v>
      </c>
      <c r="I25" s="8" t="s">
        <v>45</v>
      </c>
      <c r="J25" s="8">
        <f>'Probability Decision Tree'!$D$34</f>
        <v>0</v>
      </c>
      <c r="L25" s="8" t="s">
        <v>68</v>
      </c>
      <c r="M25" s="51" t="s">
        <v>47</v>
      </c>
      <c r="O25" s="8" t="str">
        <f>'Probability Decision Tree'!$E$33</f>
        <v>International (EMV)</v>
      </c>
      <c r="P25" s="8" t="b">
        <v>0</v>
      </c>
    </row>
    <row r="26" spans="1:16" x14ac:dyDescent="0.3">
      <c r="A26" s="8">
        <f>'Probability Decision Tree'!$F$38</f>
        <v>0</v>
      </c>
      <c r="B26" s="51" t="s">
        <v>69</v>
      </c>
      <c r="C26" s="8">
        <v>0</v>
      </c>
      <c r="I26" s="8" t="s">
        <v>45</v>
      </c>
      <c r="J26" s="8">
        <f>'Probability Decision Tree'!$E$38</f>
        <v>0</v>
      </c>
      <c r="K26" s="8">
        <f>'Probability Decision Tree'!$E$37</f>
        <v>0.5</v>
      </c>
      <c r="L26" s="8" t="s">
        <v>70</v>
      </c>
      <c r="M26" s="51" t="s">
        <v>47</v>
      </c>
      <c r="O26" s="8" t="str">
        <f>'Probability Decision Tree'!$F$37</f>
        <v>Covid Result</v>
      </c>
      <c r="P26" s="8" t="b">
        <v>0</v>
      </c>
    </row>
    <row r="27" spans="1:16" x14ac:dyDescent="0.3">
      <c r="A27" s="8">
        <f>'Probability Decision Tree'!$F$48</f>
        <v>0</v>
      </c>
      <c r="B27" s="51" t="s">
        <v>71</v>
      </c>
      <c r="C27" s="8">
        <v>0</v>
      </c>
      <c r="I27" s="8" t="s">
        <v>45</v>
      </c>
      <c r="J27" s="8">
        <f>'Probability Decision Tree'!$E$48</f>
        <v>0</v>
      </c>
      <c r="K27" s="8">
        <f>'Probability Decision Tree'!$E$47</f>
        <v>0.3</v>
      </c>
      <c r="L27" s="8" t="s">
        <v>72</v>
      </c>
      <c r="M27" s="51" t="s">
        <v>47</v>
      </c>
      <c r="O27" s="8" t="str">
        <f>'Probability Decision Tree'!$F$47</f>
        <v>Covid Result</v>
      </c>
      <c r="P27" s="8" t="b">
        <v>0</v>
      </c>
    </row>
    <row r="28" spans="1:16" x14ac:dyDescent="0.3">
      <c r="A28" s="8">
        <f>'Probability Decision Tree'!$E$68</f>
        <v>0</v>
      </c>
      <c r="B28" s="51" t="s">
        <v>73</v>
      </c>
      <c r="C28" s="8">
        <v>0</v>
      </c>
      <c r="I28" s="8" t="s">
        <v>45</v>
      </c>
      <c r="J28" s="8">
        <f>'Probability Decision Tree'!$D$68</f>
        <v>0</v>
      </c>
      <c r="L28" s="8" t="s">
        <v>74</v>
      </c>
      <c r="M28" s="51" t="s">
        <v>47</v>
      </c>
      <c r="O28" s="8" t="str">
        <f>'Probability Decision Tree'!$E$67</f>
        <v>National (EMV)</v>
      </c>
      <c r="P28" s="8" t="b">
        <v>0</v>
      </c>
    </row>
    <row r="29" spans="1:16" x14ac:dyDescent="0.3">
      <c r="A29" s="8">
        <f>'Probability Decision Tree'!$F$72</f>
        <v>0</v>
      </c>
      <c r="B29" s="51" t="s">
        <v>75</v>
      </c>
      <c r="C29" s="8">
        <v>0</v>
      </c>
      <c r="I29" s="8" t="s">
        <v>45</v>
      </c>
      <c r="J29" s="8">
        <f>'Probability Decision Tree'!$E$72</f>
        <v>0</v>
      </c>
      <c r="K29" s="8">
        <f>'Probability Decision Tree'!$E$71</f>
        <v>0.3</v>
      </c>
      <c r="L29" s="8" t="s">
        <v>76</v>
      </c>
      <c r="M29" s="51" t="s">
        <v>47</v>
      </c>
      <c r="O29" s="8" t="str">
        <f>'Probability Decision Tree'!$F$71</f>
        <v>Covid Result</v>
      </c>
      <c r="P29" s="8" t="b">
        <v>0</v>
      </c>
    </row>
    <row r="30" spans="1:16" x14ac:dyDescent="0.3">
      <c r="A30" s="8">
        <f>'Probability Decision Tree'!$F$82</f>
        <v>0</v>
      </c>
      <c r="B30" s="51" t="s">
        <v>77</v>
      </c>
      <c r="C30" s="8">
        <v>0</v>
      </c>
      <c r="I30" s="8" t="s">
        <v>45</v>
      </c>
      <c r="J30" s="8">
        <f>'Probability Decision Tree'!$E$82</f>
        <v>0</v>
      </c>
      <c r="K30" s="8">
        <f>'Probability Decision Tree'!$E$81</f>
        <v>0.2</v>
      </c>
      <c r="L30" s="8" t="s">
        <v>78</v>
      </c>
      <c r="M30" s="51" t="s">
        <v>47</v>
      </c>
      <c r="O30" s="8" t="str">
        <f>'Probability Decision Tree'!$F$81</f>
        <v>Covid Result</v>
      </c>
      <c r="P30" s="8" t="b">
        <v>0</v>
      </c>
    </row>
    <row r="31" spans="1:16" x14ac:dyDescent="0.3">
      <c r="A31" s="8">
        <f>'Probability Decision Tree'!$G$70</f>
        <v>0</v>
      </c>
      <c r="B31" s="51" t="s">
        <v>54</v>
      </c>
      <c r="C31" s="8">
        <v>0</v>
      </c>
      <c r="H31" s="8" t="s">
        <v>45</v>
      </c>
      <c r="I31" s="8" t="s">
        <v>45</v>
      </c>
      <c r="J31" s="8">
        <f>'Probability Decision Tree'!$F$70</f>
        <v>0</v>
      </c>
      <c r="K31" s="8">
        <f>'Probability Decision Tree'!$F$69</f>
        <v>5.8700000000000002E-2</v>
      </c>
      <c r="L31" s="8" t="s">
        <v>79</v>
      </c>
      <c r="M31" s="51" t="s">
        <v>47</v>
      </c>
      <c r="P31" s="8" t="b">
        <v>0</v>
      </c>
    </row>
    <row r="32" spans="1:16" x14ac:dyDescent="0.3">
      <c r="A32" s="8">
        <f>'Probability Decision Tree'!$G$76</f>
        <v>0</v>
      </c>
      <c r="B32" s="51" t="s">
        <v>56</v>
      </c>
      <c r="C32" s="8">
        <v>0</v>
      </c>
      <c r="I32" s="8" t="s">
        <v>45</v>
      </c>
      <c r="J32" s="8">
        <f>'Probability Decision Tree'!$F$76</f>
        <v>0</v>
      </c>
      <c r="K32" s="8">
        <f>'Probability Decision Tree'!$F$75</f>
        <v>0.94130000000000003</v>
      </c>
      <c r="L32" s="8" t="s">
        <v>80</v>
      </c>
      <c r="M32" s="51" t="s">
        <v>47</v>
      </c>
      <c r="O32" s="8" t="str">
        <f>'Probability Decision Tree'!$G$75</f>
        <v>Flight Cancellation</v>
      </c>
      <c r="P32" s="8" t="b">
        <v>0</v>
      </c>
    </row>
    <row r="33" spans="1:16" x14ac:dyDescent="0.3">
      <c r="A33" s="8">
        <f>'Probability Decision Tree'!$G$80</f>
        <v>0</v>
      </c>
      <c r="B33" s="51" t="s">
        <v>54</v>
      </c>
      <c r="C33" s="8">
        <v>0</v>
      </c>
      <c r="H33" s="8" t="s">
        <v>45</v>
      </c>
      <c r="I33" s="8" t="s">
        <v>45</v>
      </c>
      <c r="J33" s="8">
        <f>'Probability Decision Tree'!$F$80</f>
        <v>0</v>
      </c>
      <c r="K33" s="8">
        <f>'Probability Decision Tree'!$F$79</f>
        <v>5.8700000000000002E-2</v>
      </c>
      <c r="L33" s="8" t="s">
        <v>81</v>
      </c>
      <c r="M33" s="51" t="s">
        <v>47</v>
      </c>
      <c r="P33" s="8" t="b">
        <v>0</v>
      </c>
    </row>
    <row r="34" spans="1:16" x14ac:dyDescent="0.3">
      <c r="A34" s="8">
        <f>'Probability Decision Tree'!$G$86</f>
        <v>0</v>
      </c>
      <c r="B34" s="51" t="s">
        <v>56</v>
      </c>
      <c r="C34" s="8">
        <v>0</v>
      </c>
      <c r="I34" s="8" t="s">
        <v>45</v>
      </c>
      <c r="J34" s="8">
        <f>'Probability Decision Tree'!$F$86</f>
        <v>0</v>
      </c>
      <c r="K34" s="8">
        <f>'Probability Decision Tree'!$F$85</f>
        <v>0.94130000000000003</v>
      </c>
      <c r="L34" s="8" t="s">
        <v>82</v>
      </c>
      <c r="M34" s="51" t="s">
        <v>47</v>
      </c>
      <c r="O34" s="8" t="str">
        <f>'Probability Decision Tree'!$G$85</f>
        <v>Flight Cancellation</v>
      </c>
      <c r="P34" s="8" t="b">
        <v>0</v>
      </c>
    </row>
    <row r="35" spans="1:16" x14ac:dyDescent="0.3">
      <c r="A35" s="8">
        <f>'Probability Decision Tree'!$G$36</f>
        <v>0</v>
      </c>
      <c r="B35" s="51" t="s">
        <v>54</v>
      </c>
      <c r="C35" s="8">
        <v>0</v>
      </c>
      <c r="H35" s="8" t="s">
        <v>45</v>
      </c>
      <c r="I35" s="8" t="s">
        <v>45</v>
      </c>
      <c r="J35" s="8">
        <f>'Probability Decision Tree'!$F$36</f>
        <v>0</v>
      </c>
      <c r="K35" s="8">
        <f>'Probability Decision Tree'!$F$35</f>
        <v>5.8700000000000002E-2</v>
      </c>
      <c r="L35" s="8" t="s">
        <v>83</v>
      </c>
      <c r="M35" s="51" t="s">
        <v>47</v>
      </c>
      <c r="P35" s="8" t="b">
        <v>0</v>
      </c>
    </row>
    <row r="36" spans="1:16" x14ac:dyDescent="0.3">
      <c r="A36" s="8">
        <f>'Probability Decision Tree'!$G$42</f>
        <v>0</v>
      </c>
      <c r="B36" s="51" t="s">
        <v>56</v>
      </c>
      <c r="C36" s="8">
        <v>0</v>
      </c>
      <c r="I36" s="8" t="s">
        <v>45</v>
      </c>
      <c r="J36" s="8">
        <f>'Probability Decision Tree'!$F$42</f>
        <v>0</v>
      </c>
      <c r="K36" s="8">
        <f>'Probability Decision Tree'!$F$41</f>
        <v>0.94130000000000003</v>
      </c>
      <c r="L36" s="8" t="s">
        <v>84</v>
      </c>
      <c r="M36" s="51" t="s">
        <v>47</v>
      </c>
      <c r="O36" s="8" t="str">
        <f>'Probability Decision Tree'!$G$41</f>
        <v>Flight Cancellation</v>
      </c>
      <c r="P36" s="8" t="b">
        <v>0</v>
      </c>
    </row>
    <row r="37" spans="1:16" x14ac:dyDescent="0.3">
      <c r="A37" s="8">
        <f>'Probability Decision Tree'!$G$46</f>
        <v>0</v>
      </c>
      <c r="B37" s="51" t="s">
        <v>54</v>
      </c>
      <c r="C37" s="8">
        <v>0</v>
      </c>
      <c r="H37" s="8" t="s">
        <v>45</v>
      </c>
      <c r="I37" s="8" t="s">
        <v>45</v>
      </c>
      <c r="J37" s="8">
        <f>'Probability Decision Tree'!$F$46</f>
        <v>0</v>
      </c>
      <c r="K37" s="8">
        <f>'Probability Decision Tree'!$F$45</f>
        <v>5.8700000000000002E-2</v>
      </c>
      <c r="L37" s="8" t="s">
        <v>85</v>
      </c>
      <c r="M37" s="51" t="s">
        <v>47</v>
      </c>
      <c r="P37" s="8" t="b">
        <v>0</v>
      </c>
    </row>
    <row r="38" spans="1:16" x14ac:dyDescent="0.3">
      <c r="A38" s="8">
        <f>'Probability Decision Tree'!$G$52</f>
        <v>0</v>
      </c>
      <c r="B38" s="51" t="s">
        <v>56</v>
      </c>
      <c r="C38" s="8">
        <v>0</v>
      </c>
      <c r="I38" s="8" t="s">
        <v>45</v>
      </c>
      <c r="J38" s="8">
        <f>'Probability Decision Tree'!$F$52</f>
        <v>0</v>
      </c>
      <c r="K38" s="8">
        <f>'Probability Decision Tree'!$F$51</f>
        <v>0.94130000000000003</v>
      </c>
      <c r="L38" s="8" t="s">
        <v>86</v>
      </c>
      <c r="M38" s="51" t="s">
        <v>47</v>
      </c>
      <c r="O38" s="8" t="str">
        <f>'Probability Decision Tree'!$G$51</f>
        <v>Flight Cancellation</v>
      </c>
      <c r="P38" s="8" t="b">
        <v>0</v>
      </c>
    </row>
    <row r="39" spans="1:16" x14ac:dyDescent="0.3">
      <c r="A39" s="8">
        <f>'Probability Decision Tree'!$H$50</f>
        <v>0</v>
      </c>
      <c r="B39" s="51" t="s">
        <v>60</v>
      </c>
      <c r="C39" s="8">
        <v>0</v>
      </c>
      <c r="H39" s="8" t="s">
        <v>45</v>
      </c>
      <c r="I39" s="8" t="s">
        <v>45</v>
      </c>
      <c r="J39" s="8">
        <f>'Probability Decision Tree'!$G$50</f>
        <v>0</v>
      </c>
      <c r="K39" s="8">
        <f>'Probability Decision Tree'!$G$49</f>
        <v>0.03</v>
      </c>
      <c r="L39" s="8" t="s">
        <v>87</v>
      </c>
      <c r="M39" s="51" t="s">
        <v>47</v>
      </c>
      <c r="P39" s="8" t="b">
        <v>0</v>
      </c>
    </row>
    <row r="40" spans="1:16" x14ac:dyDescent="0.3">
      <c r="A40" s="8">
        <f>'Probability Decision Tree'!$H$54</f>
        <v>0</v>
      </c>
      <c r="B40" s="51" t="s">
        <v>64</v>
      </c>
      <c r="C40" s="8">
        <v>0</v>
      </c>
      <c r="H40" s="8" t="s">
        <v>45</v>
      </c>
      <c r="I40" s="8" t="s">
        <v>45</v>
      </c>
      <c r="J40" s="8">
        <f>'Probability Decision Tree'!$G$54</f>
        <v>0</v>
      </c>
      <c r="K40" s="8">
        <f>'Probability Decision Tree'!$G$53</f>
        <v>0.97</v>
      </c>
      <c r="L40" s="8" t="s">
        <v>87</v>
      </c>
      <c r="M40" s="51" t="s">
        <v>47</v>
      </c>
      <c r="P40" s="8" t="b">
        <v>0</v>
      </c>
    </row>
    <row r="41" spans="1:16" x14ac:dyDescent="0.3">
      <c r="A41" s="8">
        <f>'Probability Decision Tree'!$H$74</f>
        <v>0</v>
      </c>
      <c r="B41" s="51" t="s">
        <v>60</v>
      </c>
      <c r="C41" s="8">
        <v>0</v>
      </c>
      <c r="H41" s="8" t="s">
        <v>45</v>
      </c>
      <c r="I41" s="8" t="s">
        <v>45</v>
      </c>
      <c r="J41" s="8">
        <f>'Probability Decision Tree'!$G$74</f>
        <v>0</v>
      </c>
      <c r="K41" s="8">
        <f>'Probability Decision Tree'!$G$73</f>
        <v>1.35E-2</v>
      </c>
      <c r="L41" s="8" t="s">
        <v>88</v>
      </c>
      <c r="M41" s="51" t="s">
        <v>47</v>
      </c>
      <c r="P41" s="8" t="b">
        <v>0</v>
      </c>
    </row>
    <row r="42" spans="1:16" x14ac:dyDescent="0.3">
      <c r="A42" s="8">
        <f>'Probability Decision Tree'!$H$78</f>
        <v>0</v>
      </c>
      <c r="B42" s="51" t="s">
        <v>64</v>
      </c>
      <c r="C42" s="8">
        <v>0</v>
      </c>
      <c r="H42" s="8" t="s">
        <v>45</v>
      </c>
      <c r="I42" s="8" t="s">
        <v>45</v>
      </c>
      <c r="J42" s="8">
        <f>'Probability Decision Tree'!$G$78</f>
        <v>0</v>
      </c>
      <c r="K42" s="8">
        <f>'Probability Decision Tree'!$G$77</f>
        <v>0.98650000000000004</v>
      </c>
      <c r="L42" s="8" t="s">
        <v>88</v>
      </c>
      <c r="M42" s="51" t="s">
        <v>47</v>
      </c>
      <c r="P42" s="8" t="b">
        <v>0</v>
      </c>
    </row>
    <row r="43" spans="1:16" x14ac:dyDescent="0.3">
      <c r="A43" s="8">
        <f>'Probability Decision Tree'!$H$84</f>
        <v>0</v>
      </c>
      <c r="B43" s="51" t="s">
        <v>60</v>
      </c>
      <c r="C43" s="8">
        <v>0</v>
      </c>
      <c r="H43" s="8" t="s">
        <v>45</v>
      </c>
      <c r="I43" s="8" t="s">
        <v>45</v>
      </c>
      <c r="J43" s="8">
        <f>'Probability Decision Tree'!$G$84</f>
        <v>0</v>
      </c>
      <c r="K43" s="8">
        <f>'Probability Decision Tree'!$G$83</f>
        <v>1.2800000000000001E-2</v>
      </c>
      <c r="L43" s="8" t="s">
        <v>89</v>
      </c>
      <c r="M43" s="51" t="s">
        <v>47</v>
      </c>
      <c r="P43" s="8" t="b">
        <v>0</v>
      </c>
    </row>
    <row r="44" spans="1:16" x14ac:dyDescent="0.3">
      <c r="A44" s="8">
        <f>'Probability Decision Tree'!$H$88</f>
        <v>0</v>
      </c>
      <c r="B44" s="51" t="s">
        <v>64</v>
      </c>
      <c r="C44" s="8">
        <v>0</v>
      </c>
      <c r="H44" s="8" t="s">
        <v>45</v>
      </c>
      <c r="I44" s="8" t="s">
        <v>45</v>
      </c>
      <c r="J44" s="8">
        <f>'Probability Decision Tree'!$G$88</f>
        <v>0</v>
      </c>
      <c r="K44" s="8">
        <f>'Probability Decision Tree'!$G$87</f>
        <v>0.98719999999999997</v>
      </c>
      <c r="L44" s="8" t="s">
        <v>89</v>
      </c>
      <c r="M44" s="51" t="s">
        <v>47</v>
      </c>
      <c r="P44" s="8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6D54-6C3A-47B8-BBF3-DDB16FB104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764C-7B95-479E-AE2A-B90F9CB1B61E}">
  <dimension ref="A1:P46"/>
  <sheetViews>
    <sheetView workbookViewId="0">
      <selection sqref="A1:XFD1048576"/>
    </sheetView>
  </sheetViews>
  <sheetFormatPr defaultColWidth="15.6640625" defaultRowHeight="14.4" x14ac:dyDescent="0.3"/>
  <cols>
    <col min="1" max="16384" width="15.6640625" style="8"/>
  </cols>
  <sheetData>
    <row r="1" spans="1:16" x14ac:dyDescent="0.3">
      <c r="A1" s="8" t="s">
        <v>0</v>
      </c>
      <c r="B1" s="51" t="s">
        <v>266</v>
      </c>
      <c r="E1" s="8" t="s">
        <v>2</v>
      </c>
      <c r="F1" s="8">
        <v>3</v>
      </c>
      <c r="H1" s="8" t="s">
        <v>3</v>
      </c>
      <c r="I1" s="51" t="s">
        <v>4</v>
      </c>
      <c r="K1" s="8" t="s">
        <v>5</v>
      </c>
      <c r="L1" s="8">
        <v>100</v>
      </c>
    </row>
    <row r="2" spans="1:16" x14ac:dyDescent="0.3">
      <c r="A2" s="8" t="s">
        <v>6</v>
      </c>
      <c r="B2" s="8" t="e">
        <f>'Decision Tree with EMV'!#REF!</f>
        <v>#REF!</v>
      </c>
      <c r="E2" s="8" t="s">
        <v>7</v>
      </c>
      <c r="F2" s="8">
        <f>_xll.PTreeEvaluate5(B3,$L$11:$L$46,$J$11:$J$46,$K$11:$K$46,$N$11:$N$46,$G$11:$G$46,,L1)</f>
        <v>360193</v>
      </c>
    </row>
    <row r="3" spans="1:16" x14ac:dyDescent="0.3">
      <c r="A3" s="8" t="s">
        <v>8</v>
      </c>
      <c r="B3" s="8" t="s">
        <v>267</v>
      </c>
      <c r="E3" s="8" t="s">
        <v>10</v>
      </c>
      <c r="F3" s="51" t="s">
        <v>11</v>
      </c>
      <c r="H3" s="8" t="s">
        <v>12</v>
      </c>
      <c r="I3" s="8" t="s">
        <v>13</v>
      </c>
    </row>
    <row r="4" spans="1:16" x14ac:dyDescent="0.3">
      <c r="A4" s="8" t="s">
        <v>14</v>
      </c>
      <c r="B4" s="8" t="s">
        <v>15</v>
      </c>
      <c r="E4" s="8" t="s">
        <v>16</v>
      </c>
      <c r="F4" s="51" t="s">
        <v>17</v>
      </c>
      <c r="H4" s="8" t="s">
        <v>18</v>
      </c>
      <c r="I4" s="51" t="s">
        <v>19</v>
      </c>
    </row>
    <row r="5" spans="1:16" x14ac:dyDescent="0.3">
      <c r="A5" s="8" t="s">
        <v>20</v>
      </c>
      <c r="B5" s="8">
        <v>0</v>
      </c>
      <c r="E5" s="8" t="s">
        <v>21</v>
      </c>
      <c r="F5" s="51" t="s">
        <v>17</v>
      </c>
      <c r="H5" s="8" t="s">
        <v>22</v>
      </c>
      <c r="I5" s="8" t="s">
        <v>13</v>
      </c>
    </row>
    <row r="6" spans="1:16" x14ac:dyDescent="0.3">
      <c r="A6" s="8" t="s">
        <v>23</v>
      </c>
      <c r="E6" s="8" t="s">
        <v>24</v>
      </c>
      <c r="F6" s="51" t="s">
        <v>11</v>
      </c>
      <c r="H6" s="8" t="s">
        <v>25</v>
      </c>
      <c r="I6" s="51" t="s">
        <v>19</v>
      </c>
    </row>
    <row r="7" spans="1:16" x14ac:dyDescent="0.3">
      <c r="A7" s="8" t="s">
        <v>26</v>
      </c>
      <c r="E7" s="8" t="s">
        <v>27</v>
      </c>
      <c r="F7" s="51" t="s">
        <v>268</v>
      </c>
    </row>
    <row r="8" spans="1:16" x14ac:dyDescent="0.3">
      <c r="A8" s="8" t="s">
        <v>29</v>
      </c>
      <c r="B8" s="8">
        <v>36</v>
      </c>
    </row>
    <row r="10" spans="1:16" x14ac:dyDescent="0.3">
      <c r="A10" s="8" t="s">
        <v>30</v>
      </c>
      <c r="B10" s="8" t="s">
        <v>31</v>
      </c>
      <c r="C10" s="8" t="s">
        <v>32</v>
      </c>
      <c r="D10" s="8" t="s">
        <v>33</v>
      </c>
      <c r="E10" s="8" t="s">
        <v>34</v>
      </c>
      <c r="F10" s="8" t="s">
        <v>35</v>
      </c>
      <c r="G10" s="8" t="s">
        <v>36</v>
      </c>
      <c r="H10" s="8" t="s">
        <v>37</v>
      </c>
      <c r="I10" s="8" t="s">
        <v>38</v>
      </c>
      <c r="J10" s="8" t="s">
        <v>39</v>
      </c>
      <c r="K10" s="8" t="s">
        <v>40</v>
      </c>
      <c r="L10" s="8" t="s">
        <v>8</v>
      </c>
      <c r="M10" s="8" t="s">
        <v>41</v>
      </c>
      <c r="N10" s="8" t="s">
        <v>42</v>
      </c>
      <c r="O10" s="8" t="s">
        <v>43</v>
      </c>
      <c r="P10" s="8" t="s">
        <v>44</v>
      </c>
    </row>
    <row r="11" spans="1:16" x14ac:dyDescent="0.3">
      <c r="A11" s="8">
        <f>'Decision Tree with EMV'!$D$56</f>
        <v>5417.6917816666664</v>
      </c>
      <c r="B11" s="8" t="str">
        <f>B1</f>
        <v>Spring Vacation Plan</v>
      </c>
      <c r="C11" s="8">
        <v>0</v>
      </c>
      <c r="I11" s="8" t="s">
        <v>45</v>
      </c>
      <c r="J11" s="8">
        <f>'Decision Tree with EMV'!$C$56</f>
        <v>0</v>
      </c>
      <c r="K11" s="8">
        <f>'Decision Tree with EMV'!$C$55</f>
        <v>0</v>
      </c>
      <c r="L11" s="8" t="s">
        <v>46</v>
      </c>
      <c r="M11" s="51" t="s">
        <v>47</v>
      </c>
      <c r="O11" s="8" t="str">
        <f>'Decision Tree with EMV'!$D$55</f>
        <v>Travel</v>
      </c>
      <c r="P11" s="8" t="b">
        <v>0</v>
      </c>
    </row>
    <row r="12" spans="1:16" x14ac:dyDescent="0.3">
      <c r="A12" s="8">
        <f>'Decision Tree with EMV'!$F$26</f>
        <v>7555.6602299999995</v>
      </c>
      <c r="B12" s="51" t="s">
        <v>48</v>
      </c>
      <c r="C12" s="8">
        <v>0</v>
      </c>
      <c r="I12" s="8" t="s">
        <v>45</v>
      </c>
      <c r="J12" s="8">
        <f>'Decision Tree with EMV'!$E$26</f>
        <v>7616</v>
      </c>
      <c r="K12" s="8">
        <f>'Decision Tree with EMV'!$E$25</f>
        <v>0.33333000000000002</v>
      </c>
      <c r="L12" s="8" t="s">
        <v>49</v>
      </c>
      <c r="M12" s="51" t="s">
        <v>47</v>
      </c>
      <c r="O12" s="8" t="str">
        <f>'Decision Tree with EMV'!$F$25</f>
        <v>Covid Result</v>
      </c>
      <c r="P12" s="8" t="b">
        <v>0</v>
      </c>
    </row>
    <row r="13" spans="1:16" x14ac:dyDescent="0.3">
      <c r="A13" s="8">
        <f>'Decision Tree with EMV'!$F$60</f>
        <v>2294.1018719999997</v>
      </c>
      <c r="B13" s="51" t="s">
        <v>50</v>
      </c>
      <c r="C13" s="8">
        <v>0</v>
      </c>
      <c r="I13" s="8" t="s">
        <v>45</v>
      </c>
      <c r="J13" s="8">
        <f>'Decision Tree with EMV'!$E$60</f>
        <v>2324</v>
      </c>
      <c r="K13" s="8">
        <f>'Decision Tree with EMV'!$E$59</f>
        <v>0.33333299999999999</v>
      </c>
      <c r="L13" s="8" t="s">
        <v>51</v>
      </c>
      <c r="M13" s="51" t="s">
        <v>47</v>
      </c>
      <c r="O13" s="8" t="str">
        <f>'Decision Tree with EMV'!$F$59</f>
        <v>Covid Result</v>
      </c>
      <c r="P13" s="8" t="b">
        <v>0</v>
      </c>
    </row>
    <row r="14" spans="1:16" x14ac:dyDescent="0.3">
      <c r="A14" s="8">
        <f>'Decision Tree with EMV'!$E$90</f>
        <v>2500</v>
      </c>
      <c r="B14" s="51" t="s">
        <v>52</v>
      </c>
      <c r="C14" s="8">
        <v>0</v>
      </c>
      <c r="H14" s="8" t="s">
        <v>45</v>
      </c>
      <c r="I14" s="8" t="s">
        <v>45</v>
      </c>
      <c r="J14" s="114">
        <f>'Decision Tree with EMV'!$D$90</f>
        <v>2500</v>
      </c>
      <c r="L14" s="8" t="s">
        <v>53</v>
      </c>
      <c r="M14" s="51" t="s">
        <v>47</v>
      </c>
      <c r="P14" s="8" t="b">
        <v>0</v>
      </c>
    </row>
    <row r="15" spans="1:16" x14ac:dyDescent="0.3">
      <c r="A15" s="8">
        <f>'Decision Tree with EMV'!$G$24</f>
        <v>7276</v>
      </c>
      <c r="B15" s="51" t="s">
        <v>54</v>
      </c>
      <c r="C15" s="8">
        <v>0</v>
      </c>
      <c r="H15" s="8" t="s">
        <v>45</v>
      </c>
      <c r="I15" s="8" t="s">
        <v>45</v>
      </c>
      <c r="J15" s="8">
        <f>'Decision Tree with EMV'!$F$24</f>
        <v>-340</v>
      </c>
      <c r="K15" s="8">
        <f>'Decision Tree with EMV'!$F$23</f>
        <v>5.8700000000000002E-2</v>
      </c>
      <c r="L15" s="8" t="s">
        <v>55</v>
      </c>
      <c r="M15" s="51" t="s">
        <v>47</v>
      </c>
      <c r="P15" s="8" t="b">
        <v>0</v>
      </c>
    </row>
    <row r="16" spans="1:16" x14ac:dyDescent="0.3">
      <c r="A16" s="8">
        <f>'Decision Tree with EMV'!$G$30</f>
        <v>7573.0999999999995</v>
      </c>
      <c r="B16" s="51" t="s">
        <v>56</v>
      </c>
      <c r="C16" s="8">
        <v>0</v>
      </c>
      <c r="I16" s="8" t="s">
        <v>45</v>
      </c>
      <c r="J16" s="8">
        <f>'Decision Tree with EMV'!$F$30</f>
        <v>0</v>
      </c>
      <c r="K16" s="8">
        <f>'Decision Tree with EMV'!$F$29</f>
        <v>0.94130000000000003</v>
      </c>
      <c r="L16" s="8" t="s">
        <v>57</v>
      </c>
      <c r="M16" s="51" t="s">
        <v>47</v>
      </c>
      <c r="O16" s="8" t="str">
        <f>'Decision Tree with EMV'!$G$29</f>
        <v>Flight Cancellation</v>
      </c>
      <c r="P16" s="8" t="b">
        <v>0</v>
      </c>
    </row>
    <row r="17" spans="1:16" x14ac:dyDescent="0.3">
      <c r="A17" s="8">
        <f>'Decision Tree with EMV'!$G$58</f>
        <v>1984</v>
      </c>
      <c r="B17" s="51" t="s">
        <v>54</v>
      </c>
      <c r="C17" s="8">
        <v>0</v>
      </c>
      <c r="H17" s="8" t="s">
        <v>45</v>
      </c>
      <c r="I17" s="8" t="s">
        <v>45</v>
      </c>
      <c r="J17" s="8">
        <f>'Decision Tree with EMV'!$F$58</f>
        <v>-340</v>
      </c>
      <c r="K17" s="8">
        <f>'Decision Tree with EMV'!$F$57</f>
        <v>5.8700000000000002E-2</v>
      </c>
      <c r="L17" s="8" t="s">
        <v>58</v>
      </c>
      <c r="M17" s="51" t="s">
        <v>47</v>
      </c>
      <c r="P17" s="8" t="b">
        <v>0</v>
      </c>
    </row>
    <row r="18" spans="1:16" x14ac:dyDescent="0.3">
      <c r="A18" s="8">
        <f>'Decision Tree with EMV'!$G$64</f>
        <v>2313.4399999999996</v>
      </c>
      <c r="B18" s="51" t="s">
        <v>56</v>
      </c>
      <c r="C18" s="8">
        <v>0</v>
      </c>
      <c r="I18" s="8" t="s">
        <v>45</v>
      </c>
      <c r="J18" s="8">
        <f>'Decision Tree with EMV'!$F$64</f>
        <v>0</v>
      </c>
      <c r="K18" s="8">
        <f>'Decision Tree with EMV'!$F$63</f>
        <v>0.94130000000000003</v>
      </c>
      <c r="L18" s="8" t="s">
        <v>59</v>
      </c>
      <c r="M18" s="51" t="s">
        <v>47</v>
      </c>
      <c r="O18" s="8" t="str">
        <f>'Decision Tree with EMV'!$G$63</f>
        <v>Flight Cancellation</v>
      </c>
      <c r="P18" s="8" t="b">
        <v>0</v>
      </c>
    </row>
    <row r="19" spans="1:16" x14ac:dyDescent="0.3">
      <c r="A19" s="8">
        <f>'Decision Tree with EMV'!$H$28</f>
        <v>4616</v>
      </c>
      <c r="B19" s="51" t="s">
        <v>60</v>
      </c>
      <c r="C19" s="8">
        <v>0</v>
      </c>
      <c r="H19" s="8" t="s">
        <v>45</v>
      </c>
      <c r="I19" s="8" t="s">
        <v>45</v>
      </c>
      <c r="J19" s="8">
        <f>'Decision Tree with EMV'!$G$28</f>
        <v>-3000</v>
      </c>
      <c r="K19" s="8">
        <f>'Decision Tree with EMV'!$G$27</f>
        <v>1.43E-2</v>
      </c>
      <c r="L19" s="8" t="s">
        <v>61</v>
      </c>
      <c r="M19" s="51" t="s">
        <v>47</v>
      </c>
      <c r="P19" s="8" t="b">
        <v>0</v>
      </c>
    </row>
    <row r="20" spans="1:16" x14ac:dyDescent="0.3">
      <c r="A20" s="8">
        <f>'Decision Tree with EMV'!$H$32</f>
        <v>7616</v>
      </c>
      <c r="B20" s="51" t="s">
        <v>62</v>
      </c>
      <c r="C20" s="8">
        <v>0</v>
      </c>
      <c r="H20" s="8" t="s">
        <v>45</v>
      </c>
      <c r="I20" s="8" t="s">
        <v>45</v>
      </c>
      <c r="J20" s="8">
        <f>'Decision Tree with EMV'!$G$32</f>
        <v>0</v>
      </c>
      <c r="K20" s="8">
        <f>'Decision Tree with EMV'!$G$31</f>
        <v>0.98570000000000002</v>
      </c>
      <c r="L20" s="8" t="s">
        <v>61</v>
      </c>
      <c r="M20" s="51" t="s">
        <v>47</v>
      </c>
      <c r="P20" s="8" t="b">
        <v>0</v>
      </c>
    </row>
    <row r="21" spans="1:16" x14ac:dyDescent="0.3">
      <c r="A21" s="8">
        <f>'Decision Tree with EMV'!$H$62</f>
        <v>1524</v>
      </c>
      <c r="B21" s="51" t="s">
        <v>60</v>
      </c>
      <c r="C21" s="8">
        <v>0</v>
      </c>
      <c r="H21" s="8" t="s">
        <v>45</v>
      </c>
      <c r="I21" s="8" t="s">
        <v>45</v>
      </c>
      <c r="J21" s="8">
        <f>'Decision Tree with EMV'!$G$62</f>
        <v>-800</v>
      </c>
      <c r="K21" s="8">
        <f>'Decision Tree with EMV'!$G$61</f>
        <v>1.32E-2</v>
      </c>
      <c r="L21" s="8" t="s">
        <v>63</v>
      </c>
      <c r="M21" s="51" t="s">
        <v>47</v>
      </c>
      <c r="P21" s="8" t="b">
        <v>0</v>
      </c>
    </row>
    <row r="22" spans="1:16" x14ac:dyDescent="0.3">
      <c r="A22" s="8">
        <f>'Decision Tree with EMV'!$H$66</f>
        <v>2324</v>
      </c>
      <c r="B22" s="51" t="s">
        <v>64</v>
      </c>
      <c r="C22" s="8">
        <v>0</v>
      </c>
      <c r="H22" s="8" t="s">
        <v>45</v>
      </c>
      <c r="I22" s="8" t="s">
        <v>45</v>
      </c>
      <c r="J22" s="8">
        <f>'Decision Tree with EMV'!$G$66</f>
        <v>0</v>
      </c>
      <c r="K22" s="8">
        <f>'Decision Tree with EMV'!$G$65</f>
        <v>0.98680000000000001</v>
      </c>
      <c r="L22" s="8" t="s">
        <v>63</v>
      </c>
      <c r="M22" s="51" t="s">
        <v>47</v>
      </c>
      <c r="P22" s="8" t="b">
        <v>0</v>
      </c>
    </row>
    <row r="23" spans="1:16" x14ac:dyDescent="0.3">
      <c r="A23" s="8">
        <f>'Decision Tree with EMV'!$H$40</f>
        <v>2266</v>
      </c>
      <c r="B23" s="51" t="s">
        <v>60</v>
      </c>
      <c r="C23" s="8">
        <v>0</v>
      </c>
      <c r="H23" s="8" t="s">
        <v>45</v>
      </c>
      <c r="I23" s="8" t="s">
        <v>45</v>
      </c>
      <c r="J23" s="8">
        <f>'Decision Tree with EMV'!$G$40</f>
        <v>-1500</v>
      </c>
      <c r="K23" s="8">
        <f>'Decision Tree with EMV'!$G$39</f>
        <v>1.43E-2</v>
      </c>
      <c r="L23" s="8" t="s">
        <v>65</v>
      </c>
      <c r="M23" s="51" t="s">
        <v>47</v>
      </c>
      <c r="P23" s="8" t="b">
        <v>0</v>
      </c>
    </row>
    <row r="24" spans="1:16" x14ac:dyDescent="0.3">
      <c r="A24" s="8">
        <f>'Decision Tree with EMV'!$H$44</f>
        <v>3766</v>
      </c>
      <c r="B24" s="51" t="s">
        <v>66</v>
      </c>
      <c r="C24" s="8">
        <v>0</v>
      </c>
      <c r="H24" s="8" t="s">
        <v>45</v>
      </c>
      <c r="I24" s="8" t="s">
        <v>45</v>
      </c>
      <c r="J24" s="8">
        <f>'Decision Tree with EMV'!$G$44</f>
        <v>0</v>
      </c>
      <c r="K24" s="8">
        <f>'Decision Tree with EMV'!$G$43</f>
        <v>0.98570000000000002</v>
      </c>
      <c r="L24" s="8" t="s">
        <v>65</v>
      </c>
      <c r="M24" s="51" t="s">
        <v>47</v>
      </c>
      <c r="P24" s="8" t="b">
        <v>0</v>
      </c>
    </row>
    <row r="25" spans="1:16" x14ac:dyDescent="0.3">
      <c r="A25" s="8">
        <f>'Decision Tree with EMV'!$E$34</f>
        <v>5417.6917816666664</v>
      </c>
      <c r="B25" s="51" t="s">
        <v>67</v>
      </c>
      <c r="C25" s="8">
        <v>0</v>
      </c>
      <c r="I25" s="8" t="s">
        <v>45</v>
      </c>
      <c r="J25" s="8">
        <f>'Decision Tree with EMV'!$D$34</f>
        <v>0</v>
      </c>
      <c r="L25" s="8" t="s">
        <v>68</v>
      </c>
      <c r="M25" s="51" t="s">
        <v>47</v>
      </c>
      <c r="O25" s="8" t="str">
        <f>'Decision Tree with EMV'!$E$33</f>
        <v>International (EMV)</v>
      </c>
      <c r="P25" s="8" t="b">
        <v>0</v>
      </c>
    </row>
    <row r="26" spans="1:16" x14ac:dyDescent="0.3">
      <c r="A26" s="8">
        <f>'Decision Tree with EMV'!$F$38</f>
        <v>3725.8511150000004</v>
      </c>
      <c r="B26" s="51" t="s">
        <v>69</v>
      </c>
      <c r="C26" s="8">
        <v>0</v>
      </c>
      <c r="I26" s="8" t="s">
        <v>45</v>
      </c>
      <c r="J26" s="114">
        <f>'Decision Tree with EMV'!$E$38</f>
        <v>3766</v>
      </c>
      <c r="K26" s="8">
        <f>'Decision Tree with EMV'!$E$37</f>
        <v>0.33333000000000002</v>
      </c>
      <c r="L26" s="8" t="s">
        <v>70</v>
      </c>
      <c r="M26" s="51" t="s">
        <v>47</v>
      </c>
      <c r="O26" s="8" t="str">
        <f>'Decision Tree with EMV'!$F$37</f>
        <v>Covid Result</v>
      </c>
      <c r="P26" s="8" t="b">
        <v>0</v>
      </c>
    </row>
    <row r="27" spans="1:16" x14ac:dyDescent="0.3">
      <c r="A27" s="8">
        <f>'Decision Tree with EMV'!$F$48</f>
        <v>4971.5639999999994</v>
      </c>
      <c r="B27" s="51" t="s">
        <v>71</v>
      </c>
      <c r="C27" s="8">
        <v>0</v>
      </c>
      <c r="I27" s="8" t="s">
        <v>45</v>
      </c>
      <c r="J27" s="114">
        <f>'Decision Tree with EMV'!$E$48</f>
        <v>5048</v>
      </c>
      <c r="K27" s="8">
        <f>'Decision Tree with EMV'!$E$47</f>
        <v>0.33333000000000002</v>
      </c>
      <c r="L27" s="8" t="s">
        <v>72</v>
      </c>
      <c r="M27" s="51" t="s">
        <v>47</v>
      </c>
      <c r="O27" s="8" t="str">
        <f>'Decision Tree with EMV'!$F$47</f>
        <v>Covid Result</v>
      </c>
      <c r="P27" s="8" t="b">
        <v>0</v>
      </c>
    </row>
    <row r="28" spans="1:16" x14ac:dyDescent="0.3">
      <c r="A28" s="8">
        <f>'Decision Tree with EMV'!$E$68</f>
        <v>3072.8839323333332</v>
      </c>
      <c r="B28" s="51" t="s">
        <v>73</v>
      </c>
      <c r="C28" s="8">
        <v>0</v>
      </c>
      <c r="I28" s="8" t="s">
        <v>45</v>
      </c>
      <c r="J28" s="8">
        <f>'Decision Tree with EMV'!$D$68</f>
        <v>0</v>
      </c>
      <c r="L28" s="8" t="s">
        <v>74</v>
      </c>
      <c r="M28" s="51" t="s">
        <v>47</v>
      </c>
      <c r="O28" s="8" t="str">
        <f>'Decision Tree with EMV'!$E$67</f>
        <v>National (EMV)</v>
      </c>
      <c r="P28" s="8" t="b">
        <v>0</v>
      </c>
    </row>
    <row r="29" spans="1:16" x14ac:dyDescent="0.3">
      <c r="A29" s="8">
        <f>'Decision Tree with EMV'!$F$72</f>
        <v>2398.6052050000003</v>
      </c>
      <c r="B29" s="51" t="s">
        <v>75</v>
      </c>
      <c r="C29" s="8">
        <v>0</v>
      </c>
      <c r="I29" s="8" t="s">
        <v>45</v>
      </c>
      <c r="J29" s="8">
        <f>'Decision Tree with EMV'!$E$72</f>
        <v>2430</v>
      </c>
      <c r="K29" s="8">
        <f>'Decision Tree with EMV'!$E$71</f>
        <v>0.33333299999999999</v>
      </c>
      <c r="L29" s="8" t="s">
        <v>76</v>
      </c>
      <c r="M29" s="51" t="s">
        <v>47</v>
      </c>
      <c r="O29" s="8" t="str">
        <f>'Decision Tree with EMV'!$F$71</f>
        <v>Covid Result</v>
      </c>
      <c r="P29" s="8" t="b">
        <v>0</v>
      </c>
    </row>
    <row r="30" spans="1:16" x14ac:dyDescent="0.3">
      <c r="A30" s="8">
        <f>'Decision Tree with EMV'!$F$82</f>
        <v>4525.9447200000004</v>
      </c>
      <c r="B30" s="51" t="s">
        <v>77</v>
      </c>
      <c r="C30" s="8">
        <v>0</v>
      </c>
      <c r="I30" s="8" t="s">
        <v>45</v>
      </c>
      <c r="J30" s="8">
        <f>'Decision Tree with EMV'!$E$82</f>
        <v>4570</v>
      </c>
      <c r="K30" s="8">
        <f>'Decision Tree with EMV'!$E$81</f>
        <v>0.33333299999999999</v>
      </c>
      <c r="L30" s="8" t="s">
        <v>78</v>
      </c>
      <c r="M30" s="51" t="s">
        <v>47</v>
      </c>
      <c r="O30" s="8" t="str">
        <f>'Decision Tree with EMV'!$F$81</f>
        <v>Covid Result</v>
      </c>
      <c r="P30" s="8" t="b">
        <v>0</v>
      </c>
    </row>
    <row r="31" spans="1:16" x14ac:dyDescent="0.3">
      <c r="A31" s="8">
        <f>'Decision Tree with EMV'!$G$70</f>
        <v>2090</v>
      </c>
      <c r="B31" s="51" t="s">
        <v>54</v>
      </c>
      <c r="C31" s="8">
        <v>0</v>
      </c>
      <c r="H31" s="8" t="s">
        <v>45</v>
      </c>
      <c r="I31" s="8" t="s">
        <v>45</v>
      </c>
      <c r="J31" s="8">
        <f>'Decision Tree with EMV'!$F$70</f>
        <v>-340</v>
      </c>
      <c r="K31" s="8">
        <f>'Decision Tree with EMV'!$F$69</f>
        <v>5.8700000000000002E-2</v>
      </c>
      <c r="L31" s="8" t="s">
        <v>79</v>
      </c>
      <c r="M31" s="51" t="s">
        <v>47</v>
      </c>
      <c r="P31" s="8" t="b">
        <v>0</v>
      </c>
    </row>
    <row r="32" spans="1:16" x14ac:dyDescent="0.3">
      <c r="A32" s="8">
        <f>'Decision Tree with EMV'!$G$76</f>
        <v>2417.8500000000004</v>
      </c>
      <c r="B32" s="51" t="s">
        <v>56</v>
      </c>
      <c r="C32" s="8">
        <v>0</v>
      </c>
      <c r="I32" s="8" t="s">
        <v>45</v>
      </c>
      <c r="J32" s="8">
        <f>'Decision Tree with EMV'!$F$76</f>
        <v>0</v>
      </c>
      <c r="K32" s="8">
        <f>'Decision Tree with EMV'!$F$75</f>
        <v>0.94130000000000003</v>
      </c>
      <c r="L32" s="8" t="s">
        <v>80</v>
      </c>
      <c r="M32" s="51" t="s">
        <v>47</v>
      </c>
      <c r="O32" s="8" t="str">
        <f>'Decision Tree with EMV'!$G$75</f>
        <v>Flight Cancellation</v>
      </c>
      <c r="P32" s="8" t="b">
        <v>0</v>
      </c>
    </row>
    <row r="33" spans="1:16" x14ac:dyDescent="0.3">
      <c r="A33" s="8">
        <f>'Decision Tree with EMV'!$G$80</f>
        <v>4230</v>
      </c>
      <c r="B33" s="51" t="s">
        <v>54</v>
      </c>
      <c r="C33" s="8">
        <v>0</v>
      </c>
      <c r="H33" s="8" t="s">
        <v>45</v>
      </c>
      <c r="I33" s="8" t="s">
        <v>45</v>
      </c>
      <c r="J33" s="8">
        <f>'Decision Tree with EMV'!$F$80</f>
        <v>-340</v>
      </c>
      <c r="K33" s="8">
        <f>'Decision Tree with EMV'!$F$79</f>
        <v>5.8700000000000002E-2</v>
      </c>
      <c r="L33" s="8" t="s">
        <v>81</v>
      </c>
      <c r="M33" s="51" t="s">
        <v>47</v>
      </c>
      <c r="P33" s="8" t="b">
        <v>0</v>
      </c>
    </row>
    <row r="34" spans="1:16" x14ac:dyDescent="0.3">
      <c r="A34" s="8">
        <f>'Decision Tree with EMV'!$G$86</f>
        <v>4544.3999999999996</v>
      </c>
      <c r="B34" s="51" t="s">
        <v>56</v>
      </c>
      <c r="C34" s="8">
        <v>0</v>
      </c>
      <c r="I34" s="8" t="s">
        <v>45</v>
      </c>
      <c r="J34" s="8">
        <f>'Decision Tree with EMV'!$F$86</f>
        <v>0</v>
      </c>
      <c r="K34" s="8">
        <f>'Decision Tree with EMV'!$F$85</f>
        <v>0.94130000000000003</v>
      </c>
      <c r="L34" s="8" t="s">
        <v>82</v>
      </c>
      <c r="M34" s="51" t="s">
        <v>47</v>
      </c>
      <c r="O34" s="8" t="str">
        <f>'Decision Tree with EMV'!$G$85</f>
        <v>Flight Cancellation</v>
      </c>
      <c r="P34" s="8" t="b">
        <v>0</v>
      </c>
    </row>
    <row r="35" spans="1:16" x14ac:dyDescent="0.3">
      <c r="A35" s="8">
        <f>'Decision Tree with EMV'!$G$36</f>
        <v>3426</v>
      </c>
      <c r="B35" s="51" t="s">
        <v>54</v>
      </c>
      <c r="C35" s="8">
        <v>0</v>
      </c>
      <c r="H35" s="8" t="s">
        <v>45</v>
      </c>
      <c r="I35" s="8" t="s">
        <v>45</v>
      </c>
      <c r="J35" s="8">
        <f>'Decision Tree with EMV'!$F$36</f>
        <v>-340</v>
      </c>
      <c r="K35" s="8">
        <f>'Decision Tree with EMV'!$F$35</f>
        <v>5.8700000000000002E-2</v>
      </c>
      <c r="L35" s="8" t="s">
        <v>83</v>
      </c>
      <c r="M35" s="51" t="s">
        <v>47</v>
      </c>
      <c r="P35" s="8" t="b">
        <v>0</v>
      </c>
    </row>
    <row r="36" spans="1:16" x14ac:dyDescent="0.3">
      <c r="A36" s="8">
        <f>'Decision Tree with EMV'!$G$42</f>
        <v>3744.55</v>
      </c>
      <c r="B36" s="51" t="s">
        <v>56</v>
      </c>
      <c r="C36" s="8">
        <v>0</v>
      </c>
      <c r="I36" s="8" t="s">
        <v>45</v>
      </c>
      <c r="J36" s="8">
        <f>'Decision Tree with EMV'!$F$42</f>
        <v>0</v>
      </c>
      <c r="K36" s="8">
        <f>'Decision Tree with EMV'!$F$41</f>
        <v>0.94130000000000003</v>
      </c>
      <c r="L36" s="8" t="s">
        <v>84</v>
      </c>
      <c r="M36" s="51" t="s">
        <v>47</v>
      </c>
      <c r="O36" s="8" t="str">
        <f>'Decision Tree with EMV'!$G$41</f>
        <v>Flight Cancellation</v>
      </c>
      <c r="P36" s="8" t="b">
        <v>0</v>
      </c>
    </row>
    <row r="37" spans="1:16" x14ac:dyDescent="0.3">
      <c r="A37" s="8">
        <f>'Decision Tree with EMV'!$G$46</f>
        <v>4708</v>
      </c>
      <c r="B37" s="51" t="s">
        <v>54</v>
      </c>
      <c r="C37" s="8">
        <v>0</v>
      </c>
      <c r="H37" s="8" t="s">
        <v>45</v>
      </c>
      <c r="I37" s="8" t="s">
        <v>45</v>
      </c>
      <c r="J37" s="8">
        <f>'Decision Tree with EMV'!$F$46</f>
        <v>-340</v>
      </c>
      <c r="K37" s="8">
        <f>'Decision Tree with EMV'!$F$45</f>
        <v>5.8700000000000002E-2</v>
      </c>
      <c r="L37" s="8" t="s">
        <v>85</v>
      </c>
      <c r="M37" s="51" t="s">
        <v>47</v>
      </c>
      <c r="P37" s="8" t="b">
        <v>0</v>
      </c>
    </row>
    <row r="38" spans="1:16" x14ac:dyDescent="0.3">
      <c r="A38" s="8">
        <f>'Decision Tree with EMV'!$G$52</f>
        <v>4987.9999999999991</v>
      </c>
      <c r="B38" s="51" t="s">
        <v>56</v>
      </c>
      <c r="C38" s="8">
        <v>0</v>
      </c>
      <c r="I38" s="8" t="s">
        <v>45</v>
      </c>
      <c r="J38" s="8">
        <f>'Decision Tree with EMV'!$F$52</f>
        <v>0</v>
      </c>
      <c r="K38" s="8">
        <f>'Decision Tree with EMV'!$F$51</f>
        <v>0.94130000000000003</v>
      </c>
      <c r="L38" s="8" t="s">
        <v>86</v>
      </c>
      <c r="M38" s="51" t="s">
        <v>47</v>
      </c>
      <c r="O38" s="8" t="str">
        <f>'Decision Tree with EMV'!$G$51</f>
        <v>Flight Cancellation</v>
      </c>
      <c r="P38" s="8" t="b">
        <v>0</v>
      </c>
    </row>
    <row r="39" spans="1:16" x14ac:dyDescent="0.3">
      <c r="A39" s="8">
        <f>'Decision Tree with EMV'!$H$50</f>
        <v>3048</v>
      </c>
      <c r="B39" s="51" t="s">
        <v>60</v>
      </c>
      <c r="C39" s="8">
        <v>0</v>
      </c>
      <c r="H39" s="8" t="s">
        <v>45</v>
      </c>
      <c r="I39" s="8" t="s">
        <v>45</v>
      </c>
      <c r="J39" s="8">
        <f>'Decision Tree with EMV'!$G$50</f>
        <v>-2000</v>
      </c>
      <c r="K39" s="8">
        <f>'Decision Tree with EMV'!$G$49</f>
        <v>0.03</v>
      </c>
      <c r="L39" s="8" t="s">
        <v>87</v>
      </c>
      <c r="M39" s="51" t="s">
        <v>47</v>
      </c>
      <c r="P39" s="8" t="b">
        <v>0</v>
      </c>
    </row>
    <row r="40" spans="1:16" x14ac:dyDescent="0.3">
      <c r="A40" s="8">
        <f>'Decision Tree with EMV'!$H$54</f>
        <v>5048</v>
      </c>
      <c r="B40" s="51" t="s">
        <v>64</v>
      </c>
      <c r="C40" s="8">
        <v>0</v>
      </c>
      <c r="H40" s="8" t="s">
        <v>45</v>
      </c>
      <c r="I40" s="8" t="s">
        <v>45</v>
      </c>
      <c r="J40" s="8">
        <f>'Decision Tree with EMV'!$G$54</f>
        <v>0</v>
      </c>
      <c r="K40" s="8">
        <f>'Decision Tree with EMV'!$G$53</f>
        <v>0.97</v>
      </c>
      <c r="L40" s="8" t="s">
        <v>87</v>
      </c>
      <c r="M40" s="51" t="s">
        <v>47</v>
      </c>
      <c r="P40" s="8" t="b">
        <v>0</v>
      </c>
    </row>
    <row r="41" spans="1:16" x14ac:dyDescent="0.3">
      <c r="A41" s="8">
        <f>'Decision Tree with EMV'!$H$74</f>
        <v>1530</v>
      </c>
      <c r="B41" s="51" t="s">
        <v>60</v>
      </c>
      <c r="C41" s="8">
        <v>0</v>
      </c>
      <c r="H41" s="8" t="s">
        <v>45</v>
      </c>
      <c r="I41" s="8" t="s">
        <v>45</v>
      </c>
      <c r="J41" s="8">
        <f>'Decision Tree with EMV'!$G$74</f>
        <v>-900</v>
      </c>
      <c r="K41" s="8">
        <f>'Decision Tree with EMV'!$G$73</f>
        <v>1.35E-2</v>
      </c>
      <c r="L41" s="8" t="s">
        <v>88</v>
      </c>
      <c r="M41" s="51" t="s">
        <v>47</v>
      </c>
      <c r="P41" s="8" t="b">
        <v>0</v>
      </c>
    </row>
    <row r="42" spans="1:16" x14ac:dyDescent="0.3">
      <c r="A42" s="8">
        <f>'Decision Tree with EMV'!$H$78</f>
        <v>2430</v>
      </c>
      <c r="B42" s="51" t="s">
        <v>64</v>
      </c>
      <c r="C42" s="8">
        <v>0</v>
      </c>
      <c r="H42" s="8" t="s">
        <v>45</v>
      </c>
      <c r="I42" s="8" t="s">
        <v>45</v>
      </c>
      <c r="J42" s="8">
        <f>'Decision Tree with EMV'!$G$78</f>
        <v>0</v>
      </c>
      <c r="K42" s="8">
        <f>'Decision Tree with EMV'!$G$77</f>
        <v>0.98650000000000004</v>
      </c>
      <c r="L42" s="8" t="s">
        <v>88</v>
      </c>
      <c r="M42" s="51" t="s">
        <v>47</v>
      </c>
      <c r="P42" s="8" t="b">
        <v>0</v>
      </c>
    </row>
    <row r="43" spans="1:16" x14ac:dyDescent="0.3">
      <c r="A43" s="8">
        <f>'Decision Tree with EMV'!$H$84</f>
        <v>2570</v>
      </c>
      <c r="B43" s="51" t="s">
        <v>60</v>
      </c>
      <c r="C43" s="8">
        <v>0</v>
      </c>
      <c r="H43" s="8" t="s">
        <v>45</v>
      </c>
      <c r="I43" s="8" t="s">
        <v>45</v>
      </c>
      <c r="J43" s="8">
        <f>'Decision Tree with EMV'!$G$84</f>
        <v>-2000</v>
      </c>
      <c r="K43" s="8">
        <f>'Decision Tree with EMV'!$G$83</f>
        <v>1.2800000000000001E-2</v>
      </c>
      <c r="L43" s="8" t="s">
        <v>89</v>
      </c>
      <c r="M43" s="51" t="s">
        <v>47</v>
      </c>
      <c r="P43" s="8" t="b">
        <v>0</v>
      </c>
    </row>
    <row r="44" spans="1:16" x14ac:dyDescent="0.3">
      <c r="A44" s="8">
        <f>'Decision Tree with EMV'!$H$88</f>
        <v>4570</v>
      </c>
      <c r="B44" s="51" t="s">
        <v>64</v>
      </c>
      <c r="C44" s="8">
        <v>0</v>
      </c>
      <c r="H44" s="8" t="s">
        <v>45</v>
      </c>
      <c r="I44" s="8" t="s">
        <v>45</v>
      </c>
      <c r="J44" s="8">
        <f>'Decision Tree with EMV'!$G$88</f>
        <v>0</v>
      </c>
      <c r="K44" s="8">
        <f>'Decision Tree with EMV'!$G$87</f>
        <v>0.98719999999999997</v>
      </c>
      <c r="L44" s="8" t="s">
        <v>89</v>
      </c>
      <c r="M44" s="51" t="s">
        <v>47</v>
      </c>
      <c r="P44" s="8" t="b">
        <v>0</v>
      </c>
    </row>
    <row r="45" spans="1:16" x14ac:dyDescent="0.3">
      <c r="B45" s="51"/>
      <c r="M45" s="51"/>
    </row>
    <row r="46" spans="1:16" x14ac:dyDescent="0.3">
      <c r="B46" s="51"/>
      <c r="M46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C836-CFF1-4F2D-AB9A-5C52CD9E7400}">
  <sheetPr>
    <tabColor rgb="FFFFFF00"/>
  </sheetPr>
  <dimension ref="B33:N42"/>
  <sheetViews>
    <sheetView showGridLines="0" workbookViewId="0">
      <selection activeCell="H38" sqref="H38"/>
    </sheetView>
  </sheetViews>
  <sheetFormatPr defaultRowHeight="14.4" x14ac:dyDescent="0.3"/>
  <cols>
    <col min="2" max="2" width="19" customWidth="1"/>
    <col min="14" max="14" width="17.6640625" customWidth="1"/>
  </cols>
  <sheetData>
    <row r="33" spans="2:14" x14ac:dyDescent="0.3">
      <c r="B33" s="16" t="s">
        <v>90</v>
      </c>
      <c r="N33" s="16" t="s">
        <v>91</v>
      </c>
    </row>
    <row r="34" spans="2:14" x14ac:dyDescent="0.3">
      <c r="B34" s="14" t="s">
        <v>92</v>
      </c>
      <c r="N34" s="14" t="s">
        <v>92</v>
      </c>
    </row>
    <row r="35" spans="2:14" x14ac:dyDescent="0.3">
      <c r="B35" s="4" t="s">
        <v>93</v>
      </c>
      <c r="N35" s="4" t="s">
        <v>94</v>
      </c>
    </row>
    <row r="36" spans="2:14" x14ac:dyDescent="0.3">
      <c r="B36" s="4" t="s">
        <v>95</v>
      </c>
      <c r="N36" s="4" t="s">
        <v>96</v>
      </c>
    </row>
    <row r="37" spans="2:14" x14ac:dyDescent="0.3">
      <c r="B37" s="4" t="s">
        <v>97</v>
      </c>
      <c r="N37" s="4" t="s">
        <v>98</v>
      </c>
    </row>
    <row r="41" spans="2:14" x14ac:dyDescent="0.3">
      <c r="B41" s="2"/>
    </row>
    <row r="42" spans="2:14" x14ac:dyDescent="0.3">
      <c r="B4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F8C7-4604-4E86-A5AF-A4EEAF922476}">
  <sheetPr>
    <tabColor rgb="FFFFFF00"/>
  </sheetPr>
  <dimension ref="A1:BO3070"/>
  <sheetViews>
    <sheetView workbookViewId="0">
      <selection activeCell="F44" sqref="F44"/>
    </sheetView>
  </sheetViews>
  <sheetFormatPr defaultColWidth="8.88671875" defaultRowHeight="14.4" x14ac:dyDescent="0.3"/>
  <cols>
    <col min="4" max="4" width="11.44140625" bestFit="1" customWidth="1"/>
  </cols>
  <sheetData>
    <row r="1" spans="1:67" x14ac:dyDescent="0.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</row>
    <row r="2" spans="1:67" x14ac:dyDescent="0.3">
      <c r="A2" t="s">
        <v>202</v>
      </c>
      <c r="B2" t="s">
        <v>203</v>
      </c>
      <c r="C2" t="s">
        <v>127</v>
      </c>
      <c r="D2" s="33">
        <v>43856</v>
      </c>
      <c r="E2">
        <v>4</v>
      </c>
      <c r="F2">
        <v>4</v>
      </c>
      <c r="K2">
        <v>0.155</v>
      </c>
      <c r="L2">
        <v>0.155</v>
      </c>
      <c r="AV2">
        <v>5.56</v>
      </c>
      <c r="AW2">
        <v>25788217</v>
      </c>
      <c r="AX2">
        <v>3.202</v>
      </c>
      <c r="AY2">
        <v>37.9</v>
      </c>
      <c r="AZ2">
        <v>15.504</v>
      </c>
      <c r="BA2">
        <v>10.129</v>
      </c>
      <c r="BB2">
        <v>44648.71</v>
      </c>
      <c r="BC2">
        <v>0.5</v>
      </c>
      <c r="BD2">
        <v>107.791</v>
      </c>
      <c r="BE2">
        <v>5.07</v>
      </c>
      <c r="BF2">
        <v>13</v>
      </c>
      <c r="BG2">
        <v>16.5</v>
      </c>
      <c r="BI2">
        <v>3.84</v>
      </c>
      <c r="BJ2">
        <v>83.44</v>
      </c>
      <c r="BK2">
        <v>0.94399999999999995</v>
      </c>
      <c r="BL2">
        <v>-532.6</v>
      </c>
      <c r="BM2">
        <v>-4.47</v>
      </c>
      <c r="BN2">
        <v>-0.48</v>
      </c>
      <c r="BO2">
        <v>-20.652843118235001</v>
      </c>
    </row>
    <row r="3" spans="1:67" x14ac:dyDescent="0.3">
      <c r="A3" t="s">
        <v>202</v>
      </c>
      <c r="B3" t="s">
        <v>203</v>
      </c>
      <c r="C3" t="s">
        <v>127</v>
      </c>
      <c r="D3" s="33">
        <v>43857</v>
      </c>
      <c r="E3">
        <v>5</v>
      </c>
      <c r="F3">
        <v>1</v>
      </c>
      <c r="K3">
        <v>0.19400000000000001</v>
      </c>
      <c r="L3">
        <v>3.9E-2</v>
      </c>
      <c r="AV3">
        <v>5.56</v>
      </c>
      <c r="AW3">
        <v>25788217</v>
      </c>
      <c r="AX3">
        <v>3.202</v>
      </c>
      <c r="AY3">
        <v>37.9</v>
      </c>
      <c r="AZ3">
        <v>15.504</v>
      </c>
      <c r="BA3">
        <v>10.129</v>
      </c>
      <c r="BB3">
        <v>44648.71</v>
      </c>
      <c r="BC3">
        <v>0.5</v>
      </c>
      <c r="BD3">
        <v>107.791</v>
      </c>
      <c r="BE3">
        <v>5.07</v>
      </c>
      <c r="BF3">
        <v>13</v>
      </c>
      <c r="BG3">
        <v>16.5</v>
      </c>
      <c r="BI3">
        <v>3.84</v>
      </c>
      <c r="BJ3">
        <v>83.44</v>
      </c>
      <c r="BK3">
        <v>0.94399999999999995</v>
      </c>
    </row>
    <row r="4" spans="1:67" x14ac:dyDescent="0.3">
      <c r="A4" t="s">
        <v>202</v>
      </c>
      <c r="B4" t="s">
        <v>203</v>
      </c>
      <c r="C4" t="s">
        <v>127</v>
      </c>
      <c r="D4" s="33">
        <v>43858</v>
      </c>
      <c r="E4">
        <v>5</v>
      </c>
      <c r="F4">
        <v>0</v>
      </c>
      <c r="K4">
        <v>0.19400000000000001</v>
      </c>
      <c r="L4">
        <v>0</v>
      </c>
      <c r="AV4">
        <v>5.56</v>
      </c>
      <c r="AW4">
        <v>25788217</v>
      </c>
      <c r="AX4">
        <v>3.202</v>
      </c>
      <c r="AY4">
        <v>37.9</v>
      </c>
      <c r="AZ4">
        <v>15.504</v>
      </c>
      <c r="BA4">
        <v>10.129</v>
      </c>
      <c r="BB4">
        <v>44648.71</v>
      </c>
      <c r="BC4">
        <v>0.5</v>
      </c>
      <c r="BD4">
        <v>107.791</v>
      </c>
      <c r="BE4">
        <v>5.07</v>
      </c>
      <c r="BF4">
        <v>13</v>
      </c>
      <c r="BG4">
        <v>16.5</v>
      </c>
      <c r="BI4">
        <v>3.84</v>
      </c>
      <c r="BJ4">
        <v>83.44</v>
      </c>
      <c r="BK4">
        <v>0.94399999999999995</v>
      </c>
    </row>
    <row r="5" spans="1:67" x14ac:dyDescent="0.3">
      <c r="A5" t="s">
        <v>202</v>
      </c>
      <c r="B5" t="s">
        <v>203</v>
      </c>
      <c r="C5" t="s">
        <v>127</v>
      </c>
      <c r="D5" s="33">
        <v>43859</v>
      </c>
      <c r="E5">
        <v>6</v>
      </c>
      <c r="F5">
        <v>1</v>
      </c>
      <c r="K5">
        <v>0.23300000000000001</v>
      </c>
      <c r="L5">
        <v>3.9E-2</v>
      </c>
      <c r="AV5">
        <v>5.56</v>
      </c>
      <c r="AW5">
        <v>25788217</v>
      </c>
      <c r="AX5">
        <v>3.202</v>
      </c>
      <c r="AY5">
        <v>37.9</v>
      </c>
      <c r="AZ5">
        <v>15.504</v>
      </c>
      <c r="BA5">
        <v>10.129</v>
      </c>
      <c r="BB5">
        <v>44648.71</v>
      </c>
      <c r="BC5">
        <v>0.5</v>
      </c>
      <c r="BD5">
        <v>107.791</v>
      </c>
      <c r="BE5">
        <v>5.07</v>
      </c>
      <c r="BF5">
        <v>13</v>
      </c>
      <c r="BG5">
        <v>16.5</v>
      </c>
      <c r="BI5">
        <v>3.84</v>
      </c>
      <c r="BJ5">
        <v>83.44</v>
      </c>
      <c r="BK5">
        <v>0.94399999999999995</v>
      </c>
    </row>
    <row r="6" spans="1:67" x14ac:dyDescent="0.3">
      <c r="A6" t="s">
        <v>202</v>
      </c>
      <c r="B6" t="s">
        <v>203</v>
      </c>
      <c r="C6" t="s">
        <v>127</v>
      </c>
      <c r="D6" s="33">
        <v>43860</v>
      </c>
      <c r="E6">
        <v>9</v>
      </c>
      <c r="F6">
        <v>3</v>
      </c>
      <c r="K6">
        <v>0.34899999999999998</v>
      </c>
      <c r="L6">
        <v>0.11600000000000001</v>
      </c>
      <c r="AV6">
        <v>5.56</v>
      </c>
      <c r="AW6">
        <v>25788217</v>
      </c>
      <c r="AX6">
        <v>3.202</v>
      </c>
      <c r="AY6">
        <v>37.9</v>
      </c>
      <c r="AZ6">
        <v>15.504</v>
      </c>
      <c r="BA6">
        <v>10.129</v>
      </c>
      <c r="BB6">
        <v>44648.71</v>
      </c>
      <c r="BC6">
        <v>0.5</v>
      </c>
      <c r="BD6">
        <v>107.791</v>
      </c>
      <c r="BE6">
        <v>5.07</v>
      </c>
      <c r="BF6">
        <v>13</v>
      </c>
      <c r="BG6">
        <v>16.5</v>
      </c>
      <c r="BI6">
        <v>3.84</v>
      </c>
      <c r="BJ6">
        <v>83.44</v>
      </c>
      <c r="BK6">
        <v>0.94399999999999995</v>
      </c>
    </row>
    <row r="7" spans="1:67" x14ac:dyDescent="0.3">
      <c r="A7" t="s">
        <v>202</v>
      </c>
      <c r="B7" t="s">
        <v>203</v>
      </c>
      <c r="C7" t="s">
        <v>127</v>
      </c>
      <c r="D7" s="33">
        <v>43861</v>
      </c>
      <c r="E7">
        <v>9</v>
      </c>
      <c r="F7">
        <v>0</v>
      </c>
      <c r="K7">
        <v>0.34899999999999998</v>
      </c>
      <c r="L7">
        <v>0</v>
      </c>
      <c r="AV7">
        <v>5.56</v>
      </c>
      <c r="AW7">
        <v>25788217</v>
      </c>
      <c r="AX7">
        <v>3.202</v>
      </c>
      <c r="AY7">
        <v>37.9</v>
      </c>
      <c r="AZ7">
        <v>15.504</v>
      </c>
      <c r="BA7">
        <v>10.129</v>
      </c>
      <c r="BB7">
        <v>44648.71</v>
      </c>
      <c r="BC7">
        <v>0.5</v>
      </c>
      <c r="BD7">
        <v>107.791</v>
      </c>
      <c r="BE7">
        <v>5.07</v>
      </c>
      <c r="BF7">
        <v>13</v>
      </c>
      <c r="BG7">
        <v>16.5</v>
      </c>
      <c r="BI7">
        <v>3.84</v>
      </c>
      <c r="BJ7">
        <v>83.44</v>
      </c>
      <c r="BK7">
        <v>0.94399999999999995</v>
      </c>
    </row>
    <row r="8" spans="1:67" x14ac:dyDescent="0.3">
      <c r="A8" t="s">
        <v>202</v>
      </c>
      <c r="B8" t="s">
        <v>203</v>
      </c>
      <c r="C8" t="s">
        <v>127</v>
      </c>
      <c r="D8" s="33">
        <v>43862</v>
      </c>
      <c r="E8">
        <v>12</v>
      </c>
      <c r="F8">
        <v>3</v>
      </c>
      <c r="G8">
        <v>1.714</v>
      </c>
      <c r="K8">
        <v>0.46500000000000002</v>
      </c>
      <c r="L8">
        <v>0.11600000000000001</v>
      </c>
      <c r="M8">
        <v>6.6000000000000003E-2</v>
      </c>
      <c r="AV8">
        <v>13.89</v>
      </c>
      <c r="AW8">
        <v>25788217</v>
      </c>
      <c r="AX8">
        <v>3.202</v>
      </c>
      <c r="AY8">
        <v>37.9</v>
      </c>
      <c r="AZ8">
        <v>15.504</v>
      </c>
      <c r="BA8">
        <v>10.129</v>
      </c>
      <c r="BB8">
        <v>44648.71</v>
      </c>
      <c r="BC8">
        <v>0.5</v>
      </c>
      <c r="BD8">
        <v>107.791</v>
      </c>
      <c r="BE8">
        <v>5.07</v>
      </c>
      <c r="BF8">
        <v>13</v>
      </c>
      <c r="BG8">
        <v>16.5</v>
      </c>
      <c r="BI8">
        <v>3.84</v>
      </c>
      <c r="BJ8">
        <v>83.44</v>
      </c>
      <c r="BK8">
        <v>0.94399999999999995</v>
      </c>
    </row>
    <row r="9" spans="1:67" x14ac:dyDescent="0.3">
      <c r="A9" t="s">
        <v>202</v>
      </c>
      <c r="B9" t="s">
        <v>203</v>
      </c>
      <c r="C9" t="s">
        <v>127</v>
      </c>
      <c r="D9" s="33">
        <v>43863</v>
      </c>
      <c r="E9">
        <v>12</v>
      </c>
      <c r="F9">
        <v>0</v>
      </c>
      <c r="G9">
        <v>1.143</v>
      </c>
      <c r="K9">
        <v>0.46500000000000002</v>
      </c>
      <c r="L9">
        <v>0</v>
      </c>
      <c r="M9">
        <v>4.3999999999999997E-2</v>
      </c>
      <c r="AV9">
        <v>13.89</v>
      </c>
      <c r="AW9">
        <v>25788217</v>
      </c>
      <c r="AX9">
        <v>3.202</v>
      </c>
      <c r="AY9">
        <v>37.9</v>
      </c>
      <c r="AZ9">
        <v>15.504</v>
      </c>
      <c r="BA9">
        <v>10.129</v>
      </c>
      <c r="BB9">
        <v>44648.71</v>
      </c>
      <c r="BC9">
        <v>0.5</v>
      </c>
      <c r="BD9">
        <v>107.791</v>
      </c>
      <c r="BE9">
        <v>5.07</v>
      </c>
      <c r="BF9">
        <v>13</v>
      </c>
      <c r="BG9">
        <v>16.5</v>
      </c>
      <c r="BI9">
        <v>3.84</v>
      </c>
      <c r="BJ9">
        <v>83.44</v>
      </c>
      <c r="BK9">
        <v>0.94399999999999995</v>
      </c>
      <c r="BL9">
        <v>-660.4</v>
      </c>
      <c r="BM9">
        <v>-4.4400000000000004</v>
      </c>
      <c r="BN9">
        <v>-4.33</v>
      </c>
      <c r="BO9">
        <v>-25.6085948090168</v>
      </c>
    </row>
    <row r="10" spans="1:67" x14ac:dyDescent="0.3">
      <c r="A10" t="s">
        <v>202</v>
      </c>
      <c r="B10" t="s">
        <v>203</v>
      </c>
      <c r="C10" t="s">
        <v>127</v>
      </c>
      <c r="D10" s="33">
        <v>43864</v>
      </c>
      <c r="E10">
        <v>12</v>
      </c>
      <c r="F10">
        <v>0</v>
      </c>
      <c r="G10">
        <v>1</v>
      </c>
      <c r="K10">
        <v>0.46500000000000002</v>
      </c>
      <c r="L10">
        <v>0</v>
      </c>
      <c r="M10">
        <v>3.9E-2</v>
      </c>
      <c r="AV10">
        <v>19.440000000000001</v>
      </c>
      <c r="AW10">
        <v>25788217</v>
      </c>
      <c r="AX10">
        <v>3.202</v>
      </c>
      <c r="AY10">
        <v>37.9</v>
      </c>
      <c r="AZ10">
        <v>15.504</v>
      </c>
      <c r="BA10">
        <v>10.129</v>
      </c>
      <c r="BB10">
        <v>44648.71</v>
      </c>
      <c r="BC10">
        <v>0.5</v>
      </c>
      <c r="BD10">
        <v>107.791</v>
      </c>
      <c r="BE10">
        <v>5.07</v>
      </c>
      <c r="BF10">
        <v>13</v>
      </c>
      <c r="BG10">
        <v>16.5</v>
      </c>
      <c r="BI10">
        <v>3.84</v>
      </c>
      <c r="BJ10">
        <v>83.44</v>
      </c>
      <c r="BK10">
        <v>0.94399999999999995</v>
      </c>
    </row>
    <row r="11" spans="1:67" x14ac:dyDescent="0.3">
      <c r="A11" t="s">
        <v>202</v>
      </c>
      <c r="B11" t="s">
        <v>203</v>
      </c>
      <c r="C11" t="s">
        <v>127</v>
      </c>
      <c r="D11" s="33">
        <v>43865</v>
      </c>
      <c r="E11">
        <v>13</v>
      </c>
      <c r="F11">
        <v>1</v>
      </c>
      <c r="G11">
        <v>1.143</v>
      </c>
      <c r="K11">
        <v>0.504</v>
      </c>
      <c r="L11">
        <v>3.9E-2</v>
      </c>
      <c r="M11">
        <v>4.3999999999999997E-2</v>
      </c>
      <c r="AV11">
        <v>19.440000000000001</v>
      </c>
      <c r="AW11">
        <v>25788217</v>
      </c>
      <c r="AX11">
        <v>3.202</v>
      </c>
      <c r="AY11">
        <v>37.9</v>
      </c>
      <c r="AZ11">
        <v>15.504</v>
      </c>
      <c r="BA11">
        <v>10.129</v>
      </c>
      <c r="BB11">
        <v>44648.71</v>
      </c>
      <c r="BC11">
        <v>0.5</v>
      </c>
      <c r="BD11">
        <v>107.791</v>
      </c>
      <c r="BE11">
        <v>5.07</v>
      </c>
      <c r="BF11">
        <v>13</v>
      </c>
      <c r="BG11">
        <v>16.5</v>
      </c>
      <c r="BI11">
        <v>3.84</v>
      </c>
      <c r="BJ11">
        <v>83.44</v>
      </c>
      <c r="BK11">
        <v>0.94399999999999995</v>
      </c>
    </row>
    <row r="12" spans="1:67" x14ac:dyDescent="0.3">
      <c r="A12" t="s">
        <v>202</v>
      </c>
      <c r="B12" t="s">
        <v>203</v>
      </c>
      <c r="C12" t="s">
        <v>127</v>
      </c>
      <c r="D12" s="33">
        <v>43866</v>
      </c>
      <c r="E12">
        <v>13</v>
      </c>
      <c r="F12">
        <v>0</v>
      </c>
      <c r="G12">
        <v>1</v>
      </c>
      <c r="K12">
        <v>0.504</v>
      </c>
      <c r="L12">
        <v>0</v>
      </c>
      <c r="M12">
        <v>3.9E-2</v>
      </c>
      <c r="AV12">
        <v>19.440000000000001</v>
      </c>
      <c r="AW12">
        <v>25788217</v>
      </c>
      <c r="AX12">
        <v>3.202</v>
      </c>
      <c r="AY12">
        <v>37.9</v>
      </c>
      <c r="AZ12">
        <v>15.504</v>
      </c>
      <c r="BA12">
        <v>10.129</v>
      </c>
      <c r="BB12">
        <v>44648.71</v>
      </c>
      <c r="BC12">
        <v>0.5</v>
      </c>
      <c r="BD12">
        <v>107.791</v>
      </c>
      <c r="BE12">
        <v>5.07</v>
      </c>
      <c r="BF12">
        <v>13</v>
      </c>
      <c r="BG12">
        <v>16.5</v>
      </c>
      <c r="BI12">
        <v>3.84</v>
      </c>
      <c r="BJ12">
        <v>83.44</v>
      </c>
      <c r="BK12">
        <v>0.94399999999999995</v>
      </c>
    </row>
    <row r="13" spans="1:67" x14ac:dyDescent="0.3">
      <c r="A13" t="s">
        <v>202</v>
      </c>
      <c r="B13" t="s">
        <v>203</v>
      </c>
      <c r="C13" t="s">
        <v>127</v>
      </c>
      <c r="D13" s="33">
        <v>43867</v>
      </c>
      <c r="E13">
        <v>14</v>
      </c>
      <c r="F13">
        <v>1</v>
      </c>
      <c r="G13">
        <v>0.71399999999999997</v>
      </c>
      <c r="K13">
        <v>0.54300000000000004</v>
      </c>
      <c r="L13">
        <v>3.9E-2</v>
      </c>
      <c r="M13">
        <v>2.8000000000000001E-2</v>
      </c>
      <c r="AV13">
        <v>19.440000000000001</v>
      </c>
      <c r="AW13">
        <v>25788217</v>
      </c>
      <c r="AX13">
        <v>3.202</v>
      </c>
      <c r="AY13">
        <v>37.9</v>
      </c>
      <c r="AZ13">
        <v>15.504</v>
      </c>
      <c r="BA13">
        <v>10.129</v>
      </c>
      <c r="BB13">
        <v>44648.71</v>
      </c>
      <c r="BC13">
        <v>0.5</v>
      </c>
      <c r="BD13">
        <v>107.791</v>
      </c>
      <c r="BE13">
        <v>5.07</v>
      </c>
      <c r="BF13">
        <v>13</v>
      </c>
      <c r="BG13">
        <v>16.5</v>
      </c>
      <c r="BI13">
        <v>3.84</v>
      </c>
      <c r="BJ13">
        <v>83.44</v>
      </c>
      <c r="BK13">
        <v>0.94399999999999995</v>
      </c>
    </row>
    <row r="14" spans="1:67" x14ac:dyDescent="0.3">
      <c r="A14" t="s">
        <v>202</v>
      </c>
      <c r="B14" t="s">
        <v>203</v>
      </c>
      <c r="C14" t="s">
        <v>127</v>
      </c>
      <c r="D14" s="33">
        <v>43868</v>
      </c>
      <c r="E14">
        <v>15</v>
      </c>
      <c r="F14">
        <v>1</v>
      </c>
      <c r="G14">
        <v>0.85699999999999998</v>
      </c>
      <c r="K14">
        <v>0.58199999999999996</v>
      </c>
      <c r="L14">
        <v>3.9E-2</v>
      </c>
      <c r="M14">
        <v>3.3000000000000002E-2</v>
      </c>
      <c r="AV14">
        <v>19.440000000000001</v>
      </c>
      <c r="AW14">
        <v>25788217</v>
      </c>
      <c r="AX14">
        <v>3.202</v>
      </c>
      <c r="AY14">
        <v>37.9</v>
      </c>
      <c r="AZ14">
        <v>15.504</v>
      </c>
      <c r="BA14">
        <v>10.129</v>
      </c>
      <c r="BB14">
        <v>44648.71</v>
      </c>
      <c r="BC14">
        <v>0.5</v>
      </c>
      <c r="BD14">
        <v>107.791</v>
      </c>
      <c r="BE14">
        <v>5.07</v>
      </c>
      <c r="BF14">
        <v>13</v>
      </c>
      <c r="BG14">
        <v>16.5</v>
      </c>
      <c r="BI14">
        <v>3.84</v>
      </c>
      <c r="BJ14">
        <v>83.44</v>
      </c>
      <c r="BK14">
        <v>0.94399999999999995</v>
      </c>
    </row>
    <row r="15" spans="1:67" x14ac:dyDescent="0.3">
      <c r="A15" t="s">
        <v>202</v>
      </c>
      <c r="B15" t="s">
        <v>203</v>
      </c>
      <c r="C15" t="s">
        <v>127</v>
      </c>
      <c r="D15" s="33">
        <v>43869</v>
      </c>
      <c r="E15">
        <v>15</v>
      </c>
      <c r="F15">
        <v>0</v>
      </c>
      <c r="G15">
        <v>0.42899999999999999</v>
      </c>
      <c r="K15">
        <v>0.58199999999999996</v>
      </c>
      <c r="L15">
        <v>0</v>
      </c>
      <c r="M15">
        <v>1.7000000000000001E-2</v>
      </c>
      <c r="AV15">
        <v>19.440000000000001</v>
      </c>
      <c r="AW15">
        <v>25788217</v>
      </c>
      <c r="AX15">
        <v>3.202</v>
      </c>
      <c r="AY15">
        <v>37.9</v>
      </c>
      <c r="AZ15">
        <v>15.504</v>
      </c>
      <c r="BA15">
        <v>10.129</v>
      </c>
      <c r="BB15">
        <v>44648.71</v>
      </c>
      <c r="BC15">
        <v>0.5</v>
      </c>
      <c r="BD15">
        <v>107.791</v>
      </c>
      <c r="BE15">
        <v>5.07</v>
      </c>
      <c r="BF15">
        <v>13</v>
      </c>
      <c r="BG15">
        <v>16.5</v>
      </c>
      <c r="BI15">
        <v>3.84</v>
      </c>
      <c r="BJ15">
        <v>83.44</v>
      </c>
      <c r="BK15">
        <v>0.94399999999999995</v>
      </c>
    </row>
    <row r="16" spans="1:67" x14ac:dyDescent="0.3">
      <c r="A16" t="s">
        <v>202</v>
      </c>
      <c r="B16" t="s">
        <v>203</v>
      </c>
      <c r="C16" t="s">
        <v>127</v>
      </c>
      <c r="D16" s="33">
        <v>43870</v>
      </c>
      <c r="E16">
        <v>15</v>
      </c>
      <c r="F16">
        <v>0</v>
      </c>
      <c r="G16">
        <v>0.42899999999999999</v>
      </c>
      <c r="K16">
        <v>0.58199999999999996</v>
      </c>
      <c r="L16">
        <v>0</v>
      </c>
      <c r="M16">
        <v>1.7000000000000001E-2</v>
      </c>
      <c r="AV16">
        <v>19.440000000000001</v>
      </c>
      <c r="AW16">
        <v>25788217</v>
      </c>
      <c r="AX16">
        <v>3.202</v>
      </c>
      <c r="AY16">
        <v>37.9</v>
      </c>
      <c r="AZ16">
        <v>15.504</v>
      </c>
      <c r="BA16">
        <v>10.129</v>
      </c>
      <c r="BB16">
        <v>44648.71</v>
      </c>
      <c r="BC16">
        <v>0.5</v>
      </c>
      <c r="BD16">
        <v>107.791</v>
      </c>
      <c r="BE16">
        <v>5.07</v>
      </c>
      <c r="BF16">
        <v>13</v>
      </c>
      <c r="BG16">
        <v>16.5</v>
      </c>
      <c r="BI16">
        <v>3.84</v>
      </c>
      <c r="BJ16">
        <v>83.44</v>
      </c>
      <c r="BK16">
        <v>0.94399999999999995</v>
      </c>
      <c r="BL16">
        <v>-765.6</v>
      </c>
      <c r="BM16">
        <v>-4.29</v>
      </c>
      <c r="BN16">
        <v>-3.56</v>
      </c>
      <c r="BO16">
        <v>-29.6879772649656</v>
      </c>
    </row>
    <row r="17" spans="1:67" x14ac:dyDescent="0.3">
      <c r="A17" t="s">
        <v>202</v>
      </c>
      <c r="B17" t="s">
        <v>203</v>
      </c>
      <c r="C17" t="s">
        <v>127</v>
      </c>
      <c r="D17" s="33">
        <v>43871</v>
      </c>
      <c r="E17">
        <v>15</v>
      </c>
      <c r="F17">
        <v>0</v>
      </c>
      <c r="G17">
        <v>0.42899999999999999</v>
      </c>
      <c r="K17">
        <v>0.58199999999999996</v>
      </c>
      <c r="L17">
        <v>0</v>
      </c>
      <c r="M17">
        <v>1.7000000000000001E-2</v>
      </c>
      <c r="AV17">
        <v>19.440000000000001</v>
      </c>
      <c r="AW17">
        <v>25788217</v>
      </c>
      <c r="AX17">
        <v>3.202</v>
      </c>
      <c r="AY17">
        <v>37.9</v>
      </c>
      <c r="AZ17">
        <v>15.504</v>
      </c>
      <c r="BA17">
        <v>10.129</v>
      </c>
      <c r="BB17">
        <v>44648.71</v>
      </c>
      <c r="BC17">
        <v>0.5</v>
      </c>
      <c r="BD17">
        <v>107.791</v>
      </c>
      <c r="BE17">
        <v>5.07</v>
      </c>
      <c r="BF17">
        <v>13</v>
      </c>
      <c r="BG17">
        <v>16.5</v>
      </c>
      <c r="BI17">
        <v>3.84</v>
      </c>
      <c r="BJ17">
        <v>83.44</v>
      </c>
      <c r="BK17">
        <v>0.94399999999999995</v>
      </c>
    </row>
    <row r="18" spans="1:67" x14ac:dyDescent="0.3">
      <c r="A18" t="s">
        <v>202</v>
      </c>
      <c r="B18" t="s">
        <v>203</v>
      </c>
      <c r="C18" t="s">
        <v>127</v>
      </c>
      <c r="D18" s="33">
        <v>43872</v>
      </c>
      <c r="E18">
        <v>15</v>
      </c>
      <c r="F18">
        <v>0</v>
      </c>
      <c r="G18">
        <v>0.28599999999999998</v>
      </c>
      <c r="K18">
        <v>0.58199999999999996</v>
      </c>
      <c r="L18">
        <v>0</v>
      </c>
      <c r="M18">
        <v>1.0999999999999999E-2</v>
      </c>
      <c r="AV18">
        <v>19.440000000000001</v>
      </c>
      <c r="AW18">
        <v>25788217</v>
      </c>
      <c r="AX18">
        <v>3.202</v>
      </c>
      <c r="AY18">
        <v>37.9</v>
      </c>
      <c r="AZ18">
        <v>15.504</v>
      </c>
      <c r="BA18">
        <v>10.129</v>
      </c>
      <c r="BB18">
        <v>44648.71</v>
      </c>
      <c r="BC18">
        <v>0.5</v>
      </c>
      <c r="BD18">
        <v>107.791</v>
      </c>
      <c r="BE18">
        <v>5.07</v>
      </c>
      <c r="BF18">
        <v>13</v>
      </c>
      <c r="BG18">
        <v>16.5</v>
      </c>
      <c r="BI18">
        <v>3.84</v>
      </c>
      <c r="BJ18">
        <v>83.44</v>
      </c>
      <c r="BK18">
        <v>0.94399999999999995</v>
      </c>
    </row>
    <row r="19" spans="1:67" x14ac:dyDescent="0.3">
      <c r="A19" t="s">
        <v>202</v>
      </c>
      <c r="B19" t="s">
        <v>203</v>
      </c>
      <c r="C19" t="s">
        <v>127</v>
      </c>
      <c r="D19" s="33">
        <v>43873</v>
      </c>
      <c r="E19">
        <v>15</v>
      </c>
      <c r="F19">
        <v>0</v>
      </c>
      <c r="G19">
        <v>0.28599999999999998</v>
      </c>
      <c r="K19">
        <v>0.58199999999999996</v>
      </c>
      <c r="L19">
        <v>0</v>
      </c>
      <c r="M19">
        <v>1.0999999999999999E-2</v>
      </c>
      <c r="AV19">
        <v>19.440000000000001</v>
      </c>
      <c r="AW19">
        <v>25788217</v>
      </c>
      <c r="AX19">
        <v>3.202</v>
      </c>
      <c r="AY19">
        <v>37.9</v>
      </c>
      <c r="AZ19">
        <v>15.504</v>
      </c>
      <c r="BA19">
        <v>10.129</v>
      </c>
      <c r="BB19">
        <v>44648.71</v>
      </c>
      <c r="BC19">
        <v>0.5</v>
      </c>
      <c r="BD19">
        <v>107.791</v>
      </c>
      <c r="BE19">
        <v>5.07</v>
      </c>
      <c r="BF19">
        <v>13</v>
      </c>
      <c r="BG19">
        <v>16.5</v>
      </c>
      <c r="BI19">
        <v>3.84</v>
      </c>
      <c r="BJ19">
        <v>83.44</v>
      </c>
      <c r="BK19">
        <v>0.94399999999999995</v>
      </c>
    </row>
    <row r="20" spans="1:67" x14ac:dyDescent="0.3">
      <c r="A20" t="s">
        <v>202</v>
      </c>
      <c r="B20" t="s">
        <v>203</v>
      </c>
      <c r="C20" t="s">
        <v>127</v>
      </c>
      <c r="D20" s="33">
        <v>43874</v>
      </c>
      <c r="E20">
        <v>15</v>
      </c>
      <c r="F20">
        <v>0</v>
      </c>
      <c r="G20">
        <v>0.14299999999999999</v>
      </c>
      <c r="K20">
        <v>0.58199999999999996</v>
      </c>
      <c r="L20">
        <v>0</v>
      </c>
      <c r="M20">
        <v>6.0000000000000001E-3</v>
      </c>
      <c r="AV20">
        <v>19.440000000000001</v>
      </c>
      <c r="AW20">
        <v>25788217</v>
      </c>
      <c r="AX20">
        <v>3.202</v>
      </c>
      <c r="AY20">
        <v>37.9</v>
      </c>
      <c r="AZ20">
        <v>15.504</v>
      </c>
      <c r="BA20">
        <v>10.129</v>
      </c>
      <c r="BB20">
        <v>44648.71</v>
      </c>
      <c r="BC20">
        <v>0.5</v>
      </c>
      <c r="BD20">
        <v>107.791</v>
      </c>
      <c r="BE20">
        <v>5.07</v>
      </c>
      <c r="BF20">
        <v>13</v>
      </c>
      <c r="BG20">
        <v>16.5</v>
      </c>
      <c r="BI20">
        <v>3.84</v>
      </c>
      <c r="BJ20">
        <v>83.44</v>
      </c>
      <c r="BK20">
        <v>0.94399999999999995</v>
      </c>
    </row>
    <row r="21" spans="1:67" x14ac:dyDescent="0.3">
      <c r="A21" t="s">
        <v>202</v>
      </c>
      <c r="B21" t="s">
        <v>203</v>
      </c>
      <c r="C21" t="s">
        <v>127</v>
      </c>
      <c r="D21" s="33">
        <v>43875</v>
      </c>
      <c r="E21">
        <v>15</v>
      </c>
      <c r="F21">
        <v>0</v>
      </c>
      <c r="G21">
        <v>0</v>
      </c>
      <c r="K21">
        <v>0.58199999999999996</v>
      </c>
      <c r="L21">
        <v>0</v>
      </c>
      <c r="M21">
        <v>0</v>
      </c>
      <c r="AV21">
        <v>19.440000000000001</v>
      </c>
      <c r="AW21">
        <v>25788217</v>
      </c>
      <c r="AX21">
        <v>3.202</v>
      </c>
      <c r="AY21">
        <v>37.9</v>
      </c>
      <c r="AZ21">
        <v>15.504</v>
      </c>
      <c r="BA21">
        <v>10.129</v>
      </c>
      <c r="BB21">
        <v>44648.71</v>
      </c>
      <c r="BC21">
        <v>0.5</v>
      </c>
      <c r="BD21">
        <v>107.791</v>
      </c>
      <c r="BE21">
        <v>5.07</v>
      </c>
      <c r="BF21">
        <v>13</v>
      </c>
      <c r="BG21">
        <v>16.5</v>
      </c>
      <c r="BI21">
        <v>3.84</v>
      </c>
      <c r="BJ21">
        <v>83.44</v>
      </c>
      <c r="BK21">
        <v>0.94399999999999995</v>
      </c>
    </row>
    <row r="22" spans="1:67" x14ac:dyDescent="0.3">
      <c r="A22" t="s">
        <v>202</v>
      </c>
      <c r="B22" t="s">
        <v>203</v>
      </c>
      <c r="C22" t="s">
        <v>127</v>
      </c>
      <c r="D22" s="33">
        <v>43876</v>
      </c>
      <c r="E22">
        <v>15</v>
      </c>
      <c r="F22">
        <v>0</v>
      </c>
      <c r="G22">
        <v>0</v>
      </c>
      <c r="K22">
        <v>0.58199999999999996</v>
      </c>
      <c r="L22">
        <v>0</v>
      </c>
      <c r="M22">
        <v>0</v>
      </c>
      <c r="AV22">
        <v>19.440000000000001</v>
      </c>
      <c r="AW22">
        <v>25788217</v>
      </c>
      <c r="AX22">
        <v>3.202</v>
      </c>
      <c r="AY22">
        <v>37.9</v>
      </c>
      <c r="AZ22">
        <v>15.504</v>
      </c>
      <c r="BA22">
        <v>10.129</v>
      </c>
      <c r="BB22">
        <v>44648.71</v>
      </c>
      <c r="BC22">
        <v>0.5</v>
      </c>
      <c r="BD22">
        <v>107.791</v>
      </c>
      <c r="BE22">
        <v>5.07</v>
      </c>
      <c r="BF22">
        <v>13</v>
      </c>
      <c r="BG22">
        <v>16.5</v>
      </c>
      <c r="BI22">
        <v>3.84</v>
      </c>
      <c r="BJ22">
        <v>83.44</v>
      </c>
      <c r="BK22">
        <v>0.94399999999999995</v>
      </c>
    </row>
    <row r="23" spans="1:67" x14ac:dyDescent="0.3">
      <c r="A23" t="s">
        <v>202</v>
      </c>
      <c r="B23" t="s">
        <v>203</v>
      </c>
      <c r="C23" t="s">
        <v>127</v>
      </c>
      <c r="D23" s="33">
        <v>43877</v>
      </c>
      <c r="E23">
        <v>15</v>
      </c>
      <c r="F23">
        <v>0</v>
      </c>
      <c r="G23">
        <v>0</v>
      </c>
      <c r="K23">
        <v>0.58199999999999996</v>
      </c>
      <c r="L23">
        <v>0</v>
      </c>
      <c r="M23">
        <v>0</v>
      </c>
      <c r="AV23">
        <v>19.440000000000001</v>
      </c>
      <c r="AW23">
        <v>25788217</v>
      </c>
      <c r="AX23">
        <v>3.202</v>
      </c>
      <c r="AY23">
        <v>37.9</v>
      </c>
      <c r="AZ23">
        <v>15.504</v>
      </c>
      <c r="BA23">
        <v>10.129</v>
      </c>
      <c r="BB23">
        <v>44648.71</v>
      </c>
      <c r="BC23">
        <v>0.5</v>
      </c>
      <c r="BD23">
        <v>107.791</v>
      </c>
      <c r="BE23">
        <v>5.07</v>
      </c>
      <c r="BF23">
        <v>13</v>
      </c>
      <c r="BG23">
        <v>16.5</v>
      </c>
      <c r="BI23">
        <v>3.84</v>
      </c>
      <c r="BJ23">
        <v>83.44</v>
      </c>
      <c r="BK23">
        <v>0.94399999999999995</v>
      </c>
      <c r="BL23">
        <v>-788</v>
      </c>
      <c r="BM23">
        <v>-3.79</v>
      </c>
      <c r="BN23">
        <v>-0.75</v>
      </c>
      <c r="BO23">
        <v>-30.5565910198445</v>
      </c>
    </row>
    <row r="24" spans="1:67" x14ac:dyDescent="0.3">
      <c r="A24" t="s">
        <v>202</v>
      </c>
      <c r="B24" t="s">
        <v>203</v>
      </c>
      <c r="C24" t="s">
        <v>127</v>
      </c>
      <c r="D24" s="33">
        <v>43878</v>
      </c>
      <c r="E24">
        <v>15</v>
      </c>
      <c r="F24">
        <v>0</v>
      </c>
      <c r="G24">
        <v>0</v>
      </c>
      <c r="K24">
        <v>0.58199999999999996</v>
      </c>
      <c r="L24">
        <v>0</v>
      </c>
      <c r="M24">
        <v>0</v>
      </c>
      <c r="AV24">
        <v>19.440000000000001</v>
      </c>
      <c r="AW24">
        <v>25788217</v>
      </c>
      <c r="AX24">
        <v>3.202</v>
      </c>
      <c r="AY24">
        <v>37.9</v>
      </c>
      <c r="AZ24">
        <v>15.504</v>
      </c>
      <c r="BA24">
        <v>10.129</v>
      </c>
      <c r="BB24">
        <v>44648.71</v>
      </c>
      <c r="BC24">
        <v>0.5</v>
      </c>
      <c r="BD24">
        <v>107.791</v>
      </c>
      <c r="BE24">
        <v>5.07</v>
      </c>
      <c r="BF24">
        <v>13</v>
      </c>
      <c r="BG24">
        <v>16.5</v>
      </c>
      <c r="BI24">
        <v>3.84</v>
      </c>
      <c r="BJ24">
        <v>83.44</v>
      </c>
      <c r="BK24">
        <v>0.94399999999999995</v>
      </c>
    </row>
    <row r="25" spans="1:67" x14ac:dyDescent="0.3">
      <c r="A25" t="s">
        <v>202</v>
      </c>
      <c r="B25" t="s">
        <v>203</v>
      </c>
      <c r="C25" t="s">
        <v>127</v>
      </c>
      <c r="D25" s="33">
        <v>43879</v>
      </c>
      <c r="E25">
        <v>15</v>
      </c>
      <c r="F25">
        <v>0</v>
      </c>
      <c r="G25">
        <v>0</v>
      </c>
      <c r="K25">
        <v>0.58199999999999996</v>
      </c>
      <c r="L25">
        <v>0</v>
      </c>
      <c r="M25">
        <v>0</v>
      </c>
      <c r="AV25">
        <v>19.440000000000001</v>
      </c>
      <c r="AW25">
        <v>25788217</v>
      </c>
      <c r="AX25">
        <v>3.202</v>
      </c>
      <c r="AY25">
        <v>37.9</v>
      </c>
      <c r="AZ25">
        <v>15.504</v>
      </c>
      <c r="BA25">
        <v>10.129</v>
      </c>
      <c r="BB25">
        <v>44648.71</v>
      </c>
      <c r="BC25">
        <v>0.5</v>
      </c>
      <c r="BD25">
        <v>107.791</v>
      </c>
      <c r="BE25">
        <v>5.07</v>
      </c>
      <c r="BF25">
        <v>13</v>
      </c>
      <c r="BG25">
        <v>16.5</v>
      </c>
      <c r="BI25">
        <v>3.84</v>
      </c>
      <c r="BJ25">
        <v>83.44</v>
      </c>
      <c r="BK25">
        <v>0.94399999999999995</v>
      </c>
    </row>
    <row r="26" spans="1:67" x14ac:dyDescent="0.3">
      <c r="A26" t="s">
        <v>202</v>
      </c>
      <c r="B26" t="s">
        <v>203</v>
      </c>
      <c r="C26" t="s">
        <v>127</v>
      </c>
      <c r="D26" s="33">
        <v>43880</v>
      </c>
      <c r="E26">
        <v>15</v>
      </c>
      <c r="F26">
        <v>0</v>
      </c>
      <c r="G26">
        <v>0</v>
      </c>
      <c r="K26">
        <v>0.58199999999999996</v>
      </c>
      <c r="L26">
        <v>0</v>
      </c>
      <c r="M26">
        <v>0</v>
      </c>
      <c r="AV26">
        <v>19.440000000000001</v>
      </c>
      <c r="AW26">
        <v>25788217</v>
      </c>
      <c r="AX26">
        <v>3.202</v>
      </c>
      <c r="AY26">
        <v>37.9</v>
      </c>
      <c r="AZ26">
        <v>15.504</v>
      </c>
      <c r="BA26">
        <v>10.129</v>
      </c>
      <c r="BB26">
        <v>44648.71</v>
      </c>
      <c r="BC26">
        <v>0.5</v>
      </c>
      <c r="BD26">
        <v>107.791</v>
      </c>
      <c r="BE26">
        <v>5.07</v>
      </c>
      <c r="BF26">
        <v>13</v>
      </c>
      <c r="BG26">
        <v>16.5</v>
      </c>
      <c r="BI26">
        <v>3.84</v>
      </c>
      <c r="BJ26">
        <v>83.44</v>
      </c>
      <c r="BK26">
        <v>0.94399999999999995</v>
      </c>
    </row>
    <row r="27" spans="1:67" x14ac:dyDescent="0.3">
      <c r="A27" t="s">
        <v>202</v>
      </c>
      <c r="B27" t="s">
        <v>203</v>
      </c>
      <c r="C27" t="s">
        <v>127</v>
      </c>
      <c r="D27" s="33">
        <v>43881</v>
      </c>
      <c r="E27">
        <v>15</v>
      </c>
      <c r="F27">
        <v>0</v>
      </c>
      <c r="G27">
        <v>0</v>
      </c>
      <c r="K27">
        <v>0.58199999999999996</v>
      </c>
      <c r="L27">
        <v>0</v>
      </c>
      <c r="M27">
        <v>0</v>
      </c>
      <c r="AV27">
        <v>19.440000000000001</v>
      </c>
      <c r="AW27">
        <v>25788217</v>
      </c>
      <c r="AX27">
        <v>3.202</v>
      </c>
      <c r="AY27">
        <v>37.9</v>
      </c>
      <c r="AZ27">
        <v>15.504</v>
      </c>
      <c r="BA27">
        <v>10.129</v>
      </c>
      <c r="BB27">
        <v>44648.71</v>
      </c>
      <c r="BC27">
        <v>0.5</v>
      </c>
      <c r="BD27">
        <v>107.791</v>
      </c>
      <c r="BE27">
        <v>5.07</v>
      </c>
      <c r="BF27">
        <v>13</v>
      </c>
      <c r="BG27">
        <v>16.5</v>
      </c>
      <c r="BI27">
        <v>3.84</v>
      </c>
      <c r="BJ27">
        <v>83.44</v>
      </c>
      <c r="BK27">
        <v>0.94399999999999995</v>
      </c>
    </row>
    <row r="28" spans="1:67" x14ac:dyDescent="0.3">
      <c r="A28" t="s">
        <v>202</v>
      </c>
      <c r="B28" t="s">
        <v>203</v>
      </c>
      <c r="C28" t="s">
        <v>127</v>
      </c>
      <c r="D28" s="33">
        <v>43882</v>
      </c>
      <c r="E28">
        <v>15</v>
      </c>
      <c r="F28">
        <v>0</v>
      </c>
      <c r="G28">
        <v>0</v>
      </c>
      <c r="K28">
        <v>0.58199999999999996</v>
      </c>
      <c r="L28">
        <v>0</v>
      </c>
      <c r="M28">
        <v>0</v>
      </c>
      <c r="AV28">
        <v>19.440000000000001</v>
      </c>
      <c r="AW28">
        <v>25788217</v>
      </c>
      <c r="AX28">
        <v>3.202</v>
      </c>
      <c r="AY28">
        <v>37.9</v>
      </c>
      <c r="AZ28">
        <v>15.504</v>
      </c>
      <c r="BA28">
        <v>10.129</v>
      </c>
      <c r="BB28">
        <v>44648.71</v>
      </c>
      <c r="BC28">
        <v>0.5</v>
      </c>
      <c r="BD28">
        <v>107.791</v>
      </c>
      <c r="BE28">
        <v>5.07</v>
      </c>
      <c r="BF28">
        <v>13</v>
      </c>
      <c r="BG28">
        <v>16.5</v>
      </c>
      <c r="BI28">
        <v>3.84</v>
      </c>
      <c r="BJ28">
        <v>83.44</v>
      </c>
      <c r="BK28">
        <v>0.94399999999999995</v>
      </c>
    </row>
    <row r="29" spans="1:67" x14ac:dyDescent="0.3">
      <c r="A29" t="s">
        <v>202</v>
      </c>
      <c r="B29" t="s">
        <v>203</v>
      </c>
      <c r="C29" t="s">
        <v>127</v>
      </c>
      <c r="D29" s="33">
        <v>43883</v>
      </c>
      <c r="E29">
        <v>15</v>
      </c>
      <c r="F29">
        <v>0</v>
      </c>
      <c r="G29">
        <v>0</v>
      </c>
      <c r="K29">
        <v>0.58199999999999996</v>
      </c>
      <c r="L29">
        <v>0</v>
      </c>
      <c r="M29">
        <v>0</v>
      </c>
      <c r="AV29">
        <v>19.440000000000001</v>
      </c>
      <c r="AW29">
        <v>25788217</v>
      </c>
      <c r="AX29">
        <v>3.202</v>
      </c>
      <c r="AY29">
        <v>37.9</v>
      </c>
      <c r="AZ29">
        <v>15.504</v>
      </c>
      <c r="BA29">
        <v>10.129</v>
      </c>
      <c r="BB29">
        <v>44648.71</v>
      </c>
      <c r="BC29">
        <v>0.5</v>
      </c>
      <c r="BD29">
        <v>107.791</v>
      </c>
      <c r="BE29">
        <v>5.07</v>
      </c>
      <c r="BF29">
        <v>13</v>
      </c>
      <c r="BG29">
        <v>16.5</v>
      </c>
      <c r="BI29">
        <v>3.84</v>
      </c>
      <c r="BJ29">
        <v>83.44</v>
      </c>
      <c r="BK29">
        <v>0.94399999999999995</v>
      </c>
    </row>
    <row r="30" spans="1:67" x14ac:dyDescent="0.3">
      <c r="A30" t="s">
        <v>202</v>
      </c>
      <c r="B30" t="s">
        <v>203</v>
      </c>
      <c r="C30" t="s">
        <v>127</v>
      </c>
      <c r="D30" s="33">
        <v>43884</v>
      </c>
      <c r="E30">
        <v>15</v>
      </c>
      <c r="F30">
        <v>0</v>
      </c>
      <c r="G30">
        <v>0</v>
      </c>
      <c r="K30">
        <v>0.58199999999999996</v>
      </c>
      <c r="L30">
        <v>0</v>
      </c>
      <c r="M30">
        <v>0</v>
      </c>
      <c r="AV30">
        <v>19.440000000000001</v>
      </c>
      <c r="AW30">
        <v>25788217</v>
      </c>
      <c r="AX30">
        <v>3.202</v>
      </c>
      <c r="AY30">
        <v>37.9</v>
      </c>
      <c r="AZ30">
        <v>15.504</v>
      </c>
      <c r="BA30">
        <v>10.129</v>
      </c>
      <c r="BB30">
        <v>44648.71</v>
      </c>
      <c r="BC30">
        <v>0.5</v>
      </c>
      <c r="BD30">
        <v>107.791</v>
      </c>
      <c r="BE30">
        <v>5.07</v>
      </c>
      <c r="BF30">
        <v>13</v>
      </c>
      <c r="BG30">
        <v>16.5</v>
      </c>
      <c r="BI30">
        <v>3.84</v>
      </c>
      <c r="BJ30">
        <v>83.44</v>
      </c>
      <c r="BK30">
        <v>0.94399999999999995</v>
      </c>
      <c r="BL30">
        <v>-837</v>
      </c>
      <c r="BM30">
        <v>-3.52</v>
      </c>
      <c r="BN30">
        <v>-1.64</v>
      </c>
      <c r="BO30">
        <v>-32.456683608641903</v>
      </c>
    </row>
    <row r="31" spans="1:67" x14ac:dyDescent="0.3">
      <c r="A31" t="s">
        <v>202</v>
      </c>
      <c r="B31" t="s">
        <v>203</v>
      </c>
      <c r="C31" t="s">
        <v>127</v>
      </c>
      <c r="D31" s="33">
        <v>43885</v>
      </c>
      <c r="E31">
        <v>15</v>
      </c>
      <c r="F31">
        <v>0</v>
      </c>
      <c r="G31">
        <v>0</v>
      </c>
      <c r="K31">
        <v>0.58199999999999996</v>
      </c>
      <c r="L31">
        <v>0</v>
      </c>
      <c r="M31">
        <v>0</v>
      </c>
      <c r="AV31">
        <v>19.440000000000001</v>
      </c>
      <c r="AW31">
        <v>25788217</v>
      </c>
      <c r="AX31">
        <v>3.202</v>
      </c>
      <c r="AY31">
        <v>37.9</v>
      </c>
      <c r="AZ31">
        <v>15.504</v>
      </c>
      <c r="BA31">
        <v>10.129</v>
      </c>
      <c r="BB31">
        <v>44648.71</v>
      </c>
      <c r="BC31">
        <v>0.5</v>
      </c>
      <c r="BD31">
        <v>107.791</v>
      </c>
      <c r="BE31">
        <v>5.07</v>
      </c>
      <c r="BF31">
        <v>13</v>
      </c>
      <c r="BG31">
        <v>16.5</v>
      </c>
      <c r="BI31">
        <v>3.84</v>
      </c>
      <c r="BJ31">
        <v>83.44</v>
      </c>
      <c r="BK31">
        <v>0.94399999999999995</v>
      </c>
    </row>
    <row r="32" spans="1:67" x14ac:dyDescent="0.3">
      <c r="A32" t="s">
        <v>202</v>
      </c>
      <c r="B32" t="s">
        <v>203</v>
      </c>
      <c r="C32" t="s">
        <v>127</v>
      </c>
      <c r="D32" s="33">
        <v>43886</v>
      </c>
      <c r="E32">
        <v>15</v>
      </c>
      <c r="F32">
        <v>0</v>
      </c>
      <c r="G32">
        <v>0</v>
      </c>
      <c r="K32">
        <v>0.58199999999999996</v>
      </c>
      <c r="L32">
        <v>0</v>
      </c>
      <c r="M32">
        <v>0</v>
      </c>
      <c r="AV32">
        <v>19.440000000000001</v>
      </c>
      <c r="AW32">
        <v>25788217</v>
      </c>
      <c r="AX32">
        <v>3.202</v>
      </c>
      <c r="AY32">
        <v>37.9</v>
      </c>
      <c r="AZ32">
        <v>15.504</v>
      </c>
      <c r="BA32">
        <v>10.129</v>
      </c>
      <c r="BB32">
        <v>44648.71</v>
      </c>
      <c r="BC32">
        <v>0.5</v>
      </c>
      <c r="BD32">
        <v>107.791</v>
      </c>
      <c r="BE32">
        <v>5.07</v>
      </c>
      <c r="BF32">
        <v>13</v>
      </c>
      <c r="BG32">
        <v>16.5</v>
      </c>
      <c r="BI32">
        <v>3.84</v>
      </c>
      <c r="BJ32">
        <v>83.44</v>
      </c>
      <c r="BK32">
        <v>0.94399999999999995</v>
      </c>
    </row>
    <row r="33" spans="1:67" x14ac:dyDescent="0.3">
      <c r="A33" t="s">
        <v>202</v>
      </c>
      <c r="B33" t="s">
        <v>203</v>
      </c>
      <c r="C33" t="s">
        <v>127</v>
      </c>
      <c r="D33" s="33">
        <v>43887</v>
      </c>
      <c r="E33">
        <v>15</v>
      </c>
      <c r="F33">
        <v>0</v>
      </c>
      <c r="G33">
        <v>0</v>
      </c>
      <c r="K33">
        <v>0.58199999999999996</v>
      </c>
      <c r="L33">
        <v>0</v>
      </c>
      <c r="M33">
        <v>0</v>
      </c>
      <c r="AV33">
        <v>19.440000000000001</v>
      </c>
      <c r="AW33">
        <v>25788217</v>
      </c>
      <c r="AX33">
        <v>3.202</v>
      </c>
      <c r="AY33">
        <v>37.9</v>
      </c>
      <c r="AZ33">
        <v>15.504</v>
      </c>
      <c r="BA33">
        <v>10.129</v>
      </c>
      <c r="BB33">
        <v>44648.71</v>
      </c>
      <c r="BC33">
        <v>0.5</v>
      </c>
      <c r="BD33">
        <v>107.791</v>
      </c>
      <c r="BE33">
        <v>5.07</v>
      </c>
      <c r="BF33">
        <v>13</v>
      </c>
      <c r="BG33">
        <v>16.5</v>
      </c>
      <c r="BI33">
        <v>3.84</v>
      </c>
      <c r="BJ33">
        <v>83.44</v>
      </c>
      <c r="BK33">
        <v>0.94399999999999995</v>
      </c>
    </row>
    <row r="34" spans="1:67" x14ac:dyDescent="0.3">
      <c r="A34" t="s">
        <v>202</v>
      </c>
      <c r="B34" t="s">
        <v>203</v>
      </c>
      <c r="C34" t="s">
        <v>127</v>
      </c>
      <c r="D34" s="33">
        <v>43888</v>
      </c>
      <c r="E34">
        <v>15</v>
      </c>
      <c r="F34">
        <v>0</v>
      </c>
      <c r="G34">
        <v>0</v>
      </c>
      <c r="K34">
        <v>0.58199999999999996</v>
      </c>
      <c r="L34">
        <v>0</v>
      </c>
      <c r="M34">
        <v>0</v>
      </c>
      <c r="AV34">
        <v>19.440000000000001</v>
      </c>
      <c r="AW34">
        <v>25788217</v>
      </c>
      <c r="AX34">
        <v>3.202</v>
      </c>
      <c r="AY34">
        <v>37.9</v>
      </c>
      <c r="AZ34">
        <v>15.504</v>
      </c>
      <c r="BA34">
        <v>10.129</v>
      </c>
      <c r="BB34">
        <v>44648.71</v>
      </c>
      <c r="BC34">
        <v>0.5</v>
      </c>
      <c r="BD34">
        <v>107.791</v>
      </c>
      <c r="BE34">
        <v>5.07</v>
      </c>
      <c r="BF34">
        <v>13</v>
      </c>
      <c r="BG34">
        <v>16.5</v>
      </c>
      <c r="BI34">
        <v>3.84</v>
      </c>
      <c r="BJ34">
        <v>83.44</v>
      </c>
      <c r="BK34">
        <v>0.94399999999999995</v>
      </c>
    </row>
    <row r="35" spans="1:67" x14ac:dyDescent="0.3">
      <c r="A35" t="s">
        <v>202</v>
      </c>
      <c r="B35" t="s">
        <v>203</v>
      </c>
      <c r="C35" t="s">
        <v>127</v>
      </c>
      <c r="D35" s="33">
        <v>43889</v>
      </c>
      <c r="E35">
        <v>15</v>
      </c>
      <c r="F35">
        <v>0</v>
      </c>
      <c r="G35">
        <v>0</v>
      </c>
      <c r="K35">
        <v>0.58199999999999996</v>
      </c>
      <c r="L35">
        <v>0</v>
      </c>
      <c r="M35">
        <v>0</v>
      </c>
      <c r="AV35">
        <v>19.440000000000001</v>
      </c>
      <c r="AW35">
        <v>25788217</v>
      </c>
      <c r="AX35">
        <v>3.202</v>
      </c>
      <c r="AY35">
        <v>37.9</v>
      </c>
      <c r="AZ35">
        <v>15.504</v>
      </c>
      <c r="BA35">
        <v>10.129</v>
      </c>
      <c r="BB35">
        <v>44648.71</v>
      </c>
      <c r="BC35">
        <v>0.5</v>
      </c>
      <c r="BD35">
        <v>107.791</v>
      </c>
      <c r="BE35">
        <v>5.07</v>
      </c>
      <c r="BF35">
        <v>13</v>
      </c>
      <c r="BG35">
        <v>16.5</v>
      </c>
      <c r="BI35">
        <v>3.84</v>
      </c>
      <c r="BJ35">
        <v>83.44</v>
      </c>
      <c r="BK35">
        <v>0.94399999999999995</v>
      </c>
    </row>
    <row r="36" spans="1:67" x14ac:dyDescent="0.3">
      <c r="A36" t="s">
        <v>202</v>
      </c>
      <c r="B36" t="s">
        <v>203</v>
      </c>
      <c r="C36" t="s">
        <v>127</v>
      </c>
      <c r="D36" s="33">
        <v>43890</v>
      </c>
      <c r="E36">
        <v>25</v>
      </c>
      <c r="F36">
        <v>10</v>
      </c>
      <c r="G36">
        <v>1.429</v>
      </c>
      <c r="K36">
        <v>0.96899999999999997</v>
      </c>
      <c r="L36">
        <v>0.38800000000000001</v>
      </c>
      <c r="M36">
        <v>5.5E-2</v>
      </c>
      <c r="AV36">
        <v>19.440000000000001</v>
      </c>
      <c r="AW36">
        <v>25788217</v>
      </c>
      <c r="AX36">
        <v>3.202</v>
      </c>
      <c r="AY36">
        <v>37.9</v>
      </c>
      <c r="AZ36">
        <v>15.504</v>
      </c>
      <c r="BA36">
        <v>10.129</v>
      </c>
      <c r="BB36">
        <v>44648.71</v>
      </c>
      <c r="BC36">
        <v>0.5</v>
      </c>
      <c r="BD36">
        <v>107.791</v>
      </c>
      <c r="BE36">
        <v>5.07</v>
      </c>
      <c r="BF36">
        <v>13</v>
      </c>
      <c r="BG36">
        <v>16.5</v>
      </c>
      <c r="BI36">
        <v>3.84</v>
      </c>
      <c r="BJ36">
        <v>83.44</v>
      </c>
      <c r="BK36">
        <v>0.94399999999999995</v>
      </c>
    </row>
    <row r="37" spans="1:67" x14ac:dyDescent="0.3">
      <c r="A37" t="s">
        <v>202</v>
      </c>
      <c r="B37" t="s">
        <v>203</v>
      </c>
      <c r="C37" t="s">
        <v>127</v>
      </c>
      <c r="D37" s="33">
        <v>43891</v>
      </c>
      <c r="E37">
        <v>27</v>
      </c>
      <c r="F37">
        <v>2</v>
      </c>
      <c r="G37">
        <v>1.714</v>
      </c>
      <c r="H37">
        <v>1</v>
      </c>
      <c r="I37">
        <v>1</v>
      </c>
      <c r="K37">
        <v>1.0469999999999999</v>
      </c>
      <c r="L37">
        <v>7.8E-2</v>
      </c>
      <c r="M37">
        <v>6.6000000000000003E-2</v>
      </c>
      <c r="N37">
        <v>3.9E-2</v>
      </c>
      <c r="O37">
        <v>3.9E-2</v>
      </c>
      <c r="AV37">
        <v>19.440000000000001</v>
      </c>
      <c r="AW37">
        <v>25788217</v>
      </c>
      <c r="AX37">
        <v>3.202</v>
      </c>
      <c r="AY37">
        <v>37.9</v>
      </c>
      <c r="AZ37">
        <v>15.504</v>
      </c>
      <c r="BA37">
        <v>10.129</v>
      </c>
      <c r="BB37">
        <v>44648.71</v>
      </c>
      <c r="BC37">
        <v>0.5</v>
      </c>
      <c r="BD37">
        <v>107.791</v>
      </c>
      <c r="BE37">
        <v>5.07</v>
      </c>
      <c r="BF37">
        <v>13</v>
      </c>
      <c r="BG37">
        <v>16.5</v>
      </c>
      <c r="BI37">
        <v>3.84</v>
      </c>
      <c r="BJ37">
        <v>83.44</v>
      </c>
      <c r="BK37">
        <v>0.94399999999999995</v>
      </c>
      <c r="BL37">
        <v>-810.8</v>
      </c>
      <c r="BM37">
        <v>-3.03</v>
      </c>
      <c r="BN37">
        <v>0.88</v>
      </c>
      <c r="BO37">
        <v>-31.440715734631802</v>
      </c>
    </row>
    <row r="38" spans="1:67" x14ac:dyDescent="0.3">
      <c r="A38" t="s">
        <v>202</v>
      </c>
      <c r="B38" t="s">
        <v>203</v>
      </c>
      <c r="C38" t="s">
        <v>127</v>
      </c>
      <c r="D38" s="33">
        <v>43892</v>
      </c>
      <c r="E38">
        <v>30</v>
      </c>
      <c r="F38">
        <v>3</v>
      </c>
      <c r="G38">
        <v>2.1429999999999998</v>
      </c>
      <c r="H38">
        <v>1</v>
      </c>
      <c r="I38">
        <v>0</v>
      </c>
      <c r="K38">
        <v>1.163</v>
      </c>
      <c r="L38">
        <v>0.11600000000000001</v>
      </c>
      <c r="M38">
        <v>8.3000000000000004E-2</v>
      </c>
      <c r="N38">
        <v>3.9E-2</v>
      </c>
      <c r="O38">
        <v>0</v>
      </c>
      <c r="AV38">
        <v>19.440000000000001</v>
      </c>
      <c r="AW38">
        <v>25788217</v>
      </c>
      <c r="AX38">
        <v>3.202</v>
      </c>
      <c r="AY38">
        <v>37.9</v>
      </c>
      <c r="AZ38">
        <v>15.504</v>
      </c>
      <c r="BA38">
        <v>10.129</v>
      </c>
      <c r="BB38">
        <v>44648.71</v>
      </c>
      <c r="BC38">
        <v>0.5</v>
      </c>
      <c r="BD38">
        <v>107.791</v>
      </c>
      <c r="BE38">
        <v>5.07</v>
      </c>
      <c r="BF38">
        <v>13</v>
      </c>
      <c r="BG38">
        <v>16.5</v>
      </c>
      <c r="BI38">
        <v>3.84</v>
      </c>
      <c r="BJ38">
        <v>83.44</v>
      </c>
      <c r="BK38">
        <v>0.94399999999999995</v>
      </c>
    </row>
    <row r="39" spans="1:67" x14ac:dyDescent="0.3">
      <c r="A39" t="s">
        <v>202</v>
      </c>
      <c r="B39" t="s">
        <v>203</v>
      </c>
      <c r="C39" t="s">
        <v>127</v>
      </c>
      <c r="D39" s="33">
        <v>43893</v>
      </c>
      <c r="E39">
        <v>39</v>
      </c>
      <c r="F39">
        <v>9</v>
      </c>
      <c r="G39">
        <v>3.4289999999999998</v>
      </c>
      <c r="H39">
        <v>1</v>
      </c>
      <c r="I39">
        <v>0</v>
      </c>
      <c r="K39">
        <v>1.512</v>
      </c>
      <c r="L39">
        <v>0.34899999999999998</v>
      </c>
      <c r="M39">
        <v>0.13300000000000001</v>
      </c>
      <c r="N39">
        <v>3.9E-2</v>
      </c>
      <c r="O39">
        <v>0</v>
      </c>
      <c r="AV39">
        <v>19.440000000000001</v>
      </c>
      <c r="AW39">
        <v>25788217</v>
      </c>
      <c r="AX39">
        <v>3.202</v>
      </c>
      <c r="AY39">
        <v>37.9</v>
      </c>
      <c r="AZ39">
        <v>15.504</v>
      </c>
      <c r="BA39">
        <v>10.129</v>
      </c>
      <c r="BB39">
        <v>44648.71</v>
      </c>
      <c r="BC39">
        <v>0.5</v>
      </c>
      <c r="BD39">
        <v>107.791</v>
      </c>
      <c r="BE39">
        <v>5.07</v>
      </c>
      <c r="BF39">
        <v>13</v>
      </c>
      <c r="BG39">
        <v>16.5</v>
      </c>
      <c r="BI39">
        <v>3.84</v>
      </c>
      <c r="BJ39">
        <v>83.44</v>
      </c>
      <c r="BK39">
        <v>0.94399999999999995</v>
      </c>
    </row>
    <row r="40" spans="1:67" x14ac:dyDescent="0.3">
      <c r="A40" t="s">
        <v>202</v>
      </c>
      <c r="B40" t="s">
        <v>203</v>
      </c>
      <c r="C40" t="s">
        <v>127</v>
      </c>
      <c r="D40" s="33">
        <v>43894</v>
      </c>
      <c r="E40">
        <v>52</v>
      </c>
      <c r="F40">
        <v>13</v>
      </c>
      <c r="G40">
        <v>5.2859999999999996</v>
      </c>
      <c r="H40">
        <v>2</v>
      </c>
      <c r="I40">
        <v>1</v>
      </c>
      <c r="K40">
        <v>2.016</v>
      </c>
      <c r="L40">
        <v>0.504</v>
      </c>
      <c r="M40">
        <v>0.20499999999999999</v>
      </c>
      <c r="N40">
        <v>7.8E-2</v>
      </c>
      <c r="O40">
        <v>3.9E-2</v>
      </c>
      <c r="AV40">
        <v>19.440000000000001</v>
      </c>
      <c r="AW40">
        <v>25788217</v>
      </c>
      <c r="AX40">
        <v>3.202</v>
      </c>
      <c r="AY40">
        <v>37.9</v>
      </c>
      <c r="AZ40">
        <v>15.504</v>
      </c>
      <c r="BA40">
        <v>10.129</v>
      </c>
      <c r="BB40">
        <v>44648.71</v>
      </c>
      <c r="BC40">
        <v>0.5</v>
      </c>
      <c r="BD40">
        <v>107.791</v>
      </c>
      <c r="BE40">
        <v>5.07</v>
      </c>
      <c r="BF40">
        <v>13</v>
      </c>
      <c r="BG40">
        <v>16.5</v>
      </c>
      <c r="BI40">
        <v>3.84</v>
      </c>
      <c r="BJ40">
        <v>83.44</v>
      </c>
      <c r="BK40">
        <v>0.94399999999999995</v>
      </c>
    </row>
    <row r="41" spans="1:67" x14ac:dyDescent="0.3">
      <c r="A41" t="s">
        <v>202</v>
      </c>
      <c r="B41" t="s">
        <v>203</v>
      </c>
      <c r="C41" t="s">
        <v>127</v>
      </c>
      <c r="D41" s="33">
        <v>43895</v>
      </c>
      <c r="E41">
        <v>55</v>
      </c>
      <c r="F41">
        <v>3</v>
      </c>
      <c r="G41">
        <v>5.7140000000000004</v>
      </c>
      <c r="H41">
        <v>2</v>
      </c>
      <c r="I41">
        <v>0</v>
      </c>
      <c r="K41">
        <v>2.133</v>
      </c>
      <c r="L41">
        <v>0.11600000000000001</v>
      </c>
      <c r="M41">
        <v>0.222</v>
      </c>
      <c r="N41">
        <v>7.8E-2</v>
      </c>
      <c r="O41">
        <v>0</v>
      </c>
      <c r="AV41">
        <v>19.440000000000001</v>
      </c>
      <c r="AW41">
        <v>25788217</v>
      </c>
      <c r="AX41">
        <v>3.202</v>
      </c>
      <c r="AY41">
        <v>37.9</v>
      </c>
      <c r="AZ41">
        <v>15.504</v>
      </c>
      <c r="BA41">
        <v>10.129</v>
      </c>
      <c r="BB41">
        <v>44648.71</v>
      </c>
      <c r="BC41">
        <v>0.5</v>
      </c>
      <c r="BD41">
        <v>107.791</v>
      </c>
      <c r="BE41">
        <v>5.07</v>
      </c>
      <c r="BF41">
        <v>13</v>
      </c>
      <c r="BG41">
        <v>16.5</v>
      </c>
      <c r="BI41">
        <v>3.84</v>
      </c>
      <c r="BJ41">
        <v>83.44</v>
      </c>
      <c r="BK41">
        <v>0.94399999999999995</v>
      </c>
    </row>
    <row r="42" spans="1:67" x14ac:dyDescent="0.3">
      <c r="A42" t="s">
        <v>202</v>
      </c>
      <c r="B42" t="s">
        <v>203</v>
      </c>
      <c r="C42" t="s">
        <v>127</v>
      </c>
      <c r="D42" s="33">
        <v>43896</v>
      </c>
      <c r="E42">
        <v>60</v>
      </c>
      <c r="F42">
        <v>5</v>
      </c>
      <c r="G42">
        <v>6.4290000000000003</v>
      </c>
      <c r="H42">
        <v>2</v>
      </c>
      <c r="I42">
        <v>0</v>
      </c>
      <c r="K42">
        <v>2.327</v>
      </c>
      <c r="L42">
        <v>0.19400000000000001</v>
      </c>
      <c r="M42">
        <v>0.249</v>
      </c>
      <c r="N42">
        <v>7.8E-2</v>
      </c>
      <c r="O42">
        <v>0</v>
      </c>
      <c r="AV42">
        <v>19.440000000000001</v>
      </c>
      <c r="AW42">
        <v>25788217</v>
      </c>
      <c r="AX42">
        <v>3.202</v>
      </c>
      <c r="AY42">
        <v>37.9</v>
      </c>
      <c r="AZ42">
        <v>15.504</v>
      </c>
      <c r="BA42">
        <v>10.129</v>
      </c>
      <c r="BB42">
        <v>44648.71</v>
      </c>
      <c r="BC42">
        <v>0.5</v>
      </c>
      <c r="BD42">
        <v>107.791</v>
      </c>
      <c r="BE42">
        <v>5.07</v>
      </c>
      <c r="BF42">
        <v>13</v>
      </c>
      <c r="BG42">
        <v>16.5</v>
      </c>
      <c r="BI42">
        <v>3.84</v>
      </c>
      <c r="BJ42">
        <v>83.44</v>
      </c>
      <c r="BK42">
        <v>0.94399999999999995</v>
      </c>
    </row>
    <row r="43" spans="1:67" x14ac:dyDescent="0.3">
      <c r="A43" t="s">
        <v>202</v>
      </c>
      <c r="B43" t="s">
        <v>203</v>
      </c>
      <c r="C43" t="s">
        <v>127</v>
      </c>
      <c r="D43" s="33">
        <v>43897</v>
      </c>
      <c r="E43">
        <v>63</v>
      </c>
      <c r="F43">
        <v>3</v>
      </c>
      <c r="G43">
        <v>5.4290000000000003</v>
      </c>
      <c r="H43">
        <v>2</v>
      </c>
      <c r="I43">
        <v>0</v>
      </c>
      <c r="J43">
        <v>0.28599999999999998</v>
      </c>
      <c r="K43">
        <v>2.4430000000000001</v>
      </c>
      <c r="L43">
        <v>0.11600000000000001</v>
      </c>
      <c r="M43">
        <v>0.21099999999999999</v>
      </c>
      <c r="N43">
        <v>7.8E-2</v>
      </c>
      <c r="O43">
        <v>0</v>
      </c>
      <c r="P43">
        <v>1.0999999999999999E-2</v>
      </c>
      <c r="AA43">
        <v>6796</v>
      </c>
      <c r="AB43">
        <v>0.26400000000000001</v>
      </c>
      <c r="AH43" t="s">
        <v>204</v>
      </c>
      <c r="AV43">
        <v>19.440000000000001</v>
      </c>
      <c r="AW43">
        <v>25788217</v>
      </c>
      <c r="AX43">
        <v>3.202</v>
      </c>
      <c r="AY43">
        <v>37.9</v>
      </c>
      <c r="AZ43">
        <v>15.504</v>
      </c>
      <c r="BA43">
        <v>10.129</v>
      </c>
      <c r="BB43">
        <v>44648.71</v>
      </c>
      <c r="BC43">
        <v>0.5</v>
      </c>
      <c r="BD43">
        <v>107.791</v>
      </c>
      <c r="BE43">
        <v>5.07</v>
      </c>
      <c r="BF43">
        <v>13</v>
      </c>
      <c r="BG43">
        <v>16.5</v>
      </c>
      <c r="BI43">
        <v>3.84</v>
      </c>
      <c r="BJ43">
        <v>83.44</v>
      </c>
      <c r="BK43">
        <v>0.94399999999999995</v>
      </c>
    </row>
    <row r="44" spans="1:67" x14ac:dyDescent="0.3">
      <c r="A44" t="s">
        <v>202</v>
      </c>
      <c r="B44" t="s">
        <v>203</v>
      </c>
      <c r="C44" t="s">
        <v>127</v>
      </c>
      <c r="D44" s="33">
        <v>43898</v>
      </c>
      <c r="E44">
        <v>76</v>
      </c>
      <c r="F44">
        <v>13</v>
      </c>
      <c r="G44">
        <v>7</v>
      </c>
      <c r="H44">
        <v>3</v>
      </c>
      <c r="I44">
        <v>1</v>
      </c>
      <c r="J44">
        <v>0.28599999999999998</v>
      </c>
      <c r="K44">
        <v>2.9470000000000001</v>
      </c>
      <c r="L44">
        <v>0.504</v>
      </c>
      <c r="M44">
        <v>0.27100000000000002</v>
      </c>
      <c r="N44">
        <v>0.11600000000000001</v>
      </c>
      <c r="O44">
        <v>3.9E-2</v>
      </c>
      <c r="P44">
        <v>1.0999999999999999E-2</v>
      </c>
      <c r="Z44">
        <v>420</v>
      </c>
      <c r="AA44">
        <v>7216</v>
      </c>
      <c r="AB44">
        <v>0.28000000000000003</v>
      </c>
      <c r="AC44">
        <v>1.6E-2</v>
      </c>
      <c r="AH44" t="s">
        <v>204</v>
      </c>
      <c r="AV44">
        <v>19.440000000000001</v>
      </c>
      <c r="AW44">
        <v>25788217</v>
      </c>
      <c r="AX44">
        <v>3.202</v>
      </c>
      <c r="AY44">
        <v>37.9</v>
      </c>
      <c r="AZ44">
        <v>15.504</v>
      </c>
      <c r="BA44">
        <v>10.129</v>
      </c>
      <c r="BB44">
        <v>44648.71</v>
      </c>
      <c r="BC44">
        <v>0.5</v>
      </c>
      <c r="BD44">
        <v>107.791</v>
      </c>
      <c r="BE44">
        <v>5.07</v>
      </c>
      <c r="BF44">
        <v>13</v>
      </c>
      <c r="BG44">
        <v>16.5</v>
      </c>
      <c r="BI44">
        <v>3.84</v>
      </c>
      <c r="BJ44">
        <v>83.44</v>
      </c>
      <c r="BK44">
        <v>0.94399999999999995</v>
      </c>
      <c r="BL44">
        <v>-919</v>
      </c>
      <c r="BM44">
        <v>-3.08</v>
      </c>
      <c r="BN44">
        <v>-3.56</v>
      </c>
      <c r="BO44">
        <v>-35.636430389894699</v>
      </c>
    </row>
    <row r="45" spans="1:67" x14ac:dyDescent="0.3">
      <c r="A45" t="s">
        <v>202</v>
      </c>
      <c r="B45" t="s">
        <v>203</v>
      </c>
      <c r="C45" t="s">
        <v>127</v>
      </c>
      <c r="D45" s="33">
        <v>43899</v>
      </c>
      <c r="E45">
        <v>91</v>
      </c>
      <c r="F45">
        <v>15</v>
      </c>
      <c r="G45">
        <v>8.7140000000000004</v>
      </c>
      <c r="H45">
        <v>3</v>
      </c>
      <c r="I45">
        <v>0</v>
      </c>
      <c r="J45">
        <v>0.28599999999999998</v>
      </c>
      <c r="K45">
        <v>3.5289999999999999</v>
      </c>
      <c r="L45">
        <v>0.58199999999999996</v>
      </c>
      <c r="M45">
        <v>0.33800000000000002</v>
      </c>
      <c r="N45">
        <v>0.11600000000000001</v>
      </c>
      <c r="O45">
        <v>0</v>
      </c>
      <c r="P45">
        <v>1.0999999999999999E-2</v>
      </c>
      <c r="Z45">
        <v>1155</v>
      </c>
      <c r="AA45">
        <v>8371</v>
      </c>
      <c r="AB45">
        <v>0.32500000000000001</v>
      </c>
      <c r="AC45">
        <v>4.4999999999999998E-2</v>
      </c>
      <c r="AH45" t="s">
        <v>204</v>
      </c>
      <c r="AV45">
        <v>19.440000000000001</v>
      </c>
      <c r="AW45">
        <v>25788217</v>
      </c>
      <c r="AX45">
        <v>3.202</v>
      </c>
      <c r="AY45">
        <v>37.9</v>
      </c>
      <c r="AZ45">
        <v>15.504</v>
      </c>
      <c r="BA45">
        <v>10.129</v>
      </c>
      <c r="BB45">
        <v>44648.71</v>
      </c>
      <c r="BC45">
        <v>0.5</v>
      </c>
      <c r="BD45">
        <v>107.791</v>
      </c>
      <c r="BE45">
        <v>5.07</v>
      </c>
      <c r="BF45">
        <v>13</v>
      </c>
      <c r="BG45">
        <v>16.5</v>
      </c>
      <c r="BI45">
        <v>3.84</v>
      </c>
      <c r="BJ45">
        <v>83.44</v>
      </c>
      <c r="BK45">
        <v>0.94399999999999995</v>
      </c>
    </row>
    <row r="46" spans="1:67" x14ac:dyDescent="0.3">
      <c r="A46" t="s">
        <v>202</v>
      </c>
      <c r="B46" t="s">
        <v>203</v>
      </c>
      <c r="C46" t="s">
        <v>127</v>
      </c>
      <c r="D46" s="33">
        <v>43900</v>
      </c>
      <c r="E46">
        <v>107</v>
      </c>
      <c r="F46">
        <v>16</v>
      </c>
      <c r="G46">
        <v>9.7140000000000004</v>
      </c>
      <c r="H46">
        <v>3</v>
      </c>
      <c r="I46">
        <v>0</v>
      </c>
      <c r="J46">
        <v>0.28599999999999998</v>
      </c>
      <c r="K46">
        <v>4.149</v>
      </c>
      <c r="L46">
        <v>0.62</v>
      </c>
      <c r="M46">
        <v>0.377</v>
      </c>
      <c r="N46">
        <v>0.11600000000000001</v>
      </c>
      <c r="O46">
        <v>0</v>
      </c>
      <c r="P46">
        <v>1.0999999999999999E-2</v>
      </c>
      <c r="Z46">
        <v>663</v>
      </c>
      <c r="AA46">
        <v>9034</v>
      </c>
      <c r="AB46">
        <v>0.35</v>
      </c>
      <c r="AC46">
        <v>2.5999999999999999E-2</v>
      </c>
      <c r="AH46" t="s">
        <v>204</v>
      </c>
      <c r="AV46">
        <v>19.440000000000001</v>
      </c>
      <c r="AW46">
        <v>25788217</v>
      </c>
      <c r="AX46">
        <v>3.202</v>
      </c>
      <c r="AY46">
        <v>37.9</v>
      </c>
      <c r="AZ46">
        <v>15.504</v>
      </c>
      <c r="BA46">
        <v>10.129</v>
      </c>
      <c r="BB46">
        <v>44648.71</v>
      </c>
      <c r="BC46">
        <v>0.5</v>
      </c>
      <c r="BD46">
        <v>107.791</v>
      </c>
      <c r="BE46">
        <v>5.07</v>
      </c>
      <c r="BF46">
        <v>13</v>
      </c>
      <c r="BG46">
        <v>16.5</v>
      </c>
      <c r="BI46">
        <v>3.84</v>
      </c>
      <c r="BJ46">
        <v>83.44</v>
      </c>
      <c r="BK46">
        <v>0.94399999999999995</v>
      </c>
    </row>
    <row r="47" spans="1:67" x14ac:dyDescent="0.3">
      <c r="A47" t="s">
        <v>202</v>
      </c>
      <c r="B47" t="s">
        <v>203</v>
      </c>
      <c r="C47" t="s">
        <v>127</v>
      </c>
      <c r="D47" s="33">
        <v>43901</v>
      </c>
      <c r="E47">
        <v>128</v>
      </c>
      <c r="F47">
        <v>21</v>
      </c>
      <c r="G47">
        <v>10.856999999999999</v>
      </c>
      <c r="H47">
        <v>3</v>
      </c>
      <c r="I47">
        <v>0</v>
      </c>
      <c r="J47">
        <v>0.14299999999999999</v>
      </c>
      <c r="K47">
        <v>4.9640000000000004</v>
      </c>
      <c r="L47">
        <v>0.81399999999999995</v>
      </c>
      <c r="M47">
        <v>0.42099999999999999</v>
      </c>
      <c r="N47">
        <v>0.11600000000000001</v>
      </c>
      <c r="O47">
        <v>0</v>
      </c>
      <c r="P47">
        <v>6.0000000000000001E-3</v>
      </c>
      <c r="Q47">
        <v>2.12</v>
      </c>
      <c r="Z47">
        <v>1187</v>
      </c>
      <c r="AA47">
        <v>10221</v>
      </c>
      <c r="AB47">
        <v>0.39600000000000002</v>
      </c>
      <c r="AC47">
        <v>4.5999999999999999E-2</v>
      </c>
      <c r="AH47" t="s">
        <v>204</v>
      </c>
      <c r="AV47">
        <v>19.440000000000001</v>
      </c>
      <c r="AW47">
        <v>25788217</v>
      </c>
      <c r="AX47">
        <v>3.202</v>
      </c>
      <c r="AY47">
        <v>37.9</v>
      </c>
      <c r="AZ47">
        <v>15.504</v>
      </c>
      <c r="BA47">
        <v>10.129</v>
      </c>
      <c r="BB47">
        <v>44648.71</v>
      </c>
      <c r="BC47">
        <v>0.5</v>
      </c>
      <c r="BD47">
        <v>107.791</v>
      </c>
      <c r="BE47">
        <v>5.07</v>
      </c>
      <c r="BF47">
        <v>13</v>
      </c>
      <c r="BG47">
        <v>16.5</v>
      </c>
      <c r="BI47">
        <v>3.84</v>
      </c>
      <c r="BJ47">
        <v>83.44</v>
      </c>
      <c r="BK47">
        <v>0.94399999999999995</v>
      </c>
    </row>
    <row r="48" spans="1:67" x14ac:dyDescent="0.3">
      <c r="A48" t="s">
        <v>202</v>
      </c>
      <c r="B48" t="s">
        <v>203</v>
      </c>
      <c r="C48" t="s">
        <v>127</v>
      </c>
      <c r="D48" s="33">
        <v>43902</v>
      </c>
      <c r="E48">
        <v>128</v>
      </c>
      <c r="F48">
        <v>0</v>
      </c>
      <c r="G48">
        <v>10.429</v>
      </c>
      <c r="H48">
        <v>3</v>
      </c>
      <c r="I48">
        <v>0</v>
      </c>
      <c r="J48">
        <v>0.14299999999999999</v>
      </c>
      <c r="K48">
        <v>4.9640000000000004</v>
      </c>
      <c r="L48">
        <v>0</v>
      </c>
      <c r="M48">
        <v>0.40400000000000003</v>
      </c>
      <c r="N48">
        <v>0.11600000000000001</v>
      </c>
      <c r="O48">
        <v>0</v>
      </c>
      <c r="P48">
        <v>6.0000000000000001E-3</v>
      </c>
      <c r="Q48">
        <v>2.17</v>
      </c>
      <c r="Z48">
        <v>4635</v>
      </c>
      <c r="AA48">
        <v>14856</v>
      </c>
      <c r="AB48">
        <v>0.57599999999999996</v>
      </c>
      <c r="AC48">
        <v>0.18</v>
      </c>
      <c r="AH48" t="s">
        <v>204</v>
      </c>
      <c r="AV48">
        <v>19.440000000000001</v>
      </c>
      <c r="AW48">
        <v>25788217</v>
      </c>
      <c r="AX48">
        <v>3.202</v>
      </c>
      <c r="AY48">
        <v>37.9</v>
      </c>
      <c r="AZ48">
        <v>15.504</v>
      </c>
      <c r="BA48">
        <v>10.129</v>
      </c>
      <c r="BB48">
        <v>44648.71</v>
      </c>
      <c r="BC48">
        <v>0.5</v>
      </c>
      <c r="BD48">
        <v>107.791</v>
      </c>
      <c r="BE48">
        <v>5.07</v>
      </c>
      <c r="BF48">
        <v>13</v>
      </c>
      <c r="BG48">
        <v>16.5</v>
      </c>
      <c r="BI48">
        <v>3.84</v>
      </c>
      <c r="BJ48">
        <v>83.44</v>
      </c>
      <c r="BK48">
        <v>0.94399999999999995</v>
      </c>
    </row>
    <row r="49" spans="1:67" x14ac:dyDescent="0.3">
      <c r="A49" t="s">
        <v>202</v>
      </c>
      <c r="B49" t="s">
        <v>203</v>
      </c>
      <c r="C49" t="s">
        <v>127</v>
      </c>
      <c r="D49" s="33">
        <v>43903</v>
      </c>
      <c r="E49">
        <v>200</v>
      </c>
      <c r="F49">
        <v>72</v>
      </c>
      <c r="G49">
        <v>20</v>
      </c>
      <c r="H49">
        <v>3</v>
      </c>
      <c r="I49">
        <v>0</v>
      </c>
      <c r="J49">
        <v>0.14299999999999999</v>
      </c>
      <c r="K49">
        <v>7.7549999999999999</v>
      </c>
      <c r="L49">
        <v>2.7919999999999998</v>
      </c>
      <c r="M49">
        <v>0.77600000000000002</v>
      </c>
      <c r="N49">
        <v>0.11600000000000001</v>
      </c>
      <c r="O49">
        <v>0</v>
      </c>
      <c r="P49">
        <v>6.0000000000000001E-3</v>
      </c>
      <c r="Q49">
        <v>2.34</v>
      </c>
      <c r="Z49">
        <v>1829</v>
      </c>
      <c r="AA49">
        <v>16685</v>
      </c>
      <c r="AB49">
        <v>0.64700000000000002</v>
      </c>
      <c r="AC49">
        <v>7.0999999999999994E-2</v>
      </c>
      <c r="AH49" t="s">
        <v>204</v>
      </c>
      <c r="AV49">
        <v>19.440000000000001</v>
      </c>
      <c r="AW49">
        <v>25788217</v>
      </c>
      <c r="AX49">
        <v>3.202</v>
      </c>
      <c r="AY49">
        <v>37.9</v>
      </c>
      <c r="AZ49">
        <v>15.504</v>
      </c>
      <c r="BA49">
        <v>10.129</v>
      </c>
      <c r="BB49">
        <v>44648.71</v>
      </c>
      <c r="BC49">
        <v>0.5</v>
      </c>
      <c r="BD49">
        <v>107.791</v>
      </c>
      <c r="BE49">
        <v>5.07</v>
      </c>
      <c r="BF49">
        <v>13</v>
      </c>
      <c r="BG49">
        <v>16.5</v>
      </c>
      <c r="BI49">
        <v>3.84</v>
      </c>
      <c r="BJ49">
        <v>83.44</v>
      </c>
      <c r="BK49">
        <v>0.94399999999999995</v>
      </c>
    </row>
    <row r="50" spans="1:67" x14ac:dyDescent="0.3">
      <c r="A50" t="s">
        <v>202</v>
      </c>
      <c r="B50" t="s">
        <v>203</v>
      </c>
      <c r="C50" t="s">
        <v>127</v>
      </c>
      <c r="D50" s="33">
        <v>43904</v>
      </c>
      <c r="E50">
        <v>250</v>
      </c>
      <c r="F50">
        <v>50</v>
      </c>
      <c r="G50">
        <v>26.713999999999999</v>
      </c>
      <c r="H50">
        <v>3</v>
      </c>
      <c r="I50">
        <v>0</v>
      </c>
      <c r="J50">
        <v>0.14299999999999999</v>
      </c>
      <c r="K50">
        <v>9.6940000000000008</v>
      </c>
      <c r="L50">
        <v>1.9390000000000001</v>
      </c>
      <c r="M50">
        <v>1.036</v>
      </c>
      <c r="N50">
        <v>0.11600000000000001</v>
      </c>
      <c r="O50">
        <v>0</v>
      </c>
      <c r="P50">
        <v>6.0000000000000001E-3</v>
      </c>
      <c r="Q50">
        <v>2.3199999999999998</v>
      </c>
      <c r="Z50">
        <v>3811</v>
      </c>
      <c r="AA50">
        <v>20496</v>
      </c>
      <c r="AB50">
        <v>0.79500000000000004</v>
      </c>
      <c r="AC50">
        <v>0.14799999999999999</v>
      </c>
      <c r="AD50">
        <v>1957</v>
      </c>
      <c r="AE50">
        <v>7.5999999999999998E-2</v>
      </c>
      <c r="AF50">
        <v>1.37E-2</v>
      </c>
      <c r="AG50">
        <v>73.3</v>
      </c>
      <c r="AH50" t="s">
        <v>204</v>
      </c>
      <c r="AV50">
        <v>19.440000000000001</v>
      </c>
      <c r="AW50">
        <v>25788217</v>
      </c>
      <c r="AX50">
        <v>3.202</v>
      </c>
      <c r="AY50">
        <v>37.9</v>
      </c>
      <c r="AZ50">
        <v>15.504</v>
      </c>
      <c r="BA50">
        <v>10.129</v>
      </c>
      <c r="BB50">
        <v>44648.71</v>
      </c>
      <c r="BC50">
        <v>0.5</v>
      </c>
      <c r="BD50">
        <v>107.791</v>
      </c>
      <c r="BE50">
        <v>5.07</v>
      </c>
      <c r="BF50">
        <v>13</v>
      </c>
      <c r="BG50">
        <v>16.5</v>
      </c>
      <c r="BI50">
        <v>3.84</v>
      </c>
      <c r="BJ50">
        <v>83.44</v>
      </c>
      <c r="BK50">
        <v>0.94399999999999995</v>
      </c>
    </row>
    <row r="51" spans="1:67" x14ac:dyDescent="0.3">
      <c r="A51" t="s">
        <v>202</v>
      </c>
      <c r="B51" t="s">
        <v>203</v>
      </c>
      <c r="C51" t="s">
        <v>127</v>
      </c>
      <c r="D51" s="33">
        <v>43905</v>
      </c>
      <c r="E51">
        <v>297</v>
      </c>
      <c r="F51">
        <v>47</v>
      </c>
      <c r="G51">
        <v>31.571000000000002</v>
      </c>
      <c r="H51">
        <v>3</v>
      </c>
      <c r="I51">
        <v>0</v>
      </c>
      <c r="J51">
        <v>0</v>
      </c>
      <c r="K51">
        <v>11.516999999999999</v>
      </c>
      <c r="L51">
        <v>1.823</v>
      </c>
      <c r="M51">
        <v>1.224</v>
      </c>
      <c r="N51">
        <v>0.11600000000000001</v>
      </c>
      <c r="O51">
        <v>0</v>
      </c>
      <c r="P51">
        <v>0</v>
      </c>
      <c r="Q51">
        <v>2.33</v>
      </c>
      <c r="Z51">
        <v>2071</v>
      </c>
      <c r="AA51">
        <v>22567</v>
      </c>
      <c r="AB51">
        <v>0.875</v>
      </c>
      <c r="AC51">
        <v>0.08</v>
      </c>
      <c r="AD51">
        <v>2193</v>
      </c>
      <c r="AE51">
        <v>8.5000000000000006E-2</v>
      </c>
      <c r="AF51">
        <v>1.44E-2</v>
      </c>
      <c r="AG51">
        <v>69.5</v>
      </c>
      <c r="AH51" t="s">
        <v>204</v>
      </c>
      <c r="AV51">
        <v>19.440000000000001</v>
      </c>
      <c r="AW51">
        <v>25788217</v>
      </c>
      <c r="AX51">
        <v>3.202</v>
      </c>
      <c r="AY51">
        <v>37.9</v>
      </c>
      <c r="AZ51">
        <v>15.504</v>
      </c>
      <c r="BA51">
        <v>10.129</v>
      </c>
      <c r="BB51">
        <v>44648.71</v>
      </c>
      <c r="BC51">
        <v>0.5</v>
      </c>
      <c r="BD51">
        <v>107.791</v>
      </c>
      <c r="BE51">
        <v>5.07</v>
      </c>
      <c r="BF51">
        <v>13</v>
      </c>
      <c r="BG51">
        <v>16.5</v>
      </c>
      <c r="BI51">
        <v>3.84</v>
      </c>
      <c r="BJ51">
        <v>83.44</v>
      </c>
      <c r="BK51">
        <v>0.94399999999999995</v>
      </c>
      <c r="BL51">
        <v>-991.1</v>
      </c>
      <c r="BM51">
        <v>-3.02</v>
      </c>
      <c r="BN51">
        <v>-2.4300000000000002</v>
      </c>
      <c r="BO51">
        <v>-38.432280913410999</v>
      </c>
    </row>
    <row r="52" spans="1:67" x14ac:dyDescent="0.3">
      <c r="A52" t="s">
        <v>202</v>
      </c>
      <c r="B52" t="s">
        <v>203</v>
      </c>
      <c r="C52" t="s">
        <v>127</v>
      </c>
      <c r="D52" s="33">
        <v>43906</v>
      </c>
      <c r="E52">
        <v>377</v>
      </c>
      <c r="F52">
        <v>80</v>
      </c>
      <c r="G52">
        <v>40.856999999999999</v>
      </c>
      <c r="H52">
        <v>3</v>
      </c>
      <c r="I52">
        <v>0</v>
      </c>
      <c r="J52">
        <v>0</v>
      </c>
      <c r="K52">
        <v>14.619</v>
      </c>
      <c r="L52">
        <v>3.1019999999999999</v>
      </c>
      <c r="M52">
        <v>1.5840000000000001</v>
      </c>
      <c r="N52">
        <v>0.11600000000000001</v>
      </c>
      <c r="O52">
        <v>0</v>
      </c>
      <c r="P52">
        <v>0</v>
      </c>
      <c r="Q52">
        <v>2.39</v>
      </c>
      <c r="Z52">
        <v>22003</v>
      </c>
      <c r="AA52">
        <v>44570</v>
      </c>
      <c r="AB52">
        <v>1.728</v>
      </c>
      <c r="AC52">
        <v>0.85299999999999998</v>
      </c>
      <c r="AD52">
        <v>5171</v>
      </c>
      <c r="AE52">
        <v>0.20100000000000001</v>
      </c>
      <c r="AF52">
        <v>7.9000000000000008E-3</v>
      </c>
      <c r="AG52">
        <v>126.6</v>
      </c>
      <c r="AH52" t="s">
        <v>204</v>
      </c>
      <c r="AV52">
        <v>30.56</v>
      </c>
      <c r="AW52">
        <v>25788217</v>
      </c>
      <c r="AX52">
        <v>3.202</v>
      </c>
      <c r="AY52">
        <v>37.9</v>
      </c>
      <c r="AZ52">
        <v>15.504</v>
      </c>
      <c r="BA52">
        <v>10.129</v>
      </c>
      <c r="BB52">
        <v>44648.71</v>
      </c>
      <c r="BC52">
        <v>0.5</v>
      </c>
      <c r="BD52">
        <v>107.791</v>
      </c>
      <c r="BE52">
        <v>5.07</v>
      </c>
      <c r="BF52">
        <v>13</v>
      </c>
      <c r="BG52">
        <v>16.5</v>
      </c>
      <c r="BI52">
        <v>3.84</v>
      </c>
      <c r="BJ52">
        <v>83.44</v>
      </c>
      <c r="BK52">
        <v>0.94399999999999995</v>
      </c>
    </row>
    <row r="53" spans="1:67" x14ac:dyDescent="0.3">
      <c r="A53" t="s">
        <v>202</v>
      </c>
      <c r="B53" t="s">
        <v>203</v>
      </c>
      <c r="C53" t="s">
        <v>127</v>
      </c>
      <c r="D53" s="33">
        <v>43907</v>
      </c>
      <c r="E53">
        <v>452</v>
      </c>
      <c r="F53">
        <v>75</v>
      </c>
      <c r="G53">
        <v>49.286000000000001</v>
      </c>
      <c r="H53">
        <v>5</v>
      </c>
      <c r="I53">
        <v>2</v>
      </c>
      <c r="J53">
        <v>0.28599999999999998</v>
      </c>
      <c r="K53">
        <v>17.527000000000001</v>
      </c>
      <c r="L53">
        <v>2.9079999999999999</v>
      </c>
      <c r="M53">
        <v>1.911</v>
      </c>
      <c r="N53">
        <v>0.19400000000000001</v>
      </c>
      <c r="O53">
        <v>7.8E-2</v>
      </c>
      <c r="P53">
        <v>1.0999999999999999E-2</v>
      </c>
      <c r="Q53">
        <v>2.4</v>
      </c>
      <c r="Z53">
        <v>6487</v>
      </c>
      <c r="AA53">
        <v>51057</v>
      </c>
      <c r="AB53">
        <v>1.98</v>
      </c>
      <c r="AC53">
        <v>0.252</v>
      </c>
      <c r="AD53">
        <v>6003</v>
      </c>
      <c r="AE53">
        <v>0.23300000000000001</v>
      </c>
      <c r="AF53">
        <v>8.2000000000000007E-3</v>
      </c>
      <c r="AG53">
        <v>121.8</v>
      </c>
      <c r="AH53" t="s">
        <v>204</v>
      </c>
      <c r="AV53">
        <v>30.56</v>
      </c>
      <c r="AW53">
        <v>25788217</v>
      </c>
      <c r="AX53">
        <v>3.202</v>
      </c>
      <c r="AY53">
        <v>37.9</v>
      </c>
      <c r="AZ53">
        <v>15.504</v>
      </c>
      <c r="BA53">
        <v>10.129</v>
      </c>
      <c r="BB53">
        <v>44648.71</v>
      </c>
      <c r="BC53">
        <v>0.5</v>
      </c>
      <c r="BD53">
        <v>107.791</v>
      </c>
      <c r="BE53">
        <v>5.07</v>
      </c>
      <c r="BF53">
        <v>13</v>
      </c>
      <c r="BG53">
        <v>16.5</v>
      </c>
      <c r="BI53">
        <v>3.84</v>
      </c>
      <c r="BJ53">
        <v>83.44</v>
      </c>
      <c r="BK53">
        <v>0.94399999999999995</v>
      </c>
    </row>
    <row r="54" spans="1:67" x14ac:dyDescent="0.3">
      <c r="A54" t="s">
        <v>202</v>
      </c>
      <c r="B54" t="s">
        <v>203</v>
      </c>
      <c r="C54" t="s">
        <v>127</v>
      </c>
      <c r="D54" s="33">
        <v>43908</v>
      </c>
      <c r="E54">
        <v>568</v>
      </c>
      <c r="F54">
        <v>116</v>
      </c>
      <c r="G54">
        <v>62.856999999999999</v>
      </c>
      <c r="H54">
        <v>6</v>
      </c>
      <c r="I54">
        <v>1</v>
      </c>
      <c r="J54">
        <v>0.42899999999999999</v>
      </c>
      <c r="K54">
        <v>22.026</v>
      </c>
      <c r="L54">
        <v>4.4980000000000002</v>
      </c>
      <c r="M54">
        <v>2.4369999999999998</v>
      </c>
      <c r="N54">
        <v>0.23300000000000001</v>
      </c>
      <c r="O54">
        <v>3.9E-2</v>
      </c>
      <c r="P54">
        <v>1.7000000000000001E-2</v>
      </c>
      <c r="Q54">
        <v>2.44</v>
      </c>
      <c r="Z54">
        <v>7017</v>
      </c>
      <c r="AA54">
        <v>58074</v>
      </c>
      <c r="AB54">
        <v>2.2519999999999998</v>
      </c>
      <c r="AC54">
        <v>0.27200000000000002</v>
      </c>
      <c r="AD54">
        <v>6836</v>
      </c>
      <c r="AE54">
        <v>0.26500000000000001</v>
      </c>
      <c r="AF54">
        <v>9.1999999999999998E-3</v>
      </c>
      <c r="AG54">
        <v>108.8</v>
      </c>
      <c r="AH54" t="s">
        <v>204</v>
      </c>
      <c r="AV54">
        <v>36.11</v>
      </c>
      <c r="AW54">
        <v>25788217</v>
      </c>
      <c r="AX54">
        <v>3.202</v>
      </c>
      <c r="AY54">
        <v>37.9</v>
      </c>
      <c r="AZ54">
        <v>15.504</v>
      </c>
      <c r="BA54">
        <v>10.129</v>
      </c>
      <c r="BB54">
        <v>44648.71</v>
      </c>
      <c r="BC54">
        <v>0.5</v>
      </c>
      <c r="BD54">
        <v>107.791</v>
      </c>
      <c r="BE54">
        <v>5.07</v>
      </c>
      <c r="BF54">
        <v>13</v>
      </c>
      <c r="BG54">
        <v>16.5</v>
      </c>
      <c r="BI54">
        <v>3.84</v>
      </c>
      <c r="BJ54">
        <v>83.44</v>
      </c>
      <c r="BK54">
        <v>0.94399999999999995</v>
      </c>
    </row>
    <row r="55" spans="1:67" x14ac:dyDescent="0.3">
      <c r="A55" t="s">
        <v>202</v>
      </c>
      <c r="B55" t="s">
        <v>203</v>
      </c>
      <c r="C55" t="s">
        <v>127</v>
      </c>
      <c r="D55" s="33">
        <v>43909</v>
      </c>
      <c r="E55">
        <v>681</v>
      </c>
      <c r="F55">
        <v>113</v>
      </c>
      <c r="G55">
        <v>79</v>
      </c>
      <c r="H55">
        <v>6</v>
      </c>
      <c r="I55">
        <v>0</v>
      </c>
      <c r="J55">
        <v>0.42899999999999999</v>
      </c>
      <c r="K55">
        <v>26.407</v>
      </c>
      <c r="L55">
        <v>4.3819999999999997</v>
      </c>
      <c r="M55">
        <v>3.0630000000000002</v>
      </c>
      <c r="N55">
        <v>0.23300000000000001</v>
      </c>
      <c r="O55">
        <v>0</v>
      </c>
      <c r="P55">
        <v>1.7000000000000001E-2</v>
      </c>
      <c r="Q55">
        <v>2.4500000000000002</v>
      </c>
      <c r="Z55">
        <v>45267</v>
      </c>
      <c r="AA55">
        <v>103341</v>
      </c>
      <c r="AB55">
        <v>4.0069999999999997</v>
      </c>
      <c r="AC55">
        <v>1.7549999999999999</v>
      </c>
      <c r="AD55">
        <v>12641</v>
      </c>
      <c r="AE55">
        <v>0.49</v>
      </c>
      <c r="AF55">
        <v>6.1999999999999998E-3</v>
      </c>
      <c r="AG55">
        <v>160</v>
      </c>
      <c r="AH55" t="s">
        <v>204</v>
      </c>
      <c r="AV55">
        <v>44.44</v>
      </c>
      <c r="AW55">
        <v>25788217</v>
      </c>
      <c r="AX55">
        <v>3.202</v>
      </c>
      <c r="AY55">
        <v>37.9</v>
      </c>
      <c r="AZ55">
        <v>15.504</v>
      </c>
      <c r="BA55">
        <v>10.129</v>
      </c>
      <c r="BB55">
        <v>44648.71</v>
      </c>
      <c r="BC55">
        <v>0.5</v>
      </c>
      <c r="BD55">
        <v>107.791</v>
      </c>
      <c r="BE55">
        <v>5.07</v>
      </c>
      <c r="BF55">
        <v>13</v>
      </c>
      <c r="BG55">
        <v>16.5</v>
      </c>
      <c r="BI55">
        <v>3.84</v>
      </c>
      <c r="BJ55">
        <v>83.44</v>
      </c>
      <c r="BK55">
        <v>0.94399999999999995</v>
      </c>
    </row>
    <row r="56" spans="1:67" x14ac:dyDescent="0.3">
      <c r="A56" t="s">
        <v>202</v>
      </c>
      <c r="B56" t="s">
        <v>203</v>
      </c>
      <c r="C56" t="s">
        <v>127</v>
      </c>
      <c r="D56" s="33">
        <v>43910</v>
      </c>
      <c r="E56">
        <v>791</v>
      </c>
      <c r="F56">
        <v>110</v>
      </c>
      <c r="G56">
        <v>84.429000000000002</v>
      </c>
      <c r="H56">
        <v>7</v>
      </c>
      <c r="I56">
        <v>1</v>
      </c>
      <c r="J56">
        <v>0.57099999999999995</v>
      </c>
      <c r="K56">
        <v>30.672999999999998</v>
      </c>
      <c r="L56">
        <v>4.266</v>
      </c>
      <c r="M56">
        <v>3.274</v>
      </c>
      <c r="N56">
        <v>0.27100000000000002</v>
      </c>
      <c r="O56">
        <v>3.9E-2</v>
      </c>
      <c r="P56">
        <v>2.1999999999999999E-2</v>
      </c>
      <c r="Q56">
        <v>2.44</v>
      </c>
      <c r="Z56">
        <v>7443</v>
      </c>
      <c r="AA56">
        <v>110784</v>
      </c>
      <c r="AB56">
        <v>4.2960000000000003</v>
      </c>
      <c r="AC56">
        <v>0.28899999999999998</v>
      </c>
      <c r="AD56">
        <v>13443</v>
      </c>
      <c r="AE56">
        <v>0.52100000000000002</v>
      </c>
      <c r="AF56">
        <v>6.3E-3</v>
      </c>
      <c r="AG56">
        <v>159.19999999999999</v>
      </c>
      <c r="AH56" t="s">
        <v>204</v>
      </c>
      <c r="AV56">
        <v>47.22</v>
      </c>
      <c r="AW56">
        <v>25788217</v>
      </c>
      <c r="AX56">
        <v>3.202</v>
      </c>
      <c r="AY56">
        <v>37.9</v>
      </c>
      <c r="AZ56">
        <v>15.504</v>
      </c>
      <c r="BA56">
        <v>10.129</v>
      </c>
      <c r="BB56">
        <v>44648.71</v>
      </c>
      <c r="BC56">
        <v>0.5</v>
      </c>
      <c r="BD56">
        <v>107.791</v>
      </c>
      <c r="BE56">
        <v>5.07</v>
      </c>
      <c r="BF56">
        <v>13</v>
      </c>
      <c r="BG56">
        <v>16.5</v>
      </c>
      <c r="BI56">
        <v>3.84</v>
      </c>
      <c r="BJ56">
        <v>83.44</v>
      </c>
      <c r="BK56">
        <v>0.94399999999999995</v>
      </c>
    </row>
    <row r="57" spans="1:67" x14ac:dyDescent="0.3">
      <c r="A57" t="s">
        <v>202</v>
      </c>
      <c r="B57" t="s">
        <v>203</v>
      </c>
      <c r="C57" t="s">
        <v>127</v>
      </c>
      <c r="D57" s="33">
        <v>43911</v>
      </c>
      <c r="E57">
        <v>1071</v>
      </c>
      <c r="F57">
        <v>280</v>
      </c>
      <c r="G57">
        <v>117.286</v>
      </c>
      <c r="H57">
        <v>7</v>
      </c>
      <c r="I57">
        <v>0</v>
      </c>
      <c r="J57">
        <v>0.57099999999999995</v>
      </c>
      <c r="K57">
        <v>41.530999999999999</v>
      </c>
      <c r="L57">
        <v>10.858000000000001</v>
      </c>
      <c r="M57">
        <v>4.548</v>
      </c>
      <c r="N57">
        <v>0.27100000000000002</v>
      </c>
      <c r="O57">
        <v>0</v>
      </c>
      <c r="P57">
        <v>2.1999999999999999E-2</v>
      </c>
      <c r="Q57">
        <v>2.52</v>
      </c>
      <c r="Z57">
        <v>11720</v>
      </c>
      <c r="AA57">
        <v>122504</v>
      </c>
      <c r="AB57">
        <v>4.75</v>
      </c>
      <c r="AC57">
        <v>0.45400000000000001</v>
      </c>
      <c r="AD57">
        <v>14573</v>
      </c>
      <c r="AE57">
        <v>0.56499999999999995</v>
      </c>
      <c r="AF57">
        <v>8.0000000000000002E-3</v>
      </c>
      <c r="AG57">
        <v>124.3</v>
      </c>
      <c r="AH57" t="s">
        <v>204</v>
      </c>
      <c r="AV57">
        <v>47.22</v>
      </c>
      <c r="AW57">
        <v>25788217</v>
      </c>
      <c r="AX57">
        <v>3.202</v>
      </c>
      <c r="AY57">
        <v>37.9</v>
      </c>
      <c r="AZ57">
        <v>15.504</v>
      </c>
      <c r="BA57">
        <v>10.129</v>
      </c>
      <c r="BB57">
        <v>44648.71</v>
      </c>
      <c r="BC57">
        <v>0.5</v>
      </c>
      <c r="BD57">
        <v>107.791</v>
      </c>
      <c r="BE57">
        <v>5.07</v>
      </c>
      <c r="BF57">
        <v>13</v>
      </c>
      <c r="BG57">
        <v>16.5</v>
      </c>
      <c r="BI57">
        <v>3.84</v>
      </c>
      <c r="BJ57">
        <v>83.44</v>
      </c>
      <c r="BK57">
        <v>0.94399999999999995</v>
      </c>
    </row>
    <row r="58" spans="1:67" x14ac:dyDescent="0.3">
      <c r="A58" t="s">
        <v>202</v>
      </c>
      <c r="B58" t="s">
        <v>203</v>
      </c>
      <c r="C58" t="s">
        <v>127</v>
      </c>
      <c r="D58" s="33">
        <v>43912</v>
      </c>
      <c r="E58">
        <v>1549</v>
      </c>
      <c r="F58">
        <v>478</v>
      </c>
      <c r="G58">
        <v>178.857</v>
      </c>
      <c r="H58">
        <v>7</v>
      </c>
      <c r="I58">
        <v>0</v>
      </c>
      <c r="J58">
        <v>0.57099999999999995</v>
      </c>
      <c r="K58">
        <v>60.066000000000003</v>
      </c>
      <c r="L58">
        <v>18.536000000000001</v>
      </c>
      <c r="M58">
        <v>6.9359999999999999</v>
      </c>
      <c r="N58">
        <v>0.27100000000000002</v>
      </c>
      <c r="O58">
        <v>0</v>
      </c>
      <c r="P58">
        <v>2.1999999999999999E-2</v>
      </c>
      <c r="Q58">
        <v>2.4900000000000002</v>
      </c>
      <c r="Z58">
        <v>10089</v>
      </c>
      <c r="AA58">
        <v>132593</v>
      </c>
      <c r="AB58">
        <v>5.1420000000000003</v>
      </c>
      <c r="AC58">
        <v>0.39100000000000001</v>
      </c>
      <c r="AD58">
        <v>15718</v>
      </c>
      <c r="AE58">
        <v>0.61</v>
      </c>
      <c r="AF58">
        <v>1.14E-2</v>
      </c>
      <c r="AG58">
        <v>87.9</v>
      </c>
      <c r="AH58" t="s">
        <v>204</v>
      </c>
      <c r="AV58">
        <v>47.22</v>
      </c>
      <c r="AW58">
        <v>25788217</v>
      </c>
      <c r="AX58">
        <v>3.202</v>
      </c>
      <c r="AY58">
        <v>37.9</v>
      </c>
      <c r="AZ58">
        <v>15.504</v>
      </c>
      <c r="BA58">
        <v>10.129</v>
      </c>
      <c r="BB58">
        <v>44648.71</v>
      </c>
      <c r="BC58">
        <v>0.5</v>
      </c>
      <c r="BD58">
        <v>107.791</v>
      </c>
      <c r="BE58">
        <v>5.07</v>
      </c>
      <c r="BF58">
        <v>13</v>
      </c>
      <c r="BG58">
        <v>16.5</v>
      </c>
      <c r="BI58">
        <v>3.84</v>
      </c>
      <c r="BJ58">
        <v>83.44</v>
      </c>
      <c r="BK58">
        <v>0.94399999999999995</v>
      </c>
      <c r="BL58">
        <v>-982.4</v>
      </c>
      <c r="BM58">
        <v>-2.74</v>
      </c>
      <c r="BN58">
        <v>0.28999999999999998</v>
      </c>
      <c r="BO58">
        <v>-38.0949175354</v>
      </c>
    </row>
    <row r="59" spans="1:67" x14ac:dyDescent="0.3">
      <c r="A59" t="s">
        <v>202</v>
      </c>
      <c r="B59" t="s">
        <v>203</v>
      </c>
      <c r="C59" t="s">
        <v>127</v>
      </c>
      <c r="D59" s="33">
        <v>43913</v>
      </c>
      <c r="E59">
        <v>1682</v>
      </c>
      <c r="F59">
        <v>133</v>
      </c>
      <c r="G59">
        <v>186.429</v>
      </c>
      <c r="H59">
        <v>7</v>
      </c>
      <c r="I59">
        <v>0</v>
      </c>
      <c r="J59">
        <v>0.57099999999999995</v>
      </c>
      <c r="K59">
        <v>65.224000000000004</v>
      </c>
      <c r="L59">
        <v>5.157</v>
      </c>
      <c r="M59">
        <v>7.2290000000000001</v>
      </c>
      <c r="N59">
        <v>0.27100000000000002</v>
      </c>
      <c r="O59">
        <v>0</v>
      </c>
      <c r="P59">
        <v>2.1999999999999999E-2</v>
      </c>
      <c r="Q59">
        <v>2.2799999999999998</v>
      </c>
      <c r="Z59">
        <v>11045</v>
      </c>
      <c r="AA59">
        <v>143638</v>
      </c>
      <c r="AB59">
        <v>5.57</v>
      </c>
      <c r="AC59">
        <v>0.42799999999999999</v>
      </c>
      <c r="AD59">
        <v>14153</v>
      </c>
      <c r="AE59">
        <v>0.54900000000000004</v>
      </c>
      <c r="AF59">
        <v>1.32E-2</v>
      </c>
      <c r="AG59">
        <v>75.900000000000006</v>
      </c>
      <c r="AH59" t="s">
        <v>204</v>
      </c>
      <c r="AV59">
        <v>52.78</v>
      </c>
      <c r="AW59">
        <v>25788217</v>
      </c>
      <c r="AX59">
        <v>3.202</v>
      </c>
      <c r="AY59">
        <v>37.9</v>
      </c>
      <c r="AZ59">
        <v>15.504</v>
      </c>
      <c r="BA59">
        <v>10.129</v>
      </c>
      <c r="BB59">
        <v>44648.71</v>
      </c>
      <c r="BC59">
        <v>0.5</v>
      </c>
      <c r="BD59">
        <v>107.791</v>
      </c>
      <c r="BE59">
        <v>5.07</v>
      </c>
      <c r="BF59">
        <v>13</v>
      </c>
      <c r="BG59">
        <v>16.5</v>
      </c>
      <c r="BI59">
        <v>3.84</v>
      </c>
      <c r="BJ59">
        <v>83.44</v>
      </c>
      <c r="BK59">
        <v>0.94399999999999995</v>
      </c>
    </row>
    <row r="60" spans="1:67" x14ac:dyDescent="0.3">
      <c r="A60" t="s">
        <v>202</v>
      </c>
      <c r="B60" t="s">
        <v>203</v>
      </c>
      <c r="C60" t="s">
        <v>127</v>
      </c>
      <c r="D60" s="33">
        <v>43914</v>
      </c>
      <c r="E60">
        <v>2044</v>
      </c>
      <c r="F60">
        <v>362</v>
      </c>
      <c r="G60">
        <v>227.429</v>
      </c>
      <c r="H60">
        <v>8</v>
      </c>
      <c r="I60">
        <v>1</v>
      </c>
      <c r="J60">
        <v>0.42899999999999999</v>
      </c>
      <c r="K60">
        <v>79.260999999999996</v>
      </c>
      <c r="L60">
        <v>14.037000000000001</v>
      </c>
      <c r="M60">
        <v>8.8190000000000008</v>
      </c>
      <c r="N60">
        <v>0.31</v>
      </c>
      <c r="O60">
        <v>3.9E-2</v>
      </c>
      <c r="P60">
        <v>1.7000000000000001E-2</v>
      </c>
      <c r="Q60">
        <v>2.16</v>
      </c>
      <c r="Z60">
        <v>13030</v>
      </c>
      <c r="AA60">
        <v>156668</v>
      </c>
      <c r="AB60">
        <v>6.0750000000000002</v>
      </c>
      <c r="AC60">
        <v>0.505</v>
      </c>
      <c r="AD60">
        <v>15087</v>
      </c>
      <c r="AE60">
        <v>0.58499999999999996</v>
      </c>
      <c r="AF60">
        <v>1.5100000000000001E-2</v>
      </c>
      <c r="AG60">
        <v>66.3</v>
      </c>
      <c r="AH60" t="s">
        <v>204</v>
      </c>
      <c r="AV60">
        <v>71.3</v>
      </c>
      <c r="AW60">
        <v>25788217</v>
      </c>
      <c r="AX60">
        <v>3.202</v>
      </c>
      <c r="AY60">
        <v>37.9</v>
      </c>
      <c r="AZ60">
        <v>15.504</v>
      </c>
      <c r="BA60">
        <v>10.129</v>
      </c>
      <c r="BB60">
        <v>44648.71</v>
      </c>
      <c r="BC60">
        <v>0.5</v>
      </c>
      <c r="BD60">
        <v>107.791</v>
      </c>
      <c r="BE60">
        <v>5.07</v>
      </c>
      <c r="BF60">
        <v>13</v>
      </c>
      <c r="BG60">
        <v>16.5</v>
      </c>
      <c r="BI60">
        <v>3.84</v>
      </c>
      <c r="BJ60">
        <v>83.44</v>
      </c>
      <c r="BK60">
        <v>0.94399999999999995</v>
      </c>
    </row>
    <row r="61" spans="1:67" x14ac:dyDescent="0.3">
      <c r="A61" t="s">
        <v>202</v>
      </c>
      <c r="B61" t="s">
        <v>203</v>
      </c>
      <c r="C61" t="s">
        <v>127</v>
      </c>
      <c r="D61" s="33">
        <v>43915</v>
      </c>
      <c r="E61">
        <v>2364</v>
      </c>
      <c r="F61">
        <v>320</v>
      </c>
      <c r="G61">
        <v>256.57100000000003</v>
      </c>
      <c r="H61">
        <v>8</v>
      </c>
      <c r="I61">
        <v>0</v>
      </c>
      <c r="J61">
        <v>0.28599999999999998</v>
      </c>
      <c r="K61">
        <v>91.67</v>
      </c>
      <c r="L61">
        <v>12.409000000000001</v>
      </c>
      <c r="M61">
        <v>9.9489999999999998</v>
      </c>
      <c r="N61">
        <v>0.31</v>
      </c>
      <c r="O61">
        <v>0</v>
      </c>
      <c r="P61">
        <v>1.0999999999999999E-2</v>
      </c>
      <c r="Q61">
        <v>2.02</v>
      </c>
      <c r="Z61">
        <v>11768</v>
      </c>
      <c r="AA61">
        <v>168436</v>
      </c>
      <c r="AB61">
        <v>6.532</v>
      </c>
      <c r="AC61">
        <v>0.45600000000000002</v>
      </c>
      <c r="AD61">
        <v>15766</v>
      </c>
      <c r="AE61">
        <v>0.61099999999999999</v>
      </c>
      <c r="AF61">
        <v>1.6299999999999999E-2</v>
      </c>
      <c r="AG61">
        <v>61.4</v>
      </c>
      <c r="AH61" t="s">
        <v>204</v>
      </c>
      <c r="AV61">
        <v>71.3</v>
      </c>
      <c r="AW61">
        <v>25788217</v>
      </c>
      <c r="AX61">
        <v>3.202</v>
      </c>
      <c r="AY61">
        <v>37.9</v>
      </c>
      <c r="AZ61">
        <v>15.504</v>
      </c>
      <c r="BA61">
        <v>10.129</v>
      </c>
      <c r="BB61">
        <v>44648.71</v>
      </c>
      <c r="BC61">
        <v>0.5</v>
      </c>
      <c r="BD61">
        <v>107.791</v>
      </c>
      <c r="BE61">
        <v>5.07</v>
      </c>
      <c r="BF61">
        <v>13</v>
      </c>
      <c r="BG61">
        <v>16.5</v>
      </c>
      <c r="BI61">
        <v>3.84</v>
      </c>
      <c r="BJ61">
        <v>83.44</v>
      </c>
      <c r="BK61">
        <v>0.94399999999999995</v>
      </c>
    </row>
    <row r="62" spans="1:67" x14ac:dyDescent="0.3">
      <c r="A62" t="s">
        <v>202</v>
      </c>
      <c r="B62" t="s">
        <v>203</v>
      </c>
      <c r="C62" t="s">
        <v>127</v>
      </c>
      <c r="D62" s="33">
        <v>43916</v>
      </c>
      <c r="E62">
        <v>2810</v>
      </c>
      <c r="F62">
        <v>446</v>
      </c>
      <c r="G62">
        <v>304.14299999999997</v>
      </c>
      <c r="H62">
        <v>13</v>
      </c>
      <c r="I62">
        <v>5</v>
      </c>
      <c r="J62">
        <v>1</v>
      </c>
      <c r="K62">
        <v>108.964</v>
      </c>
      <c r="L62">
        <v>17.295000000000002</v>
      </c>
      <c r="M62">
        <v>11.794</v>
      </c>
      <c r="N62">
        <v>0.504</v>
      </c>
      <c r="O62">
        <v>0.19400000000000001</v>
      </c>
      <c r="P62">
        <v>3.9E-2</v>
      </c>
      <c r="Q62">
        <v>1.89</v>
      </c>
      <c r="Z62">
        <v>11503</v>
      </c>
      <c r="AA62">
        <v>179939</v>
      </c>
      <c r="AB62">
        <v>6.9779999999999998</v>
      </c>
      <c r="AC62">
        <v>0.44600000000000001</v>
      </c>
      <c r="AD62">
        <v>10943</v>
      </c>
      <c r="AE62">
        <v>0.42399999999999999</v>
      </c>
      <c r="AF62">
        <v>2.7799999999999998E-2</v>
      </c>
      <c r="AG62">
        <v>36</v>
      </c>
      <c r="AH62" t="s">
        <v>204</v>
      </c>
      <c r="AV62">
        <v>71.3</v>
      </c>
      <c r="AW62">
        <v>25788217</v>
      </c>
      <c r="AX62">
        <v>3.202</v>
      </c>
      <c r="AY62">
        <v>37.9</v>
      </c>
      <c r="AZ62">
        <v>15.504</v>
      </c>
      <c r="BA62">
        <v>10.129</v>
      </c>
      <c r="BB62">
        <v>44648.71</v>
      </c>
      <c r="BC62">
        <v>0.5</v>
      </c>
      <c r="BD62">
        <v>107.791</v>
      </c>
      <c r="BE62">
        <v>5.07</v>
      </c>
      <c r="BF62">
        <v>13</v>
      </c>
      <c r="BG62">
        <v>16.5</v>
      </c>
      <c r="BI62">
        <v>3.84</v>
      </c>
      <c r="BJ62">
        <v>83.44</v>
      </c>
      <c r="BK62">
        <v>0.94399999999999995</v>
      </c>
    </row>
    <row r="63" spans="1:67" x14ac:dyDescent="0.3">
      <c r="A63" t="s">
        <v>202</v>
      </c>
      <c r="B63" t="s">
        <v>203</v>
      </c>
      <c r="C63" t="s">
        <v>127</v>
      </c>
      <c r="D63" s="33">
        <v>43917</v>
      </c>
      <c r="E63">
        <v>3143</v>
      </c>
      <c r="F63">
        <v>333</v>
      </c>
      <c r="G63">
        <v>336</v>
      </c>
      <c r="H63">
        <v>13</v>
      </c>
      <c r="I63">
        <v>0</v>
      </c>
      <c r="J63">
        <v>0.85699999999999998</v>
      </c>
      <c r="K63">
        <v>121.877</v>
      </c>
      <c r="L63">
        <v>12.913</v>
      </c>
      <c r="M63">
        <v>13.029</v>
      </c>
      <c r="N63">
        <v>0.504</v>
      </c>
      <c r="O63">
        <v>0</v>
      </c>
      <c r="P63">
        <v>3.3000000000000002E-2</v>
      </c>
      <c r="Q63">
        <v>1.71</v>
      </c>
      <c r="Z63">
        <v>12869</v>
      </c>
      <c r="AA63">
        <v>192808</v>
      </c>
      <c r="AB63">
        <v>7.4770000000000003</v>
      </c>
      <c r="AC63">
        <v>0.499</v>
      </c>
      <c r="AD63">
        <v>11718</v>
      </c>
      <c r="AE63">
        <v>0.45400000000000001</v>
      </c>
      <c r="AF63">
        <v>2.87E-2</v>
      </c>
      <c r="AG63">
        <v>34.9</v>
      </c>
      <c r="AH63" t="s">
        <v>204</v>
      </c>
      <c r="AV63">
        <v>71.3</v>
      </c>
      <c r="AW63">
        <v>25788217</v>
      </c>
      <c r="AX63">
        <v>3.202</v>
      </c>
      <c r="AY63">
        <v>37.9</v>
      </c>
      <c r="AZ63">
        <v>15.504</v>
      </c>
      <c r="BA63">
        <v>10.129</v>
      </c>
      <c r="BB63">
        <v>44648.71</v>
      </c>
      <c r="BC63">
        <v>0.5</v>
      </c>
      <c r="BD63">
        <v>107.791</v>
      </c>
      <c r="BE63">
        <v>5.07</v>
      </c>
      <c r="BF63">
        <v>13</v>
      </c>
      <c r="BG63">
        <v>16.5</v>
      </c>
      <c r="BI63">
        <v>3.84</v>
      </c>
      <c r="BJ63">
        <v>83.44</v>
      </c>
      <c r="BK63">
        <v>0.94399999999999995</v>
      </c>
    </row>
    <row r="64" spans="1:67" x14ac:dyDescent="0.3">
      <c r="A64" t="s">
        <v>202</v>
      </c>
      <c r="B64" t="s">
        <v>203</v>
      </c>
      <c r="C64" t="s">
        <v>127</v>
      </c>
      <c r="D64" s="33">
        <v>43918</v>
      </c>
      <c r="E64">
        <v>3640</v>
      </c>
      <c r="F64">
        <v>497</v>
      </c>
      <c r="G64">
        <v>367</v>
      </c>
      <c r="H64">
        <v>14</v>
      </c>
      <c r="I64">
        <v>1</v>
      </c>
      <c r="J64">
        <v>1</v>
      </c>
      <c r="K64">
        <v>141.15</v>
      </c>
      <c r="L64">
        <v>19.271999999999998</v>
      </c>
      <c r="M64">
        <v>14.231</v>
      </c>
      <c r="N64">
        <v>0.54300000000000004</v>
      </c>
      <c r="O64">
        <v>3.9E-2</v>
      </c>
      <c r="P64">
        <v>3.9E-2</v>
      </c>
      <c r="Q64">
        <v>1.57</v>
      </c>
      <c r="Z64">
        <v>17261</v>
      </c>
      <c r="AA64">
        <v>210069</v>
      </c>
      <c r="AB64">
        <v>8.1460000000000008</v>
      </c>
      <c r="AC64">
        <v>0.66900000000000004</v>
      </c>
      <c r="AD64">
        <v>12509</v>
      </c>
      <c r="AE64">
        <v>0.48499999999999999</v>
      </c>
      <c r="AF64">
        <v>2.93E-2</v>
      </c>
      <c r="AG64">
        <v>34.1</v>
      </c>
      <c r="AH64" t="s">
        <v>204</v>
      </c>
      <c r="AV64">
        <v>71.3</v>
      </c>
      <c r="AW64">
        <v>25788217</v>
      </c>
      <c r="AX64">
        <v>3.202</v>
      </c>
      <c r="AY64">
        <v>37.9</v>
      </c>
      <c r="AZ64">
        <v>15.504</v>
      </c>
      <c r="BA64">
        <v>10.129</v>
      </c>
      <c r="BB64">
        <v>44648.71</v>
      </c>
      <c r="BC64">
        <v>0.5</v>
      </c>
      <c r="BD64">
        <v>107.791</v>
      </c>
      <c r="BE64">
        <v>5.07</v>
      </c>
      <c r="BF64">
        <v>13</v>
      </c>
      <c r="BG64">
        <v>16.5</v>
      </c>
      <c r="BI64">
        <v>3.84</v>
      </c>
      <c r="BJ64">
        <v>83.44</v>
      </c>
      <c r="BK64">
        <v>0.94399999999999995</v>
      </c>
    </row>
    <row r="65" spans="1:67" x14ac:dyDescent="0.3">
      <c r="A65" t="s">
        <v>202</v>
      </c>
      <c r="B65" t="s">
        <v>203</v>
      </c>
      <c r="C65" t="s">
        <v>127</v>
      </c>
      <c r="D65" s="33">
        <v>43919</v>
      </c>
      <c r="E65">
        <v>3984</v>
      </c>
      <c r="F65">
        <v>344</v>
      </c>
      <c r="G65">
        <v>347.85700000000003</v>
      </c>
      <c r="H65">
        <v>16</v>
      </c>
      <c r="I65">
        <v>2</v>
      </c>
      <c r="J65">
        <v>1.286</v>
      </c>
      <c r="K65">
        <v>154.489</v>
      </c>
      <c r="L65">
        <v>13.339</v>
      </c>
      <c r="M65">
        <v>13.489000000000001</v>
      </c>
      <c r="N65">
        <v>0.62</v>
      </c>
      <c r="O65">
        <v>7.8E-2</v>
      </c>
      <c r="P65">
        <v>0.05</v>
      </c>
      <c r="Q65">
        <v>1.43</v>
      </c>
      <c r="Z65">
        <v>13445</v>
      </c>
      <c r="AA65">
        <v>223514</v>
      </c>
      <c r="AB65">
        <v>8.6669999999999998</v>
      </c>
      <c r="AC65">
        <v>0.52100000000000002</v>
      </c>
      <c r="AD65">
        <v>12989</v>
      </c>
      <c r="AE65">
        <v>0.504</v>
      </c>
      <c r="AF65">
        <v>2.6800000000000001E-2</v>
      </c>
      <c r="AG65">
        <v>37.299999999999997</v>
      </c>
      <c r="AH65" t="s">
        <v>204</v>
      </c>
      <c r="AV65">
        <v>71.3</v>
      </c>
      <c r="AW65">
        <v>25788217</v>
      </c>
      <c r="AX65">
        <v>3.202</v>
      </c>
      <c r="AY65">
        <v>37.9</v>
      </c>
      <c r="AZ65">
        <v>15.504</v>
      </c>
      <c r="BA65">
        <v>10.129</v>
      </c>
      <c r="BB65">
        <v>44648.71</v>
      </c>
      <c r="BC65">
        <v>0.5</v>
      </c>
      <c r="BD65">
        <v>107.791</v>
      </c>
      <c r="BE65">
        <v>5.07</v>
      </c>
      <c r="BF65">
        <v>13</v>
      </c>
      <c r="BG65">
        <v>16.5</v>
      </c>
      <c r="BI65">
        <v>3.84</v>
      </c>
      <c r="BJ65">
        <v>83.44</v>
      </c>
      <c r="BK65">
        <v>0.94399999999999995</v>
      </c>
      <c r="BL65">
        <v>-892.4</v>
      </c>
      <c r="BM65">
        <v>-2.2999999999999998</v>
      </c>
      <c r="BN65">
        <v>2.98</v>
      </c>
      <c r="BO65">
        <v>-34.604951555976101</v>
      </c>
    </row>
    <row r="66" spans="1:67" x14ac:dyDescent="0.3">
      <c r="A66" t="s">
        <v>202</v>
      </c>
      <c r="B66" t="s">
        <v>203</v>
      </c>
      <c r="C66" t="s">
        <v>127</v>
      </c>
      <c r="D66" s="33">
        <v>43920</v>
      </c>
      <c r="E66">
        <v>4361</v>
      </c>
      <c r="F66">
        <v>377</v>
      </c>
      <c r="G66">
        <v>382.714</v>
      </c>
      <c r="H66">
        <v>17</v>
      </c>
      <c r="I66">
        <v>1</v>
      </c>
      <c r="J66">
        <v>1.429</v>
      </c>
      <c r="K66">
        <v>169.108</v>
      </c>
      <c r="L66">
        <v>14.619</v>
      </c>
      <c r="M66">
        <v>14.840999999999999</v>
      </c>
      <c r="N66">
        <v>0.65900000000000003</v>
      </c>
      <c r="O66">
        <v>3.9E-2</v>
      </c>
      <c r="P66">
        <v>5.5E-2</v>
      </c>
      <c r="Q66">
        <v>1.31</v>
      </c>
      <c r="Z66">
        <v>9433</v>
      </c>
      <c r="AA66">
        <v>232947</v>
      </c>
      <c r="AB66">
        <v>9.0329999999999995</v>
      </c>
      <c r="AC66">
        <v>0.36599999999999999</v>
      </c>
      <c r="AD66">
        <v>12758</v>
      </c>
      <c r="AE66">
        <v>0.495</v>
      </c>
      <c r="AF66">
        <v>0.03</v>
      </c>
      <c r="AG66">
        <v>33.299999999999997</v>
      </c>
      <c r="AH66" t="s">
        <v>204</v>
      </c>
      <c r="AV66">
        <v>71.3</v>
      </c>
      <c r="AW66">
        <v>25788217</v>
      </c>
      <c r="AX66">
        <v>3.202</v>
      </c>
      <c r="AY66">
        <v>37.9</v>
      </c>
      <c r="AZ66">
        <v>15.504</v>
      </c>
      <c r="BA66">
        <v>10.129</v>
      </c>
      <c r="BB66">
        <v>44648.71</v>
      </c>
      <c r="BC66">
        <v>0.5</v>
      </c>
      <c r="BD66">
        <v>107.791</v>
      </c>
      <c r="BE66">
        <v>5.07</v>
      </c>
      <c r="BF66">
        <v>13</v>
      </c>
      <c r="BG66">
        <v>16.5</v>
      </c>
      <c r="BI66">
        <v>3.84</v>
      </c>
      <c r="BJ66">
        <v>83.44</v>
      </c>
      <c r="BK66">
        <v>0.94399999999999995</v>
      </c>
    </row>
    <row r="67" spans="1:67" x14ac:dyDescent="0.3">
      <c r="A67" t="s">
        <v>202</v>
      </c>
      <c r="B67" t="s">
        <v>203</v>
      </c>
      <c r="C67" t="s">
        <v>127</v>
      </c>
      <c r="D67" s="33">
        <v>43921</v>
      </c>
      <c r="E67">
        <v>4559</v>
      </c>
      <c r="F67">
        <v>198</v>
      </c>
      <c r="G67">
        <v>359.286</v>
      </c>
      <c r="H67">
        <v>18</v>
      </c>
      <c r="I67">
        <v>1</v>
      </c>
      <c r="J67">
        <v>1.429</v>
      </c>
      <c r="K67">
        <v>176.786</v>
      </c>
      <c r="L67">
        <v>7.6779999999999999</v>
      </c>
      <c r="M67">
        <v>13.932</v>
      </c>
      <c r="N67">
        <v>0.69799999999999995</v>
      </c>
      <c r="O67">
        <v>3.9E-2</v>
      </c>
      <c r="P67">
        <v>5.5E-2</v>
      </c>
      <c r="Q67">
        <v>1.17</v>
      </c>
      <c r="R67">
        <v>82</v>
      </c>
      <c r="S67">
        <v>3.18</v>
      </c>
      <c r="T67">
        <v>426</v>
      </c>
      <c r="U67">
        <v>16.518999999999998</v>
      </c>
      <c r="Z67">
        <v>11982</v>
      </c>
      <c r="AA67">
        <v>244929</v>
      </c>
      <c r="AB67">
        <v>9.4979999999999993</v>
      </c>
      <c r="AC67">
        <v>0.46500000000000002</v>
      </c>
      <c r="AD67">
        <v>12609</v>
      </c>
      <c r="AE67">
        <v>0.48899999999999999</v>
      </c>
      <c r="AF67">
        <v>2.8500000000000001E-2</v>
      </c>
      <c r="AG67">
        <v>35.1</v>
      </c>
      <c r="AH67" t="s">
        <v>204</v>
      </c>
      <c r="AV67">
        <v>71.3</v>
      </c>
      <c r="AW67">
        <v>25788217</v>
      </c>
      <c r="AX67">
        <v>3.202</v>
      </c>
      <c r="AY67">
        <v>37.9</v>
      </c>
      <c r="AZ67">
        <v>15.504</v>
      </c>
      <c r="BA67">
        <v>10.129</v>
      </c>
      <c r="BB67">
        <v>44648.71</v>
      </c>
      <c r="BC67">
        <v>0.5</v>
      </c>
      <c r="BD67">
        <v>107.791</v>
      </c>
      <c r="BE67">
        <v>5.07</v>
      </c>
      <c r="BF67">
        <v>13</v>
      </c>
      <c r="BG67">
        <v>16.5</v>
      </c>
      <c r="BI67">
        <v>3.84</v>
      </c>
      <c r="BJ67">
        <v>83.44</v>
      </c>
      <c r="BK67">
        <v>0.94399999999999995</v>
      </c>
    </row>
    <row r="68" spans="1:67" x14ac:dyDescent="0.3">
      <c r="A68" t="s">
        <v>202</v>
      </c>
      <c r="B68" t="s">
        <v>203</v>
      </c>
      <c r="C68" t="s">
        <v>127</v>
      </c>
      <c r="D68" s="33">
        <v>43922</v>
      </c>
      <c r="E68">
        <v>4862</v>
      </c>
      <c r="F68">
        <v>303</v>
      </c>
      <c r="G68">
        <v>356.85700000000003</v>
      </c>
      <c r="H68">
        <v>20</v>
      </c>
      <c r="I68">
        <v>2</v>
      </c>
      <c r="J68">
        <v>1.714</v>
      </c>
      <c r="K68">
        <v>188.536</v>
      </c>
      <c r="L68">
        <v>11.75</v>
      </c>
      <c r="M68">
        <v>13.837999999999999</v>
      </c>
      <c r="N68">
        <v>0.77600000000000002</v>
      </c>
      <c r="O68">
        <v>7.8E-2</v>
      </c>
      <c r="P68">
        <v>6.6000000000000003E-2</v>
      </c>
      <c r="Q68">
        <v>1.08</v>
      </c>
      <c r="R68">
        <v>86</v>
      </c>
      <c r="S68">
        <v>3.335</v>
      </c>
      <c r="T68">
        <v>441</v>
      </c>
      <c r="U68">
        <v>17.100999999999999</v>
      </c>
      <c r="Z68">
        <v>11889</v>
      </c>
      <c r="AA68">
        <v>256818</v>
      </c>
      <c r="AB68">
        <v>9.9589999999999996</v>
      </c>
      <c r="AC68">
        <v>0.46100000000000002</v>
      </c>
      <c r="AD68">
        <v>12626</v>
      </c>
      <c r="AE68">
        <v>0.49</v>
      </c>
      <c r="AF68">
        <v>2.8299999999999999E-2</v>
      </c>
      <c r="AG68">
        <v>35.4</v>
      </c>
      <c r="AH68" t="s">
        <v>204</v>
      </c>
      <c r="AV68">
        <v>71.3</v>
      </c>
      <c r="AW68">
        <v>25788217</v>
      </c>
      <c r="AX68">
        <v>3.202</v>
      </c>
      <c r="AY68">
        <v>37.9</v>
      </c>
      <c r="AZ68">
        <v>15.504</v>
      </c>
      <c r="BA68">
        <v>10.129</v>
      </c>
      <c r="BB68">
        <v>44648.71</v>
      </c>
      <c r="BC68">
        <v>0.5</v>
      </c>
      <c r="BD68">
        <v>107.791</v>
      </c>
      <c r="BE68">
        <v>5.07</v>
      </c>
      <c r="BF68">
        <v>13</v>
      </c>
      <c r="BG68">
        <v>16.5</v>
      </c>
      <c r="BI68">
        <v>3.84</v>
      </c>
      <c r="BJ68">
        <v>83.44</v>
      </c>
      <c r="BK68">
        <v>0.94399999999999995</v>
      </c>
    </row>
    <row r="69" spans="1:67" x14ac:dyDescent="0.3">
      <c r="A69" t="s">
        <v>202</v>
      </c>
      <c r="B69" t="s">
        <v>203</v>
      </c>
      <c r="C69" t="s">
        <v>127</v>
      </c>
      <c r="D69" s="33">
        <v>43923</v>
      </c>
      <c r="E69">
        <v>5116</v>
      </c>
      <c r="F69">
        <v>254</v>
      </c>
      <c r="G69">
        <v>329.42899999999997</v>
      </c>
      <c r="H69">
        <v>24</v>
      </c>
      <c r="I69">
        <v>4</v>
      </c>
      <c r="J69">
        <v>1.571</v>
      </c>
      <c r="K69">
        <v>198.38499999999999</v>
      </c>
      <c r="L69">
        <v>9.8490000000000002</v>
      </c>
      <c r="M69">
        <v>12.773999999999999</v>
      </c>
      <c r="N69">
        <v>0.93100000000000005</v>
      </c>
      <c r="O69">
        <v>0.155</v>
      </c>
      <c r="P69">
        <v>6.0999999999999999E-2</v>
      </c>
      <c r="Q69">
        <v>0.97</v>
      </c>
      <c r="R69">
        <v>92</v>
      </c>
      <c r="S69">
        <v>3.5680000000000001</v>
      </c>
      <c r="T69">
        <v>415</v>
      </c>
      <c r="U69">
        <v>16.093</v>
      </c>
      <c r="Z69">
        <v>10280</v>
      </c>
      <c r="AA69">
        <v>267098</v>
      </c>
      <c r="AB69">
        <v>10.356999999999999</v>
      </c>
      <c r="AC69">
        <v>0.39900000000000002</v>
      </c>
      <c r="AD69">
        <v>12451</v>
      </c>
      <c r="AE69">
        <v>0.48299999999999998</v>
      </c>
      <c r="AF69">
        <v>2.6499999999999999E-2</v>
      </c>
      <c r="AG69">
        <v>37.799999999999997</v>
      </c>
      <c r="AH69" t="s">
        <v>204</v>
      </c>
      <c r="AV69">
        <v>73.150000000000006</v>
      </c>
      <c r="AW69">
        <v>25788217</v>
      </c>
      <c r="AX69">
        <v>3.202</v>
      </c>
      <c r="AY69">
        <v>37.9</v>
      </c>
      <c r="AZ69">
        <v>15.504</v>
      </c>
      <c r="BA69">
        <v>10.129</v>
      </c>
      <c r="BB69">
        <v>44648.71</v>
      </c>
      <c r="BC69">
        <v>0.5</v>
      </c>
      <c r="BD69">
        <v>107.791</v>
      </c>
      <c r="BE69">
        <v>5.07</v>
      </c>
      <c r="BF69">
        <v>13</v>
      </c>
      <c r="BG69">
        <v>16.5</v>
      </c>
      <c r="BI69">
        <v>3.84</v>
      </c>
      <c r="BJ69">
        <v>83.44</v>
      </c>
      <c r="BK69">
        <v>0.94399999999999995</v>
      </c>
    </row>
    <row r="70" spans="1:67" x14ac:dyDescent="0.3">
      <c r="A70" t="s">
        <v>202</v>
      </c>
      <c r="B70" t="s">
        <v>203</v>
      </c>
      <c r="C70" t="s">
        <v>127</v>
      </c>
      <c r="D70" s="33">
        <v>43924</v>
      </c>
      <c r="E70">
        <v>5330</v>
      </c>
      <c r="F70">
        <v>214</v>
      </c>
      <c r="G70">
        <v>312.42899999999997</v>
      </c>
      <c r="H70">
        <v>28</v>
      </c>
      <c r="I70">
        <v>4</v>
      </c>
      <c r="J70">
        <v>2.1429999999999998</v>
      </c>
      <c r="K70">
        <v>206.684</v>
      </c>
      <c r="L70">
        <v>8.298</v>
      </c>
      <c r="M70">
        <v>12.115</v>
      </c>
      <c r="N70">
        <v>1.0860000000000001</v>
      </c>
      <c r="O70">
        <v>0.155</v>
      </c>
      <c r="P70">
        <v>8.3000000000000004E-2</v>
      </c>
      <c r="Q70">
        <v>0.86</v>
      </c>
      <c r="R70">
        <v>93</v>
      </c>
      <c r="S70">
        <v>3.6059999999999999</v>
      </c>
      <c r="T70">
        <v>457</v>
      </c>
      <c r="U70">
        <v>17.721</v>
      </c>
      <c r="Z70">
        <v>10749</v>
      </c>
      <c r="AA70">
        <v>277847</v>
      </c>
      <c r="AB70">
        <v>10.773999999999999</v>
      </c>
      <c r="AC70">
        <v>0.41699999999999998</v>
      </c>
      <c r="AD70">
        <v>12148</v>
      </c>
      <c r="AE70">
        <v>0.47099999999999997</v>
      </c>
      <c r="AF70">
        <v>2.5700000000000001E-2</v>
      </c>
      <c r="AG70">
        <v>38.9</v>
      </c>
      <c r="AH70" t="s">
        <v>204</v>
      </c>
      <c r="AV70">
        <v>73.150000000000006</v>
      </c>
      <c r="AW70">
        <v>25788217</v>
      </c>
      <c r="AX70">
        <v>3.202</v>
      </c>
      <c r="AY70">
        <v>37.9</v>
      </c>
      <c r="AZ70">
        <v>15.504</v>
      </c>
      <c r="BA70">
        <v>10.129</v>
      </c>
      <c r="BB70">
        <v>44648.71</v>
      </c>
      <c r="BC70">
        <v>0.5</v>
      </c>
      <c r="BD70">
        <v>107.791</v>
      </c>
      <c r="BE70">
        <v>5.07</v>
      </c>
      <c r="BF70">
        <v>13</v>
      </c>
      <c r="BG70">
        <v>16.5</v>
      </c>
      <c r="BI70">
        <v>3.84</v>
      </c>
      <c r="BJ70">
        <v>83.44</v>
      </c>
      <c r="BK70">
        <v>0.94399999999999995</v>
      </c>
    </row>
    <row r="71" spans="1:67" x14ac:dyDescent="0.3">
      <c r="A71" t="s">
        <v>202</v>
      </c>
      <c r="B71" t="s">
        <v>203</v>
      </c>
      <c r="C71" t="s">
        <v>127</v>
      </c>
      <c r="D71" s="33">
        <v>43925</v>
      </c>
      <c r="E71">
        <v>5550</v>
      </c>
      <c r="F71">
        <v>220</v>
      </c>
      <c r="G71">
        <v>272.85700000000003</v>
      </c>
      <c r="H71">
        <v>30</v>
      </c>
      <c r="I71">
        <v>2</v>
      </c>
      <c r="J71">
        <v>2.286</v>
      </c>
      <c r="K71">
        <v>215.215</v>
      </c>
      <c r="L71">
        <v>8.5310000000000006</v>
      </c>
      <c r="M71">
        <v>10.581</v>
      </c>
      <c r="N71">
        <v>1.163</v>
      </c>
      <c r="O71">
        <v>7.8E-2</v>
      </c>
      <c r="P71">
        <v>8.8999999999999996E-2</v>
      </c>
      <c r="Q71">
        <v>0.77</v>
      </c>
      <c r="R71">
        <v>95</v>
      </c>
      <c r="S71">
        <v>3.6840000000000002</v>
      </c>
      <c r="T71">
        <v>490</v>
      </c>
      <c r="U71">
        <v>19.001000000000001</v>
      </c>
      <c r="Z71">
        <v>9610</v>
      </c>
      <c r="AA71">
        <v>287457</v>
      </c>
      <c r="AB71">
        <v>11.147</v>
      </c>
      <c r="AC71">
        <v>0.373</v>
      </c>
      <c r="AD71">
        <v>11055</v>
      </c>
      <c r="AE71">
        <v>0.42899999999999999</v>
      </c>
      <c r="AF71">
        <v>2.47E-2</v>
      </c>
      <c r="AG71">
        <v>40.5</v>
      </c>
      <c r="AH71" t="s">
        <v>204</v>
      </c>
      <c r="AV71">
        <v>73.150000000000006</v>
      </c>
      <c r="AW71">
        <v>25788217</v>
      </c>
      <c r="AX71">
        <v>3.202</v>
      </c>
      <c r="AY71">
        <v>37.9</v>
      </c>
      <c r="AZ71">
        <v>15.504</v>
      </c>
      <c r="BA71">
        <v>10.129</v>
      </c>
      <c r="BB71">
        <v>44648.71</v>
      </c>
      <c r="BC71">
        <v>0.5</v>
      </c>
      <c r="BD71">
        <v>107.791</v>
      </c>
      <c r="BE71">
        <v>5.07</v>
      </c>
      <c r="BF71">
        <v>13</v>
      </c>
      <c r="BG71">
        <v>16.5</v>
      </c>
      <c r="BI71">
        <v>3.84</v>
      </c>
      <c r="BJ71">
        <v>83.44</v>
      </c>
      <c r="BK71">
        <v>0.94399999999999995</v>
      </c>
    </row>
    <row r="72" spans="1:67" x14ac:dyDescent="0.3">
      <c r="A72" t="s">
        <v>202</v>
      </c>
      <c r="B72" t="s">
        <v>203</v>
      </c>
      <c r="C72" t="s">
        <v>127</v>
      </c>
      <c r="D72" s="33">
        <v>43926</v>
      </c>
      <c r="E72">
        <v>5687</v>
      </c>
      <c r="F72">
        <v>137</v>
      </c>
      <c r="G72">
        <v>243.286</v>
      </c>
      <c r="H72">
        <v>35</v>
      </c>
      <c r="I72">
        <v>5</v>
      </c>
      <c r="J72">
        <v>2.714</v>
      </c>
      <c r="K72">
        <v>220.52699999999999</v>
      </c>
      <c r="L72">
        <v>5.3129999999999997</v>
      </c>
      <c r="M72">
        <v>9.4339999999999993</v>
      </c>
      <c r="N72">
        <v>1.357</v>
      </c>
      <c r="O72">
        <v>0.19400000000000001</v>
      </c>
      <c r="P72">
        <v>0.105</v>
      </c>
      <c r="Q72">
        <v>0.7</v>
      </c>
      <c r="R72">
        <v>96</v>
      </c>
      <c r="S72">
        <v>3.7229999999999999</v>
      </c>
      <c r="T72">
        <v>457</v>
      </c>
      <c r="U72">
        <v>17.721</v>
      </c>
      <c r="Z72">
        <v>9783</v>
      </c>
      <c r="AA72">
        <v>297240</v>
      </c>
      <c r="AB72">
        <v>11.526</v>
      </c>
      <c r="AC72">
        <v>0.379</v>
      </c>
      <c r="AD72">
        <v>10532</v>
      </c>
      <c r="AE72">
        <v>0.40799999999999997</v>
      </c>
      <c r="AF72">
        <v>2.3099999999999999E-2</v>
      </c>
      <c r="AG72">
        <v>43.3</v>
      </c>
      <c r="AH72" t="s">
        <v>204</v>
      </c>
      <c r="AV72">
        <v>73.150000000000006</v>
      </c>
      <c r="AW72">
        <v>25788217</v>
      </c>
      <c r="AX72">
        <v>3.202</v>
      </c>
      <c r="AY72">
        <v>37.9</v>
      </c>
      <c r="AZ72">
        <v>15.504</v>
      </c>
      <c r="BA72">
        <v>10.129</v>
      </c>
      <c r="BB72">
        <v>44648.71</v>
      </c>
      <c r="BC72">
        <v>0.5</v>
      </c>
      <c r="BD72">
        <v>107.791</v>
      </c>
      <c r="BE72">
        <v>5.07</v>
      </c>
      <c r="BF72">
        <v>13</v>
      </c>
      <c r="BG72">
        <v>16.5</v>
      </c>
      <c r="BI72">
        <v>3.84</v>
      </c>
      <c r="BJ72">
        <v>83.44</v>
      </c>
      <c r="BK72">
        <v>0.94399999999999995</v>
      </c>
      <c r="BL72">
        <v>-716.1</v>
      </c>
      <c r="BM72">
        <v>-1.71</v>
      </c>
      <c r="BN72">
        <v>5.79</v>
      </c>
      <c r="BO72">
        <v>-27.768495976282502</v>
      </c>
    </row>
    <row r="73" spans="1:67" x14ac:dyDescent="0.3">
      <c r="A73" t="s">
        <v>202</v>
      </c>
      <c r="B73" t="s">
        <v>203</v>
      </c>
      <c r="C73" t="s">
        <v>127</v>
      </c>
      <c r="D73" s="33">
        <v>43927</v>
      </c>
      <c r="E73">
        <v>5797</v>
      </c>
      <c r="F73">
        <v>110</v>
      </c>
      <c r="G73">
        <v>205.143</v>
      </c>
      <c r="H73">
        <v>40</v>
      </c>
      <c r="I73">
        <v>5</v>
      </c>
      <c r="J73">
        <v>3.286</v>
      </c>
      <c r="K73">
        <v>224.79300000000001</v>
      </c>
      <c r="L73">
        <v>4.266</v>
      </c>
      <c r="M73">
        <v>7.9550000000000001</v>
      </c>
      <c r="N73">
        <v>1.5509999999999999</v>
      </c>
      <c r="O73">
        <v>0.19400000000000001</v>
      </c>
      <c r="P73">
        <v>0.127</v>
      </c>
      <c r="Q73">
        <v>0.65</v>
      </c>
      <c r="R73">
        <v>93</v>
      </c>
      <c r="S73">
        <v>3.6059999999999999</v>
      </c>
      <c r="T73">
        <v>305</v>
      </c>
      <c r="U73">
        <v>11.827</v>
      </c>
      <c r="Z73">
        <v>5519</v>
      </c>
      <c r="AA73">
        <v>302759</v>
      </c>
      <c r="AB73">
        <v>11.74</v>
      </c>
      <c r="AC73">
        <v>0.214</v>
      </c>
      <c r="AD73">
        <v>9973</v>
      </c>
      <c r="AE73">
        <v>0.38700000000000001</v>
      </c>
      <c r="AF73">
        <v>2.06E-2</v>
      </c>
      <c r="AG73">
        <v>48.6</v>
      </c>
      <c r="AH73" t="s">
        <v>204</v>
      </c>
      <c r="AV73">
        <v>73.150000000000006</v>
      </c>
      <c r="AW73">
        <v>25788217</v>
      </c>
      <c r="AX73">
        <v>3.202</v>
      </c>
      <c r="AY73">
        <v>37.9</v>
      </c>
      <c r="AZ73">
        <v>15.504</v>
      </c>
      <c r="BA73">
        <v>10.129</v>
      </c>
      <c r="BB73">
        <v>44648.71</v>
      </c>
      <c r="BC73">
        <v>0.5</v>
      </c>
      <c r="BD73">
        <v>107.791</v>
      </c>
      <c r="BE73">
        <v>5.07</v>
      </c>
      <c r="BF73">
        <v>13</v>
      </c>
      <c r="BG73">
        <v>16.5</v>
      </c>
      <c r="BI73">
        <v>3.84</v>
      </c>
      <c r="BJ73">
        <v>83.44</v>
      </c>
      <c r="BK73">
        <v>0.94399999999999995</v>
      </c>
    </row>
    <row r="74" spans="1:67" x14ac:dyDescent="0.3">
      <c r="A74" t="s">
        <v>202</v>
      </c>
      <c r="B74" t="s">
        <v>203</v>
      </c>
      <c r="C74" t="s">
        <v>127</v>
      </c>
      <c r="D74" s="33">
        <v>43928</v>
      </c>
      <c r="E74">
        <v>5895</v>
      </c>
      <c r="F74">
        <v>98</v>
      </c>
      <c r="G74">
        <v>190.857</v>
      </c>
      <c r="H74">
        <v>45</v>
      </c>
      <c r="I74">
        <v>5</v>
      </c>
      <c r="J74">
        <v>3.8570000000000002</v>
      </c>
      <c r="K74">
        <v>228.59299999999999</v>
      </c>
      <c r="L74">
        <v>3.8</v>
      </c>
      <c r="M74">
        <v>7.4009999999999998</v>
      </c>
      <c r="N74">
        <v>1.7450000000000001</v>
      </c>
      <c r="O74">
        <v>0.19400000000000001</v>
      </c>
      <c r="P74">
        <v>0.15</v>
      </c>
      <c r="Q74">
        <v>0.61</v>
      </c>
      <c r="R74">
        <v>87</v>
      </c>
      <c r="S74">
        <v>3.3740000000000001</v>
      </c>
      <c r="T74">
        <v>263</v>
      </c>
      <c r="U74">
        <v>10.198</v>
      </c>
      <c r="Z74">
        <v>8038</v>
      </c>
      <c r="AA74">
        <v>310797</v>
      </c>
      <c r="AB74">
        <v>12.052</v>
      </c>
      <c r="AC74">
        <v>0.312</v>
      </c>
      <c r="AD74">
        <v>9410</v>
      </c>
      <c r="AE74">
        <v>0.36499999999999999</v>
      </c>
      <c r="AF74">
        <v>2.0299999999999999E-2</v>
      </c>
      <c r="AG74">
        <v>49.3</v>
      </c>
      <c r="AH74" t="s">
        <v>204</v>
      </c>
      <c r="AV74">
        <v>73.150000000000006</v>
      </c>
      <c r="AW74">
        <v>25788217</v>
      </c>
      <c r="AX74">
        <v>3.202</v>
      </c>
      <c r="AY74">
        <v>37.9</v>
      </c>
      <c r="AZ74">
        <v>15.504</v>
      </c>
      <c r="BA74">
        <v>10.129</v>
      </c>
      <c r="BB74">
        <v>44648.71</v>
      </c>
      <c r="BC74">
        <v>0.5</v>
      </c>
      <c r="BD74">
        <v>107.791</v>
      </c>
      <c r="BE74">
        <v>5.07</v>
      </c>
      <c r="BF74">
        <v>13</v>
      </c>
      <c r="BG74">
        <v>16.5</v>
      </c>
      <c r="BI74">
        <v>3.84</v>
      </c>
      <c r="BJ74">
        <v>83.44</v>
      </c>
      <c r="BK74">
        <v>0.94399999999999995</v>
      </c>
    </row>
    <row r="75" spans="1:67" x14ac:dyDescent="0.3">
      <c r="A75" t="s">
        <v>202</v>
      </c>
      <c r="B75" t="s">
        <v>203</v>
      </c>
      <c r="C75" t="s">
        <v>127</v>
      </c>
      <c r="D75" s="33">
        <v>43929</v>
      </c>
      <c r="E75">
        <v>6010</v>
      </c>
      <c r="F75">
        <v>115</v>
      </c>
      <c r="G75">
        <v>164</v>
      </c>
      <c r="H75">
        <v>50</v>
      </c>
      <c r="I75">
        <v>5</v>
      </c>
      <c r="J75">
        <v>4.2859999999999996</v>
      </c>
      <c r="K75">
        <v>233.05199999999999</v>
      </c>
      <c r="L75">
        <v>4.4589999999999996</v>
      </c>
      <c r="M75">
        <v>6.359</v>
      </c>
      <c r="N75">
        <v>1.9390000000000001</v>
      </c>
      <c r="O75">
        <v>0.19400000000000001</v>
      </c>
      <c r="P75">
        <v>0.16600000000000001</v>
      </c>
      <c r="Q75">
        <v>0.57999999999999996</v>
      </c>
      <c r="R75">
        <v>81</v>
      </c>
      <c r="S75">
        <v>3.141</v>
      </c>
      <c r="T75">
        <v>262</v>
      </c>
      <c r="U75">
        <v>10.16</v>
      </c>
      <c r="Z75">
        <v>8670</v>
      </c>
      <c r="AA75">
        <v>319467</v>
      </c>
      <c r="AB75">
        <v>12.388</v>
      </c>
      <c r="AC75">
        <v>0.33600000000000002</v>
      </c>
      <c r="AD75">
        <v>8950</v>
      </c>
      <c r="AE75">
        <v>0.34699999999999998</v>
      </c>
      <c r="AF75">
        <v>1.83E-2</v>
      </c>
      <c r="AG75">
        <v>54.6</v>
      </c>
      <c r="AH75" t="s">
        <v>204</v>
      </c>
      <c r="AV75">
        <v>73.150000000000006</v>
      </c>
      <c r="AW75">
        <v>25788217</v>
      </c>
      <c r="AX75">
        <v>3.202</v>
      </c>
      <c r="AY75">
        <v>37.9</v>
      </c>
      <c r="AZ75">
        <v>15.504</v>
      </c>
      <c r="BA75">
        <v>10.129</v>
      </c>
      <c r="BB75">
        <v>44648.71</v>
      </c>
      <c r="BC75">
        <v>0.5</v>
      </c>
      <c r="BD75">
        <v>107.791</v>
      </c>
      <c r="BE75">
        <v>5.07</v>
      </c>
      <c r="BF75">
        <v>13</v>
      </c>
      <c r="BG75">
        <v>16.5</v>
      </c>
      <c r="BI75">
        <v>3.84</v>
      </c>
      <c r="BJ75">
        <v>83.44</v>
      </c>
      <c r="BK75">
        <v>0.94399999999999995</v>
      </c>
    </row>
    <row r="76" spans="1:67" x14ac:dyDescent="0.3">
      <c r="A76" t="s">
        <v>202</v>
      </c>
      <c r="B76" t="s">
        <v>203</v>
      </c>
      <c r="C76" t="s">
        <v>127</v>
      </c>
      <c r="D76" s="33">
        <v>43930</v>
      </c>
      <c r="E76">
        <v>6108</v>
      </c>
      <c r="F76">
        <v>98</v>
      </c>
      <c r="G76">
        <v>141.714</v>
      </c>
      <c r="H76">
        <v>51</v>
      </c>
      <c r="I76">
        <v>1</v>
      </c>
      <c r="J76">
        <v>3.8570000000000002</v>
      </c>
      <c r="K76">
        <v>236.852</v>
      </c>
      <c r="L76">
        <v>3.8</v>
      </c>
      <c r="M76">
        <v>5.4950000000000001</v>
      </c>
      <c r="N76">
        <v>1.978</v>
      </c>
      <c r="O76">
        <v>3.9E-2</v>
      </c>
      <c r="P76">
        <v>0.15</v>
      </c>
      <c r="Q76">
        <v>0.54</v>
      </c>
      <c r="R76">
        <v>81</v>
      </c>
      <c r="S76">
        <v>3.141</v>
      </c>
      <c r="T76">
        <v>247</v>
      </c>
      <c r="U76">
        <v>9.5779999999999994</v>
      </c>
      <c r="Z76">
        <v>10767</v>
      </c>
      <c r="AA76">
        <v>330234</v>
      </c>
      <c r="AB76">
        <v>12.805999999999999</v>
      </c>
      <c r="AC76">
        <v>0.41799999999999998</v>
      </c>
      <c r="AD76">
        <v>9019</v>
      </c>
      <c r="AE76">
        <v>0.35</v>
      </c>
      <c r="AF76">
        <v>1.5699999999999999E-2</v>
      </c>
      <c r="AG76">
        <v>63.6</v>
      </c>
      <c r="AH76" t="s">
        <v>204</v>
      </c>
      <c r="AV76">
        <v>73.150000000000006</v>
      </c>
      <c r="AW76">
        <v>25788217</v>
      </c>
      <c r="AX76">
        <v>3.202</v>
      </c>
      <c r="AY76">
        <v>37.9</v>
      </c>
      <c r="AZ76">
        <v>15.504</v>
      </c>
      <c r="BA76">
        <v>10.129</v>
      </c>
      <c r="BB76">
        <v>44648.71</v>
      </c>
      <c r="BC76">
        <v>0.5</v>
      </c>
      <c r="BD76">
        <v>107.791</v>
      </c>
      <c r="BE76">
        <v>5.07</v>
      </c>
      <c r="BF76">
        <v>13</v>
      </c>
      <c r="BG76">
        <v>16.5</v>
      </c>
      <c r="BI76">
        <v>3.84</v>
      </c>
      <c r="BJ76">
        <v>83.44</v>
      </c>
      <c r="BK76">
        <v>0.94399999999999995</v>
      </c>
    </row>
    <row r="77" spans="1:67" x14ac:dyDescent="0.3">
      <c r="A77" t="s">
        <v>202</v>
      </c>
      <c r="B77" t="s">
        <v>203</v>
      </c>
      <c r="C77" t="s">
        <v>127</v>
      </c>
      <c r="D77" s="33">
        <v>43931</v>
      </c>
      <c r="E77">
        <v>6215</v>
      </c>
      <c r="F77">
        <v>107</v>
      </c>
      <c r="G77">
        <v>126.429</v>
      </c>
      <c r="H77">
        <v>54</v>
      </c>
      <c r="I77">
        <v>3</v>
      </c>
      <c r="J77">
        <v>3.714</v>
      </c>
      <c r="K77">
        <v>241.00200000000001</v>
      </c>
      <c r="L77">
        <v>4.149</v>
      </c>
      <c r="M77">
        <v>4.9029999999999996</v>
      </c>
      <c r="N77">
        <v>2.0939999999999999</v>
      </c>
      <c r="O77">
        <v>0.11600000000000001</v>
      </c>
      <c r="P77">
        <v>0.14399999999999999</v>
      </c>
      <c r="Q77">
        <v>0.49</v>
      </c>
      <c r="R77">
        <v>80</v>
      </c>
      <c r="S77">
        <v>3.1019999999999999</v>
      </c>
      <c r="T77">
        <v>240</v>
      </c>
      <c r="U77">
        <v>9.3070000000000004</v>
      </c>
      <c r="Z77">
        <v>8215</v>
      </c>
      <c r="AA77">
        <v>338449</v>
      </c>
      <c r="AB77">
        <v>13.124000000000001</v>
      </c>
      <c r="AC77">
        <v>0.31900000000000001</v>
      </c>
      <c r="AD77">
        <v>8657</v>
      </c>
      <c r="AE77">
        <v>0.33600000000000002</v>
      </c>
      <c r="AF77">
        <v>1.46E-2</v>
      </c>
      <c r="AG77">
        <v>68.5</v>
      </c>
      <c r="AH77" t="s">
        <v>204</v>
      </c>
      <c r="AV77">
        <v>73.150000000000006</v>
      </c>
      <c r="AW77">
        <v>25788217</v>
      </c>
      <c r="AX77">
        <v>3.202</v>
      </c>
      <c r="AY77">
        <v>37.9</v>
      </c>
      <c r="AZ77">
        <v>15.504</v>
      </c>
      <c r="BA77">
        <v>10.129</v>
      </c>
      <c r="BB77">
        <v>44648.71</v>
      </c>
      <c r="BC77">
        <v>0.5</v>
      </c>
      <c r="BD77">
        <v>107.791</v>
      </c>
      <c r="BE77">
        <v>5.07</v>
      </c>
      <c r="BF77">
        <v>13</v>
      </c>
      <c r="BG77">
        <v>16.5</v>
      </c>
      <c r="BI77">
        <v>3.84</v>
      </c>
      <c r="BJ77">
        <v>83.44</v>
      </c>
      <c r="BK77">
        <v>0.94399999999999995</v>
      </c>
    </row>
    <row r="78" spans="1:67" x14ac:dyDescent="0.3">
      <c r="A78" t="s">
        <v>202</v>
      </c>
      <c r="B78" t="s">
        <v>203</v>
      </c>
      <c r="C78" t="s">
        <v>127</v>
      </c>
      <c r="D78" s="33">
        <v>43932</v>
      </c>
      <c r="E78">
        <v>6303</v>
      </c>
      <c r="F78">
        <v>88</v>
      </c>
      <c r="G78">
        <v>107.571</v>
      </c>
      <c r="H78">
        <v>57</v>
      </c>
      <c r="I78">
        <v>3</v>
      </c>
      <c r="J78">
        <v>3.8570000000000002</v>
      </c>
      <c r="K78">
        <v>244.41399999999999</v>
      </c>
      <c r="L78">
        <v>3.4119999999999999</v>
      </c>
      <c r="M78">
        <v>4.1710000000000003</v>
      </c>
      <c r="N78">
        <v>2.21</v>
      </c>
      <c r="O78">
        <v>0.11600000000000001</v>
      </c>
      <c r="P78">
        <v>0.15</v>
      </c>
      <c r="Q78">
        <v>0.44</v>
      </c>
      <c r="R78">
        <v>83</v>
      </c>
      <c r="S78">
        <v>3.2189999999999999</v>
      </c>
      <c r="T78">
        <v>239</v>
      </c>
      <c r="U78">
        <v>9.2680000000000007</v>
      </c>
      <c r="Z78">
        <v>12358</v>
      </c>
      <c r="AA78">
        <v>350807</v>
      </c>
      <c r="AB78">
        <v>13.603</v>
      </c>
      <c r="AC78">
        <v>0.47899999999999998</v>
      </c>
      <c r="AD78">
        <v>9050</v>
      </c>
      <c r="AE78">
        <v>0.35099999999999998</v>
      </c>
      <c r="AF78">
        <v>1.1900000000000001E-2</v>
      </c>
      <c r="AG78">
        <v>84.1</v>
      </c>
      <c r="AH78" t="s">
        <v>204</v>
      </c>
      <c r="AV78">
        <v>73.150000000000006</v>
      </c>
      <c r="AW78">
        <v>25788217</v>
      </c>
      <c r="AX78">
        <v>3.202</v>
      </c>
      <c r="AY78">
        <v>37.9</v>
      </c>
      <c r="AZ78">
        <v>15.504</v>
      </c>
      <c r="BA78">
        <v>10.129</v>
      </c>
      <c r="BB78">
        <v>44648.71</v>
      </c>
      <c r="BC78">
        <v>0.5</v>
      </c>
      <c r="BD78">
        <v>107.791</v>
      </c>
      <c r="BE78">
        <v>5.07</v>
      </c>
      <c r="BF78">
        <v>13</v>
      </c>
      <c r="BG78">
        <v>16.5</v>
      </c>
      <c r="BI78">
        <v>3.84</v>
      </c>
      <c r="BJ78">
        <v>83.44</v>
      </c>
      <c r="BK78">
        <v>0.94399999999999995</v>
      </c>
    </row>
    <row r="79" spans="1:67" x14ac:dyDescent="0.3">
      <c r="A79" t="s">
        <v>202</v>
      </c>
      <c r="B79" t="s">
        <v>203</v>
      </c>
      <c r="C79" t="s">
        <v>127</v>
      </c>
      <c r="D79" s="33">
        <v>43933</v>
      </c>
      <c r="E79">
        <v>6315</v>
      </c>
      <c r="F79">
        <v>12</v>
      </c>
      <c r="G79">
        <v>89.713999999999999</v>
      </c>
      <c r="H79">
        <v>60</v>
      </c>
      <c r="I79">
        <v>3</v>
      </c>
      <c r="J79">
        <v>3.5710000000000002</v>
      </c>
      <c r="K79">
        <v>244.87899999999999</v>
      </c>
      <c r="L79">
        <v>0.46500000000000002</v>
      </c>
      <c r="M79">
        <v>3.4790000000000001</v>
      </c>
      <c r="N79">
        <v>2.327</v>
      </c>
      <c r="O79">
        <v>0.11600000000000001</v>
      </c>
      <c r="P79">
        <v>0.13800000000000001</v>
      </c>
      <c r="Q79">
        <v>0.41</v>
      </c>
      <c r="R79">
        <v>79</v>
      </c>
      <c r="S79">
        <v>3.0630000000000002</v>
      </c>
      <c r="T79">
        <v>227</v>
      </c>
      <c r="U79">
        <v>8.8019999999999996</v>
      </c>
      <c r="Z79">
        <v>3236</v>
      </c>
      <c r="AA79">
        <v>354043</v>
      </c>
      <c r="AB79">
        <v>13.728999999999999</v>
      </c>
      <c r="AC79">
        <v>0.125</v>
      </c>
      <c r="AD79">
        <v>8115</v>
      </c>
      <c r="AE79">
        <v>0.315</v>
      </c>
      <c r="AF79">
        <v>1.11E-2</v>
      </c>
      <c r="AG79">
        <v>90.5</v>
      </c>
      <c r="AH79" t="s">
        <v>204</v>
      </c>
      <c r="AV79">
        <v>73.150000000000006</v>
      </c>
      <c r="AW79">
        <v>25788217</v>
      </c>
      <c r="AX79">
        <v>3.202</v>
      </c>
      <c r="AY79">
        <v>37.9</v>
      </c>
      <c r="AZ79">
        <v>15.504</v>
      </c>
      <c r="BA79">
        <v>10.129</v>
      </c>
      <c r="BB79">
        <v>44648.71</v>
      </c>
      <c r="BC79">
        <v>0.5</v>
      </c>
      <c r="BD79">
        <v>107.791</v>
      </c>
      <c r="BE79">
        <v>5.07</v>
      </c>
      <c r="BF79">
        <v>13</v>
      </c>
      <c r="BG79">
        <v>16.5</v>
      </c>
      <c r="BI79">
        <v>3.84</v>
      </c>
      <c r="BJ79">
        <v>83.44</v>
      </c>
      <c r="BK79">
        <v>0.94399999999999995</v>
      </c>
      <c r="BL79">
        <v>-673.5</v>
      </c>
      <c r="BM79">
        <v>-1.5</v>
      </c>
      <c r="BN79">
        <v>1.38</v>
      </c>
      <c r="BO79">
        <v>-26.116578746021901</v>
      </c>
    </row>
    <row r="80" spans="1:67" x14ac:dyDescent="0.3">
      <c r="A80" t="s">
        <v>202</v>
      </c>
      <c r="B80" t="s">
        <v>203</v>
      </c>
      <c r="C80" t="s">
        <v>127</v>
      </c>
      <c r="D80" s="33">
        <v>43934</v>
      </c>
      <c r="E80">
        <v>6351</v>
      </c>
      <c r="F80">
        <v>36</v>
      </c>
      <c r="G80">
        <v>79.143000000000001</v>
      </c>
      <c r="H80">
        <v>61</v>
      </c>
      <c r="I80">
        <v>1</v>
      </c>
      <c r="J80">
        <v>3</v>
      </c>
      <c r="K80">
        <v>246.27500000000001</v>
      </c>
      <c r="L80">
        <v>1.3959999999999999</v>
      </c>
      <c r="M80">
        <v>3.069</v>
      </c>
      <c r="N80">
        <v>2.3650000000000002</v>
      </c>
      <c r="O80">
        <v>3.9E-2</v>
      </c>
      <c r="P80">
        <v>0.11600000000000001</v>
      </c>
      <c r="Q80">
        <v>0.41</v>
      </c>
      <c r="R80">
        <v>80</v>
      </c>
      <c r="S80">
        <v>3.1019999999999999</v>
      </c>
      <c r="T80">
        <v>230</v>
      </c>
      <c r="U80">
        <v>8.9190000000000005</v>
      </c>
      <c r="Z80">
        <v>8196</v>
      </c>
      <c r="AA80">
        <v>362239</v>
      </c>
      <c r="AB80">
        <v>14.047000000000001</v>
      </c>
      <c r="AC80">
        <v>0.318</v>
      </c>
      <c r="AD80">
        <v>8497</v>
      </c>
      <c r="AE80">
        <v>0.32900000000000001</v>
      </c>
      <c r="AF80">
        <v>9.2999999999999992E-3</v>
      </c>
      <c r="AG80">
        <v>107.4</v>
      </c>
      <c r="AH80" t="s">
        <v>204</v>
      </c>
      <c r="AV80">
        <v>73.150000000000006</v>
      </c>
      <c r="AW80">
        <v>25788217</v>
      </c>
      <c r="AX80">
        <v>3.202</v>
      </c>
      <c r="AY80">
        <v>37.9</v>
      </c>
      <c r="AZ80">
        <v>15.504</v>
      </c>
      <c r="BA80">
        <v>10.129</v>
      </c>
      <c r="BB80">
        <v>44648.71</v>
      </c>
      <c r="BC80">
        <v>0.5</v>
      </c>
      <c r="BD80">
        <v>107.791</v>
      </c>
      <c r="BE80">
        <v>5.07</v>
      </c>
      <c r="BF80">
        <v>13</v>
      </c>
      <c r="BG80">
        <v>16.5</v>
      </c>
      <c r="BI80">
        <v>3.84</v>
      </c>
      <c r="BJ80">
        <v>83.44</v>
      </c>
      <c r="BK80">
        <v>0.94399999999999995</v>
      </c>
    </row>
    <row r="81" spans="1:67" x14ac:dyDescent="0.3">
      <c r="A81" t="s">
        <v>202</v>
      </c>
      <c r="B81" t="s">
        <v>203</v>
      </c>
      <c r="C81" t="s">
        <v>127</v>
      </c>
      <c r="D81" s="33">
        <v>43935</v>
      </c>
      <c r="E81">
        <v>6415</v>
      </c>
      <c r="F81">
        <v>64</v>
      </c>
      <c r="G81">
        <v>74.286000000000001</v>
      </c>
      <c r="H81">
        <v>62</v>
      </c>
      <c r="I81">
        <v>1</v>
      </c>
      <c r="J81">
        <v>2.4289999999999998</v>
      </c>
      <c r="K81">
        <v>248.75700000000001</v>
      </c>
      <c r="L81">
        <v>2.4820000000000002</v>
      </c>
      <c r="M81">
        <v>2.8809999999999998</v>
      </c>
      <c r="N81">
        <v>2.4039999999999999</v>
      </c>
      <c r="O81">
        <v>3.9E-2</v>
      </c>
      <c r="P81">
        <v>9.4E-2</v>
      </c>
      <c r="Q81">
        <v>0.41</v>
      </c>
      <c r="R81">
        <v>73</v>
      </c>
      <c r="S81">
        <v>2.831</v>
      </c>
      <c r="T81">
        <v>214</v>
      </c>
      <c r="U81">
        <v>8.298</v>
      </c>
      <c r="Z81">
        <v>4357</v>
      </c>
      <c r="AA81">
        <v>366596</v>
      </c>
      <c r="AB81">
        <v>14.215999999999999</v>
      </c>
      <c r="AC81">
        <v>0.16900000000000001</v>
      </c>
      <c r="AD81">
        <v>7971</v>
      </c>
      <c r="AE81">
        <v>0.309</v>
      </c>
      <c r="AF81">
        <v>9.2999999999999992E-3</v>
      </c>
      <c r="AG81">
        <v>107.3</v>
      </c>
      <c r="AH81" t="s">
        <v>204</v>
      </c>
      <c r="AV81">
        <v>73.150000000000006</v>
      </c>
      <c r="AW81">
        <v>25788217</v>
      </c>
      <c r="AX81">
        <v>3.202</v>
      </c>
      <c r="AY81">
        <v>37.9</v>
      </c>
      <c r="AZ81">
        <v>15.504</v>
      </c>
      <c r="BA81">
        <v>10.129</v>
      </c>
      <c r="BB81">
        <v>44648.71</v>
      </c>
      <c r="BC81">
        <v>0.5</v>
      </c>
      <c r="BD81">
        <v>107.791</v>
      </c>
      <c r="BE81">
        <v>5.07</v>
      </c>
      <c r="BF81">
        <v>13</v>
      </c>
      <c r="BG81">
        <v>16.5</v>
      </c>
      <c r="BI81">
        <v>3.84</v>
      </c>
      <c r="BJ81">
        <v>83.44</v>
      </c>
      <c r="BK81">
        <v>0.94399999999999995</v>
      </c>
    </row>
    <row r="82" spans="1:67" x14ac:dyDescent="0.3">
      <c r="A82" t="s">
        <v>202</v>
      </c>
      <c r="B82" t="s">
        <v>203</v>
      </c>
      <c r="C82" t="s">
        <v>127</v>
      </c>
      <c r="D82" s="33">
        <v>43936</v>
      </c>
      <c r="E82">
        <v>6440</v>
      </c>
      <c r="F82">
        <v>25</v>
      </c>
      <c r="G82">
        <v>61.429000000000002</v>
      </c>
      <c r="H82">
        <v>63</v>
      </c>
      <c r="I82">
        <v>1</v>
      </c>
      <c r="J82">
        <v>1.857</v>
      </c>
      <c r="K82">
        <v>249.726</v>
      </c>
      <c r="L82">
        <v>0.96899999999999997</v>
      </c>
      <c r="M82">
        <v>2.3820000000000001</v>
      </c>
      <c r="N82">
        <v>2.4430000000000001</v>
      </c>
      <c r="O82">
        <v>3.9E-2</v>
      </c>
      <c r="P82">
        <v>7.1999999999999995E-2</v>
      </c>
      <c r="Q82">
        <v>0.4</v>
      </c>
      <c r="R82">
        <v>67</v>
      </c>
      <c r="S82">
        <v>2.5979999999999999</v>
      </c>
      <c r="T82">
        <v>201</v>
      </c>
      <c r="U82">
        <v>7.7939999999999996</v>
      </c>
      <c r="Z82">
        <v>4781</v>
      </c>
      <c r="AA82">
        <v>371377</v>
      </c>
      <c r="AB82">
        <v>14.401</v>
      </c>
      <c r="AC82">
        <v>0.185</v>
      </c>
      <c r="AD82">
        <v>7416</v>
      </c>
      <c r="AE82">
        <v>0.28799999999999998</v>
      </c>
      <c r="AF82">
        <v>8.3000000000000001E-3</v>
      </c>
      <c r="AG82">
        <v>120.7</v>
      </c>
      <c r="AH82" t="s">
        <v>204</v>
      </c>
      <c r="AV82">
        <v>69.44</v>
      </c>
      <c r="AW82">
        <v>25788217</v>
      </c>
      <c r="AX82">
        <v>3.202</v>
      </c>
      <c r="AY82">
        <v>37.9</v>
      </c>
      <c r="AZ82">
        <v>15.504</v>
      </c>
      <c r="BA82">
        <v>10.129</v>
      </c>
      <c r="BB82">
        <v>44648.71</v>
      </c>
      <c r="BC82">
        <v>0.5</v>
      </c>
      <c r="BD82">
        <v>107.791</v>
      </c>
      <c r="BE82">
        <v>5.07</v>
      </c>
      <c r="BF82">
        <v>13</v>
      </c>
      <c r="BG82">
        <v>16.5</v>
      </c>
      <c r="BI82">
        <v>3.84</v>
      </c>
      <c r="BJ82">
        <v>83.44</v>
      </c>
      <c r="BK82">
        <v>0.94399999999999995</v>
      </c>
    </row>
    <row r="83" spans="1:67" x14ac:dyDescent="0.3">
      <c r="A83" t="s">
        <v>202</v>
      </c>
      <c r="B83" t="s">
        <v>203</v>
      </c>
      <c r="C83" t="s">
        <v>127</v>
      </c>
      <c r="D83" s="33">
        <v>43937</v>
      </c>
      <c r="E83">
        <v>6462</v>
      </c>
      <c r="F83">
        <v>22</v>
      </c>
      <c r="G83">
        <v>50.570999999999998</v>
      </c>
      <c r="H83">
        <v>63</v>
      </c>
      <c r="I83">
        <v>0</v>
      </c>
      <c r="J83">
        <v>1.714</v>
      </c>
      <c r="K83">
        <v>250.58</v>
      </c>
      <c r="L83">
        <v>0.85299999999999998</v>
      </c>
      <c r="M83">
        <v>1.9610000000000001</v>
      </c>
      <c r="N83">
        <v>2.4430000000000001</v>
      </c>
      <c r="O83">
        <v>0</v>
      </c>
      <c r="P83">
        <v>6.6000000000000003E-2</v>
      </c>
      <c r="Q83">
        <v>0.4</v>
      </c>
      <c r="R83">
        <v>60</v>
      </c>
      <c r="S83">
        <v>2.327</v>
      </c>
      <c r="T83">
        <v>192</v>
      </c>
      <c r="U83">
        <v>7.4450000000000003</v>
      </c>
      <c r="Z83">
        <v>8626</v>
      </c>
      <c r="AA83">
        <v>380003</v>
      </c>
      <c r="AB83">
        <v>14.736000000000001</v>
      </c>
      <c r="AC83">
        <v>0.33400000000000002</v>
      </c>
      <c r="AD83">
        <v>7110</v>
      </c>
      <c r="AE83">
        <v>0.27600000000000002</v>
      </c>
      <c r="AF83">
        <v>7.1000000000000004E-3</v>
      </c>
      <c r="AG83">
        <v>140.6</v>
      </c>
      <c r="AH83" t="s">
        <v>204</v>
      </c>
      <c r="AV83">
        <v>69.44</v>
      </c>
      <c r="AW83">
        <v>25788217</v>
      </c>
      <c r="AX83">
        <v>3.202</v>
      </c>
      <c r="AY83">
        <v>37.9</v>
      </c>
      <c r="AZ83">
        <v>15.504</v>
      </c>
      <c r="BA83">
        <v>10.129</v>
      </c>
      <c r="BB83">
        <v>44648.71</v>
      </c>
      <c r="BC83">
        <v>0.5</v>
      </c>
      <c r="BD83">
        <v>107.791</v>
      </c>
      <c r="BE83">
        <v>5.07</v>
      </c>
      <c r="BF83">
        <v>13</v>
      </c>
      <c r="BG83">
        <v>16.5</v>
      </c>
      <c r="BI83">
        <v>3.84</v>
      </c>
      <c r="BJ83">
        <v>83.44</v>
      </c>
      <c r="BK83">
        <v>0.94399999999999995</v>
      </c>
    </row>
    <row r="84" spans="1:67" x14ac:dyDescent="0.3">
      <c r="A84" t="s">
        <v>202</v>
      </c>
      <c r="B84" t="s">
        <v>203</v>
      </c>
      <c r="C84" t="s">
        <v>127</v>
      </c>
      <c r="D84" s="33">
        <v>43938</v>
      </c>
      <c r="E84">
        <v>6522</v>
      </c>
      <c r="F84">
        <v>60</v>
      </c>
      <c r="G84">
        <v>43.856999999999999</v>
      </c>
      <c r="H84">
        <v>66</v>
      </c>
      <c r="I84">
        <v>3</v>
      </c>
      <c r="J84">
        <v>1.714</v>
      </c>
      <c r="K84">
        <v>252.90600000000001</v>
      </c>
      <c r="L84">
        <v>2.327</v>
      </c>
      <c r="M84">
        <v>1.7010000000000001</v>
      </c>
      <c r="N84">
        <v>2.5590000000000002</v>
      </c>
      <c r="O84">
        <v>0.11600000000000001</v>
      </c>
      <c r="P84">
        <v>6.6000000000000003E-2</v>
      </c>
      <c r="Q84">
        <v>0.4</v>
      </c>
      <c r="R84">
        <v>55</v>
      </c>
      <c r="S84">
        <v>2.133</v>
      </c>
      <c r="T84">
        <v>184</v>
      </c>
      <c r="U84">
        <v>7.1349999999999998</v>
      </c>
      <c r="Z84">
        <v>11527</v>
      </c>
      <c r="AA84">
        <v>391530</v>
      </c>
      <c r="AB84">
        <v>15.183</v>
      </c>
      <c r="AC84">
        <v>0.44700000000000001</v>
      </c>
      <c r="AD84">
        <v>7583</v>
      </c>
      <c r="AE84">
        <v>0.29399999999999998</v>
      </c>
      <c r="AF84">
        <v>5.7999999999999996E-3</v>
      </c>
      <c r="AG84">
        <v>172.9</v>
      </c>
      <c r="AH84" t="s">
        <v>204</v>
      </c>
      <c r="AV84">
        <v>69.44</v>
      </c>
      <c r="AW84">
        <v>25788217</v>
      </c>
      <c r="AX84">
        <v>3.202</v>
      </c>
      <c r="AY84">
        <v>37.9</v>
      </c>
      <c r="AZ84">
        <v>15.504</v>
      </c>
      <c r="BA84">
        <v>10.129</v>
      </c>
      <c r="BB84">
        <v>44648.71</v>
      </c>
      <c r="BC84">
        <v>0.5</v>
      </c>
      <c r="BD84">
        <v>107.791</v>
      </c>
      <c r="BE84">
        <v>5.07</v>
      </c>
      <c r="BF84">
        <v>13</v>
      </c>
      <c r="BG84">
        <v>16.5</v>
      </c>
      <c r="BI84">
        <v>3.84</v>
      </c>
      <c r="BJ84">
        <v>83.44</v>
      </c>
      <c r="BK84">
        <v>0.94399999999999995</v>
      </c>
    </row>
    <row r="85" spans="1:67" x14ac:dyDescent="0.3">
      <c r="A85" t="s">
        <v>202</v>
      </c>
      <c r="B85" t="s">
        <v>203</v>
      </c>
      <c r="C85" t="s">
        <v>127</v>
      </c>
      <c r="D85" s="33">
        <v>43939</v>
      </c>
      <c r="E85">
        <v>6568</v>
      </c>
      <c r="F85">
        <v>46</v>
      </c>
      <c r="G85">
        <v>37.856999999999999</v>
      </c>
      <c r="H85">
        <v>67</v>
      </c>
      <c r="I85">
        <v>1</v>
      </c>
      <c r="J85">
        <v>1.429</v>
      </c>
      <c r="K85">
        <v>254.69</v>
      </c>
      <c r="L85">
        <v>1.784</v>
      </c>
      <c r="M85">
        <v>1.468</v>
      </c>
      <c r="N85">
        <v>2.5979999999999999</v>
      </c>
      <c r="O85">
        <v>3.9E-2</v>
      </c>
      <c r="P85">
        <v>5.5E-2</v>
      </c>
      <c r="Q85">
        <v>0.38</v>
      </c>
      <c r="R85">
        <v>48</v>
      </c>
      <c r="S85">
        <v>1.861</v>
      </c>
      <c r="T85">
        <v>177</v>
      </c>
      <c r="U85">
        <v>6.8639999999999999</v>
      </c>
      <c r="Z85">
        <v>14980</v>
      </c>
      <c r="AA85">
        <v>406510</v>
      </c>
      <c r="AB85">
        <v>15.763</v>
      </c>
      <c r="AC85">
        <v>0.58099999999999996</v>
      </c>
      <c r="AD85">
        <v>7958</v>
      </c>
      <c r="AE85">
        <v>0.309</v>
      </c>
      <c r="AF85">
        <v>4.7999999999999996E-3</v>
      </c>
      <c r="AG85">
        <v>210.2</v>
      </c>
      <c r="AH85" t="s">
        <v>204</v>
      </c>
      <c r="AV85">
        <v>69.44</v>
      </c>
      <c r="AW85">
        <v>25788217</v>
      </c>
      <c r="AX85">
        <v>3.202</v>
      </c>
      <c r="AY85">
        <v>37.9</v>
      </c>
      <c r="AZ85">
        <v>15.504</v>
      </c>
      <c r="BA85">
        <v>10.129</v>
      </c>
      <c r="BB85">
        <v>44648.71</v>
      </c>
      <c r="BC85">
        <v>0.5</v>
      </c>
      <c r="BD85">
        <v>107.791</v>
      </c>
      <c r="BE85">
        <v>5.07</v>
      </c>
      <c r="BF85">
        <v>13</v>
      </c>
      <c r="BG85">
        <v>16.5</v>
      </c>
      <c r="BI85">
        <v>3.84</v>
      </c>
      <c r="BJ85">
        <v>83.44</v>
      </c>
      <c r="BK85">
        <v>0.94399999999999995</v>
      </c>
    </row>
    <row r="86" spans="1:67" x14ac:dyDescent="0.3">
      <c r="A86" t="s">
        <v>202</v>
      </c>
      <c r="B86" t="s">
        <v>203</v>
      </c>
      <c r="C86" t="s">
        <v>127</v>
      </c>
      <c r="D86" s="33">
        <v>43940</v>
      </c>
      <c r="E86">
        <v>6610</v>
      </c>
      <c r="F86">
        <v>42</v>
      </c>
      <c r="G86">
        <v>42.143000000000001</v>
      </c>
      <c r="H86">
        <v>67</v>
      </c>
      <c r="I86">
        <v>0</v>
      </c>
      <c r="J86">
        <v>1</v>
      </c>
      <c r="K86">
        <v>256.31900000000002</v>
      </c>
      <c r="L86">
        <v>1.629</v>
      </c>
      <c r="M86">
        <v>1.6339999999999999</v>
      </c>
      <c r="N86">
        <v>2.5979999999999999</v>
      </c>
      <c r="O86">
        <v>0</v>
      </c>
      <c r="P86">
        <v>3.9E-2</v>
      </c>
      <c r="Q86">
        <v>0.38</v>
      </c>
      <c r="R86">
        <v>49</v>
      </c>
      <c r="S86">
        <v>1.9</v>
      </c>
      <c r="T86">
        <v>170</v>
      </c>
      <c r="U86">
        <v>6.5919999999999996</v>
      </c>
      <c r="Z86">
        <v>14589</v>
      </c>
      <c r="AA86">
        <v>421099</v>
      </c>
      <c r="AB86">
        <v>16.329000000000001</v>
      </c>
      <c r="AC86">
        <v>0.56599999999999995</v>
      </c>
      <c r="AD86">
        <v>9579</v>
      </c>
      <c r="AE86">
        <v>0.371</v>
      </c>
      <c r="AF86">
        <v>4.4000000000000003E-3</v>
      </c>
      <c r="AG86">
        <v>227.3</v>
      </c>
      <c r="AH86" t="s">
        <v>204</v>
      </c>
      <c r="AV86">
        <v>69.44</v>
      </c>
      <c r="AW86">
        <v>25788217</v>
      </c>
      <c r="AX86">
        <v>3.202</v>
      </c>
      <c r="AY86">
        <v>37.9</v>
      </c>
      <c r="AZ86">
        <v>15.504</v>
      </c>
      <c r="BA86">
        <v>10.129</v>
      </c>
      <c r="BB86">
        <v>44648.71</v>
      </c>
      <c r="BC86">
        <v>0.5</v>
      </c>
      <c r="BD86">
        <v>107.791</v>
      </c>
      <c r="BE86">
        <v>5.07</v>
      </c>
      <c r="BF86">
        <v>13</v>
      </c>
      <c r="BG86">
        <v>16.5</v>
      </c>
      <c r="BI86">
        <v>3.84</v>
      </c>
      <c r="BJ86">
        <v>83.44</v>
      </c>
      <c r="BK86">
        <v>0.94399999999999995</v>
      </c>
      <c r="BL86">
        <v>-767.3</v>
      </c>
      <c r="BM86">
        <v>-1.6</v>
      </c>
      <c r="BN86">
        <v>-3.02</v>
      </c>
      <c r="BO86">
        <v>-29.753898844577002</v>
      </c>
    </row>
    <row r="87" spans="1:67" x14ac:dyDescent="0.3">
      <c r="A87" t="s">
        <v>202</v>
      </c>
      <c r="B87" t="s">
        <v>203</v>
      </c>
      <c r="C87" t="s">
        <v>127</v>
      </c>
      <c r="D87" s="33">
        <v>43941</v>
      </c>
      <c r="E87">
        <v>6623</v>
      </c>
      <c r="F87">
        <v>13</v>
      </c>
      <c r="G87">
        <v>38.856999999999999</v>
      </c>
      <c r="H87">
        <v>67</v>
      </c>
      <c r="I87">
        <v>0</v>
      </c>
      <c r="J87">
        <v>0.85699999999999998</v>
      </c>
      <c r="K87">
        <v>256.82299999999998</v>
      </c>
      <c r="L87">
        <v>0.504</v>
      </c>
      <c r="M87">
        <v>1.5069999999999999</v>
      </c>
      <c r="N87">
        <v>2.5979999999999999</v>
      </c>
      <c r="O87">
        <v>0</v>
      </c>
      <c r="P87">
        <v>3.3000000000000002E-2</v>
      </c>
      <c r="Q87">
        <v>0.37</v>
      </c>
      <c r="R87">
        <v>47</v>
      </c>
      <c r="S87">
        <v>1.823</v>
      </c>
      <c r="T87">
        <v>167</v>
      </c>
      <c r="U87">
        <v>6.476</v>
      </c>
      <c r="Z87">
        <v>10635</v>
      </c>
      <c r="AA87">
        <v>431734</v>
      </c>
      <c r="AB87">
        <v>16.742000000000001</v>
      </c>
      <c r="AC87">
        <v>0.41199999999999998</v>
      </c>
      <c r="AD87">
        <v>9928</v>
      </c>
      <c r="AE87">
        <v>0.38500000000000001</v>
      </c>
      <c r="AF87">
        <v>3.8999999999999998E-3</v>
      </c>
      <c r="AG87">
        <v>255.5</v>
      </c>
      <c r="AH87" t="s">
        <v>204</v>
      </c>
      <c r="AV87">
        <v>69.44</v>
      </c>
      <c r="AW87">
        <v>25788217</v>
      </c>
      <c r="AX87">
        <v>3.202</v>
      </c>
      <c r="AY87">
        <v>37.9</v>
      </c>
      <c r="AZ87">
        <v>15.504</v>
      </c>
      <c r="BA87">
        <v>10.129</v>
      </c>
      <c r="BB87">
        <v>44648.71</v>
      </c>
      <c r="BC87">
        <v>0.5</v>
      </c>
      <c r="BD87">
        <v>107.791</v>
      </c>
      <c r="BE87">
        <v>5.07</v>
      </c>
      <c r="BF87">
        <v>13</v>
      </c>
      <c r="BG87">
        <v>16.5</v>
      </c>
      <c r="BI87">
        <v>3.84</v>
      </c>
      <c r="BJ87">
        <v>83.44</v>
      </c>
      <c r="BK87">
        <v>0.94399999999999995</v>
      </c>
    </row>
    <row r="88" spans="1:67" x14ac:dyDescent="0.3">
      <c r="A88" t="s">
        <v>202</v>
      </c>
      <c r="B88" t="s">
        <v>203</v>
      </c>
      <c r="C88" t="s">
        <v>127</v>
      </c>
      <c r="D88" s="33">
        <v>43942</v>
      </c>
      <c r="E88">
        <v>6645</v>
      </c>
      <c r="F88">
        <v>22</v>
      </c>
      <c r="G88">
        <v>32.856999999999999</v>
      </c>
      <c r="H88">
        <v>67</v>
      </c>
      <c r="I88">
        <v>0</v>
      </c>
      <c r="J88">
        <v>0.71399999999999997</v>
      </c>
      <c r="K88">
        <v>257.67599999999999</v>
      </c>
      <c r="L88">
        <v>0.85299999999999998</v>
      </c>
      <c r="M88">
        <v>1.274</v>
      </c>
      <c r="N88">
        <v>2.5979999999999999</v>
      </c>
      <c r="O88">
        <v>0</v>
      </c>
      <c r="P88">
        <v>2.8000000000000001E-2</v>
      </c>
      <c r="Q88">
        <v>0.36</v>
      </c>
      <c r="R88">
        <v>46</v>
      </c>
      <c r="S88">
        <v>1.784</v>
      </c>
      <c r="T88">
        <v>161</v>
      </c>
      <c r="U88">
        <v>6.2430000000000003</v>
      </c>
      <c r="Z88">
        <v>8373</v>
      </c>
      <c r="AA88">
        <v>440107</v>
      </c>
      <c r="AB88">
        <v>17.065999999999999</v>
      </c>
      <c r="AC88">
        <v>0.32500000000000001</v>
      </c>
      <c r="AD88">
        <v>10502</v>
      </c>
      <c r="AE88">
        <v>0.40699999999999997</v>
      </c>
      <c r="AF88">
        <v>3.0999999999999999E-3</v>
      </c>
      <c r="AG88">
        <v>319.60000000000002</v>
      </c>
      <c r="AH88" t="s">
        <v>204</v>
      </c>
      <c r="AV88">
        <v>69.44</v>
      </c>
      <c r="AW88">
        <v>25788217</v>
      </c>
      <c r="AX88">
        <v>3.202</v>
      </c>
      <c r="AY88">
        <v>37.9</v>
      </c>
      <c r="AZ88">
        <v>15.504</v>
      </c>
      <c r="BA88">
        <v>10.129</v>
      </c>
      <c r="BB88">
        <v>44648.71</v>
      </c>
      <c r="BC88">
        <v>0.5</v>
      </c>
      <c r="BD88">
        <v>107.791</v>
      </c>
      <c r="BE88">
        <v>5.07</v>
      </c>
      <c r="BF88">
        <v>13</v>
      </c>
      <c r="BG88">
        <v>16.5</v>
      </c>
      <c r="BI88">
        <v>3.84</v>
      </c>
      <c r="BJ88">
        <v>83.44</v>
      </c>
      <c r="BK88">
        <v>0.94399999999999995</v>
      </c>
    </row>
    <row r="89" spans="1:67" x14ac:dyDescent="0.3">
      <c r="A89" t="s">
        <v>202</v>
      </c>
      <c r="B89" t="s">
        <v>203</v>
      </c>
      <c r="C89" t="s">
        <v>127</v>
      </c>
      <c r="D89" s="33">
        <v>43943</v>
      </c>
      <c r="E89">
        <v>6652</v>
      </c>
      <c r="F89">
        <v>7</v>
      </c>
      <c r="G89">
        <v>30.286000000000001</v>
      </c>
      <c r="H89">
        <v>67</v>
      </c>
      <c r="I89">
        <v>0</v>
      </c>
      <c r="J89">
        <v>0.57099999999999995</v>
      </c>
      <c r="K89">
        <v>257.947</v>
      </c>
      <c r="L89">
        <v>0.27100000000000002</v>
      </c>
      <c r="M89">
        <v>1.1739999999999999</v>
      </c>
      <c r="N89">
        <v>2.5979999999999999</v>
      </c>
      <c r="O89">
        <v>0</v>
      </c>
      <c r="P89">
        <v>2.1999999999999999E-2</v>
      </c>
      <c r="Q89">
        <v>0.36</v>
      </c>
      <c r="R89">
        <v>45</v>
      </c>
      <c r="S89">
        <v>1.7450000000000001</v>
      </c>
      <c r="T89">
        <v>152</v>
      </c>
      <c r="U89">
        <v>5.8940000000000001</v>
      </c>
      <c r="Z89">
        <v>12430</v>
      </c>
      <c r="AA89">
        <v>452537</v>
      </c>
      <c r="AB89">
        <v>17.547999999999998</v>
      </c>
      <c r="AC89">
        <v>0.48199999999999998</v>
      </c>
      <c r="AD89">
        <v>11594</v>
      </c>
      <c r="AE89">
        <v>0.45</v>
      </c>
      <c r="AF89">
        <v>2.5999999999999999E-3</v>
      </c>
      <c r="AG89">
        <v>382.8</v>
      </c>
      <c r="AH89" t="s">
        <v>204</v>
      </c>
      <c r="AV89">
        <v>69.44</v>
      </c>
      <c r="AW89">
        <v>25788217</v>
      </c>
      <c r="AX89">
        <v>3.202</v>
      </c>
      <c r="AY89">
        <v>37.9</v>
      </c>
      <c r="AZ89">
        <v>15.504</v>
      </c>
      <c r="BA89">
        <v>10.129</v>
      </c>
      <c r="BB89">
        <v>44648.71</v>
      </c>
      <c r="BC89">
        <v>0.5</v>
      </c>
      <c r="BD89">
        <v>107.791</v>
      </c>
      <c r="BE89">
        <v>5.07</v>
      </c>
      <c r="BF89">
        <v>13</v>
      </c>
      <c r="BG89">
        <v>16.5</v>
      </c>
      <c r="BI89">
        <v>3.84</v>
      </c>
      <c r="BJ89">
        <v>83.44</v>
      </c>
      <c r="BK89">
        <v>0.94399999999999995</v>
      </c>
    </row>
    <row r="90" spans="1:67" x14ac:dyDescent="0.3">
      <c r="A90" t="s">
        <v>202</v>
      </c>
      <c r="B90" t="s">
        <v>203</v>
      </c>
      <c r="C90" t="s">
        <v>127</v>
      </c>
      <c r="D90" s="33">
        <v>43944</v>
      </c>
      <c r="E90">
        <v>6662</v>
      </c>
      <c r="F90">
        <v>10</v>
      </c>
      <c r="G90">
        <v>28.571000000000002</v>
      </c>
      <c r="H90">
        <v>75</v>
      </c>
      <c r="I90">
        <v>8</v>
      </c>
      <c r="J90">
        <v>1.714</v>
      </c>
      <c r="K90">
        <v>258.33499999999998</v>
      </c>
      <c r="L90">
        <v>0.38800000000000001</v>
      </c>
      <c r="M90">
        <v>1.1080000000000001</v>
      </c>
      <c r="N90">
        <v>2.9079999999999999</v>
      </c>
      <c r="O90">
        <v>0.31</v>
      </c>
      <c r="P90">
        <v>6.6000000000000003E-2</v>
      </c>
      <c r="Q90">
        <v>0.36</v>
      </c>
      <c r="R90">
        <v>42</v>
      </c>
      <c r="S90">
        <v>1.629</v>
      </c>
      <c r="T90">
        <v>138</v>
      </c>
      <c r="U90">
        <v>5.351</v>
      </c>
      <c r="Z90">
        <v>14128</v>
      </c>
      <c r="AA90">
        <v>466665</v>
      </c>
      <c r="AB90">
        <v>18.096</v>
      </c>
      <c r="AC90">
        <v>0.54800000000000004</v>
      </c>
      <c r="AD90">
        <v>12380</v>
      </c>
      <c r="AE90">
        <v>0.48</v>
      </c>
      <c r="AF90">
        <v>2.3E-3</v>
      </c>
      <c r="AG90">
        <v>433.3</v>
      </c>
      <c r="AH90" t="s">
        <v>204</v>
      </c>
      <c r="AV90">
        <v>69.44</v>
      </c>
      <c r="AW90">
        <v>25788217</v>
      </c>
      <c r="AX90">
        <v>3.202</v>
      </c>
      <c r="AY90">
        <v>37.9</v>
      </c>
      <c r="AZ90">
        <v>15.504</v>
      </c>
      <c r="BA90">
        <v>10.129</v>
      </c>
      <c r="BB90">
        <v>44648.71</v>
      </c>
      <c r="BC90">
        <v>0.5</v>
      </c>
      <c r="BD90">
        <v>107.791</v>
      </c>
      <c r="BE90">
        <v>5.07</v>
      </c>
      <c r="BF90">
        <v>13</v>
      </c>
      <c r="BG90">
        <v>16.5</v>
      </c>
      <c r="BI90">
        <v>3.84</v>
      </c>
      <c r="BJ90">
        <v>83.44</v>
      </c>
      <c r="BK90">
        <v>0.94399999999999995</v>
      </c>
    </row>
    <row r="91" spans="1:67" x14ac:dyDescent="0.3">
      <c r="A91" t="s">
        <v>202</v>
      </c>
      <c r="B91" t="s">
        <v>203</v>
      </c>
      <c r="C91" t="s">
        <v>127</v>
      </c>
      <c r="D91" s="33">
        <v>43945</v>
      </c>
      <c r="E91">
        <v>6677</v>
      </c>
      <c r="F91">
        <v>15</v>
      </c>
      <c r="G91">
        <v>22.143000000000001</v>
      </c>
      <c r="H91">
        <v>79</v>
      </c>
      <c r="I91">
        <v>4</v>
      </c>
      <c r="J91">
        <v>1.857</v>
      </c>
      <c r="K91">
        <v>258.91699999999997</v>
      </c>
      <c r="L91">
        <v>0.58199999999999996</v>
      </c>
      <c r="M91">
        <v>0.85899999999999999</v>
      </c>
      <c r="N91">
        <v>3.0630000000000002</v>
      </c>
      <c r="O91">
        <v>0.155</v>
      </c>
      <c r="P91">
        <v>7.1999999999999995E-2</v>
      </c>
      <c r="Q91">
        <v>0.38</v>
      </c>
      <c r="R91">
        <v>43</v>
      </c>
      <c r="S91">
        <v>1.667</v>
      </c>
      <c r="T91">
        <v>129</v>
      </c>
      <c r="U91">
        <v>5.0019999999999998</v>
      </c>
      <c r="Z91">
        <v>15705</v>
      </c>
      <c r="AA91">
        <v>482370</v>
      </c>
      <c r="AB91">
        <v>18.704999999999998</v>
      </c>
      <c r="AC91">
        <v>0.60899999999999999</v>
      </c>
      <c r="AD91">
        <v>12977</v>
      </c>
      <c r="AE91">
        <v>0.503</v>
      </c>
      <c r="AF91">
        <v>1.6999999999999999E-3</v>
      </c>
      <c r="AG91">
        <v>586.1</v>
      </c>
      <c r="AH91" t="s">
        <v>204</v>
      </c>
      <c r="AV91">
        <v>69.44</v>
      </c>
      <c r="AW91">
        <v>25788217</v>
      </c>
      <c r="AX91">
        <v>3.202</v>
      </c>
      <c r="AY91">
        <v>37.9</v>
      </c>
      <c r="AZ91">
        <v>15.504</v>
      </c>
      <c r="BA91">
        <v>10.129</v>
      </c>
      <c r="BB91">
        <v>44648.71</v>
      </c>
      <c r="BC91">
        <v>0.5</v>
      </c>
      <c r="BD91">
        <v>107.791</v>
      </c>
      <c r="BE91">
        <v>5.07</v>
      </c>
      <c r="BF91">
        <v>13</v>
      </c>
      <c r="BG91">
        <v>16.5</v>
      </c>
      <c r="BI91">
        <v>3.84</v>
      </c>
      <c r="BJ91">
        <v>83.44</v>
      </c>
      <c r="BK91">
        <v>0.94399999999999995</v>
      </c>
    </row>
    <row r="92" spans="1:67" x14ac:dyDescent="0.3">
      <c r="A92" t="s">
        <v>202</v>
      </c>
      <c r="B92" t="s">
        <v>203</v>
      </c>
      <c r="C92" t="s">
        <v>127</v>
      </c>
      <c r="D92" s="33">
        <v>43946</v>
      </c>
      <c r="E92">
        <v>6694</v>
      </c>
      <c r="F92">
        <v>17</v>
      </c>
      <c r="G92">
        <v>18</v>
      </c>
      <c r="H92">
        <v>80</v>
      </c>
      <c r="I92">
        <v>1</v>
      </c>
      <c r="J92">
        <v>1.857</v>
      </c>
      <c r="K92">
        <v>259.57600000000002</v>
      </c>
      <c r="L92">
        <v>0.65900000000000003</v>
      </c>
      <c r="M92">
        <v>0.69799999999999995</v>
      </c>
      <c r="N92">
        <v>3.1019999999999999</v>
      </c>
      <c r="O92">
        <v>3.9E-2</v>
      </c>
      <c r="P92">
        <v>7.1999999999999995E-2</v>
      </c>
      <c r="Q92">
        <v>0.39</v>
      </c>
      <c r="R92">
        <v>43</v>
      </c>
      <c r="S92">
        <v>1.667</v>
      </c>
      <c r="T92">
        <v>115</v>
      </c>
      <c r="U92">
        <v>4.4589999999999996</v>
      </c>
      <c r="Z92">
        <v>11887</v>
      </c>
      <c r="AA92">
        <v>494257</v>
      </c>
      <c r="AB92">
        <v>19.166</v>
      </c>
      <c r="AC92">
        <v>0.46100000000000002</v>
      </c>
      <c r="AD92">
        <v>12535</v>
      </c>
      <c r="AE92">
        <v>0.48599999999999999</v>
      </c>
      <c r="AF92">
        <v>1.4E-3</v>
      </c>
      <c r="AG92">
        <v>696.4</v>
      </c>
      <c r="AH92" t="s">
        <v>204</v>
      </c>
      <c r="AV92">
        <v>69.44</v>
      </c>
      <c r="AW92">
        <v>25788217</v>
      </c>
      <c r="AX92">
        <v>3.202</v>
      </c>
      <c r="AY92">
        <v>37.9</v>
      </c>
      <c r="AZ92">
        <v>15.504</v>
      </c>
      <c r="BA92">
        <v>10.129</v>
      </c>
      <c r="BB92">
        <v>44648.71</v>
      </c>
      <c r="BC92">
        <v>0.5</v>
      </c>
      <c r="BD92">
        <v>107.791</v>
      </c>
      <c r="BE92">
        <v>5.07</v>
      </c>
      <c r="BF92">
        <v>13</v>
      </c>
      <c r="BG92">
        <v>16.5</v>
      </c>
      <c r="BI92">
        <v>3.84</v>
      </c>
      <c r="BJ92">
        <v>83.44</v>
      </c>
      <c r="BK92">
        <v>0.94399999999999995</v>
      </c>
    </row>
    <row r="93" spans="1:67" x14ac:dyDescent="0.3">
      <c r="A93" t="s">
        <v>202</v>
      </c>
      <c r="B93" t="s">
        <v>203</v>
      </c>
      <c r="C93" t="s">
        <v>127</v>
      </c>
      <c r="D93" s="33">
        <v>43947</v>
      </c>
      <c r="E93">
        <v>6714</v>
      </c>
      <c r="F93">
        <v>20</v>
      </c>
      <c r="G93">
        <v>14.856999999999999</v>
      </c>
      <c r="H93">
        <v>83</v>
      </c>
      <c r="I93">
        <v>3</v>
      </c>
      <c r="J93">
        <v>2.286</v>
      </c>
      <c r="K93">
        <v>260.351</v>
      </c>
      <c r="L93">
        <v>0.77600000000000002</v>
      </c>
      <c r="M93">
        <v>0.57599999999999996</v>
      </c>
      <c r="N93">
        <v>3.2189999999999999</v>
      </c>
      <c r="O93">
        <v>0.11600000000000001</v>
      </c>
      <c r="P93">
        <v>8.8999999999999996E-2</v>
      </c>
      <c r="Q93">
        <v>0.43</v>
      </c>
      <c r="R93">
        <v>43</v>
      </c>
      <c r="S93">
        <v>1.667</v>
      </c>
      <c r="T93">
        <v>113</v>
      </c>
      <c r="U93">
        <v>4.3819999999999997</v>
      </c>
      <c r="Z93">
        <v>12193</v>
      </c>
      <c r="AA93">
        <v>506450</v>
      </c>
      <c r="AB93">
        <v>19.638999999999999</v>
      </c>
      <c r="AC93">
        <v>0.47299999999999998</v>
      </c>
      <c r="AD93">
        <v>12193</v>
      </c>
      <c r="AE93">
        <v>0.47299999999999998</v>
      </c>
      <c r="AF93">
        <v>1.1999999999999999E-3</v>
      </c>
      <c r="AG93">
        <v>820.7</v>
      </c>
      <c r="AH93" t="s">
        <v>204</v>
      </c>
      <c r="AV93">
        <v>69.44</v>
      </c>
      <c r="AW93">
        <v>25788217</v>
      </c>
      <c r="AX93">
        <v>3.202</v>
      </c>
      <c r="AY93">
        <v>37.9</v>
      </c>
      <c r="AZ93">
        <v>15.504</v>
      </c>
      <c r="BA93">
        <v>10.129</v>
      </c>
      <c r="BB93">
        <v>44648.71</v>
      </c>
      <c r="BC93">
        <v>0.5</v>
      </c>
      <c r="BD93">
        <v>107.791</v>
      </c>
      <c r="BE93">
        <v>5.07</v>
      </c>
      <c r="BF93">
        <v>13</v>
      </c>
      <c r="BG93">
        <v>16.5</v>
      </c>
      <c r="BI93">
        <v>3.84</v>
      </c>
      <c r="BJ93">
        <v>83.44</v>
      </c>
      <c r="BK93">
        <v>0.94399999999999995</v>
      </c>
      <c r="BL93">
        <v>-808.2</v>
      </c>
      <c r="BM93">
        <v>-1.58</v>
      </c>
      <c r="BN93">
        <v>-1.33</v>
      </c>
      <c r="BO93">
        <v>-31.3398944952263</v>
      </c>
    </row>
    <row r="94" spans="1:67" x14ac:dyDescent="0.3">
      <c r="A94" t="s">
        <v>202</v>
      </c>
      <c r="B94" t="s">
        <v>203</v>
      </c>
      <c r="C94" t="s">
        <v>127</v>
      </c>
      <c r="D94" s="33">
        <v>43948</v>
      </c>
      <c r="E94">
        <v>6721</v>
      </c>
      <c r="F94">
        <v>7</v>
      </c>
      <c r="G94">
        <v>14</v>
      </c>
      <c r="H94">
        <v>83</v>
      </c>
      <c r="I94">
        <v>0</v>
      </c>
      <c r="J94">
        <v>2.286</v>
      </c>
      <c r="K94">
        <v>260.62299999999999</v>
      </c>
      <c r="L94">
        <v>0.27100000000000002</v>
      </c>
      <c r="M94">
        <v>0.54300000000000004</v>
      </c>
      <c r="N94">
        <v>3.2189999999999999</v>
      </c>
      <c r="O94">
        <v>0</v>
      </c>
      <c r="P94">
        <v>8.8999999999999996E-2</v>
      </c>
      <c r="Q94">
        <v>0.47</v>
      </c>
      <c r="R94">
        <v>42</v>
      </c>
      <c r="S94">
        <v>1.629</v>
      </c>
      <c r="T94">
        <v>109</v>
      </c>
      <c r="U94">
        <v>4.2270000000000003</v>
      </c>
      <c r="Z94">
        <v>10613</v>
      </c>
      <c r="AA94">
        <v>517063</v>
      </c>
      <c r="AB94">
        <v>20.05</v>
      </c>
      <c r="AC94">
        <v>0.41199999999999998</v>
      </c>
      <c r="AD94">
        <v>12190</v>
      </c>
      <c r="AE94">
        <v>0.47299999999999998</v>
      </c>
      <c r="AF94">
        <v>1.1000000000000001E-3</v>
      </c>
      <c r="AG94">
        <v>870.7</v>
      </c>
      <c r="AH94" t="s">
        <v>204</v>
      </c>
      <c r="AV94">
        <v>69.44</v>
      </c>
      <c r="AW94">
        <v>25788217</v>
      </c>
      <c r="AX94">
        <v>3.202</v>
      </c>
      <c r="AY94">
        <v>37.9</v>
      </c>
      <c r="AZ94">
        <v>15.504</v>
      </c>
      <c r="BA94">
        <v>10.129</v>
      </c>
      <c r="BB94">
        <v>44648.71</v>
      </c>
      <c r="BC94">
        <v>0.5</v>
      </c>
      <c r="BD94">
        <v>107.791</v>
      </c>
      <c r="BE94">
        <v>5.07</v>
      </c>
      <c r="BF94">
        <v>13</v>
      </c>
      <c r="BG94">
        <v>16.5</v>
      </c>
      <c r="BI94">
        <v>3.84</v>
      </c>
      <c r="BJ94">
        <v>83.44</v>
      </c>
      <c r="BK94">
        <v>0.94399999999999995</v>
      </c>
    </row>
    <row r="95" spans="1:67" x14ac:dyDescent="0.3">
      <c r="A95" t="s">
        <v>202</v>
      </c>
      <c r="B95" t="s">
        <v>203</v>
      </c>
      <c r="C95" t="s">
        <v>127</v>
      </c>
      <c r="D95" s="33">
        <v>43949</v>
      </c>
      <c r="E95">
        <v>6744</v>
      </c>
      <c r="F95">
        <v>23</v>
      </c>
      <c r="G95">
        <v>14.143000000000001</v>
      </c>
      <c r="H95">
        <v>89</v>
      </c>
      <c r="I95">
        <v>6</v>
      </c>
      <c r="J95">
        <v>3.1429999999999998</v>
      </c>
      <c r="K95">
        <v>261.51499999999999</v>
      </c>
      <c r="L95">
        <v>0.89200000000000002</v>
      </c>
      <c r="M95">
        <v>0.54800000000000004</v>
      </c>
      <c r="N95">
        <v>3.4510000000000001</v>
      </c>
      <c r="O95">
        <v>0.23300000000000001</v>
      </c>
      <c r="P95">
        <v>0.122</v>
      </c>
      <c r="Q95">
        <v>0.52</v>
      </c>
      <c r="R95">
        <v>38</v>
      </c>
      <c r="S95">
        <v>1.474</v>
      </c>
      <c r="T95">
        <v>93</v>
      </c>
      <c r="U95">
        <v>3.6059999999999999</v>
      </c>
      <c r="Z95">
        <v>13616</v>
      </c>
      <c r="AA95">
        <v>530679</v>
      </c>
      <c r="AB95">
        <v>20.577999999999999</v>
      </c>
      <c r="AC95">
        <v>0.52800000000000002</v>
      </c>
      <c r="AD95">
        <v>12939</v>
      </c>
      <c r="AE95">
        <v>0.502</v>
      </c>
      <c r="AF95">
        <v>1.1000000000000001E-3</v>
      </c>
      <c r="AG95">
        <v>914.9</v>
      </c>
      <c r="AH95" t="s">
        <v>204</v>
      </c>
      <c r="AV95">
        <v>69.44</v>
      </c>
      <c r="AW95">
        <v>25788217</v>
      </c>
      <c r="AX95">
        <v>3.202</v>
      </c>
      <c r="AY95">
        <v>37.9</v>
      </c>
      <c r="AZ95">
        <v>15.504</v>
      </c>
      <c r="BA95">
        <v>10.129</v>
      </c>
      <c r="BB95">
        <v>44648.71</v>
      </c>
      <c r="BC95">
        <v>0.5</v>
      </c>
      <c r="BD95">
        <v>107.791</v>
      </c>
      <c r="BE95">
        <v>5.07</v>
      </c>
      <c r="BF95">
        <v>13</v>
      </c>
      <c r="BG95">
        <v>16.5</v>
      </c>
      <c r="BI95">
        <v>3.84</v>
      </c>
      <c r="BJ95">
        <v>83.44</v>
      </c>
      <c r="BK95">
        <v>0.94399999999999995</v>
      </c>
    </row>
    <row r="96" spans="1:67" x14ac:dyDescent="0.3">
      <c r="A96" t="s">
        <v>202</v>
      </c>
      <c r="B96" t="s">
        <v>203</v>
      </c>
      <c r="C96" t="s">
        <v>127</v>
      </c>
      <c r="D96" s="33">
        <v>43950</v>
      </c>
      <c r="E96">
        <v>6752</v>
      </c>
      <c r="F96">
        <v>8</v>
      </c>
      <c r="G96">
        <v>14.286</v>
      </c>
      <c r="H96">
        <v>91</v>
      </c>
      <c r="I96">
        <v>2</v>
      </c>
      <c r="J96">
        <v>3.4289999999999998</v>
      </c>
      <c r="K96">
        <v>261.82499999999999</v>
      </c>
      <c r="L96">
        <v>0.31</v>
      </c>
      <c r="M96">
        <v>0.55400000000000005</v>
      </c>
      <c r="N96">
        <v>3.5289999999999999</v>
      </c>
      <c r="O96">
        <v>7.8E-2</v>
      </c>
      <c r="P96">
        <v>0.13300000000000001</v>
      </c>
      <c r="Q96">
        <v>0.55000000000000004</v>
      </c>
      <c r="R96">
        <v>34</v>
      </c>
      <c r="S96">
        <v>1.3180000000000001</v>
      </c>
      <c r="T96">
        <v>89</v>
      </c>
      <c r="U96">
        <v>3.4510000000000001</v>
      </c>
      <c r="Z96">
        <v>13731</v>
      </c>
      <c r="AA96">
        <v>544410</v>
      </c>
      <c r="AB96">
        <v>21.111000000000001</v>
      </c>
      <c r="AC96">
        <v>0.53200000000000003</v>
      </c>
      <c r="AD96">
        <v>13125</v>
      </c>
      <c r="AE96">
        <v>0.50900000000000001</v>
      </c>
      <c r="AF96">
        <v>1.1000000000000001E-3</v>
      </c>
      <c r="AG96">
        <v>918.7</v>
      </c>
      <c r="AH96" t="s">
        <v>204</v>
      </c>
      <c r="AV96">
        <v>69.44</v>
      </c>
      <c r="AW96">
        <v>25788217</v>
      </c>
      <c r="AX96">
        <v>3.202</v>
      </c>
      <c r="AY96">
        <v>37.9</v>
      </c>
      <c r="AZ96">
        <v>15.504</v>
      </c>
      <c r="BA96">
        <v>10.129</v>
      </c>
      <c r="BB96">
        <v>44648.71</v>
      </c>
      <c r="BC96">
        <v>0.5</v>
      </c>
      <c r="BD96">
        <v>107.791</v>
      </c>
      <c r="BE96">
        <v>5.07</v>
      </c>
      <c r="BF96">
        <v>13</v>
      </c>
      <c r="BG96">
        <v>16.5</v>
      </c>
      <c r="BI96">
        <v>3.84</v>
      </c>
      <c r="BJ96">
        <v>83.44</v>
      </c>
      <c r="BK96">
        <v>0.94399999999999995</v>
      </c>
    </row>
    <row r="97" spans="1:67" x14ac:dyDescent="0.3">
      <c r="A97" t="s">
        <v>202</v>
      </c>
      <c r="B97" t="s">
        <v>203</v>
      </c>
      <c r="C97" t="s">
        <v>127</v>
      </c>
      <c r="D97" s="33">
        <v>43951</v>
      </c>
      <c r="E97">
        <v>6766</v>
      </c>
      <c r="F97">
        <v>14</v>
      </c>
      <c r="G97">
        <v>14.856999999999999</v>
      </c>
      <c r="H97">
        <v>93</v>
      </c>
      <c r="I97">
        <v>2</v>
      </c>
      <c r="J97">
        <v>2.5710000000000002</v>
      </c>
      <c r="K97">
        <v>262.36799999999999</v>
      </c>
      <c r="L97">
        <v>0.54300000000000004</v>
      </c>
      <c r="M97">
        <v>0.57599999999999996</v>
      </c>
      <c r="N97">
        <v>3.6059999999999999</v>
      </c>
      <c r="O97">
        <v>7.8E-2</v>
      </c>
      <c r="P97">
        <v>0.1</v>
      </c>
      <c r="Q97">
        <v>0.59</v>
      </c>
      <c r="R97">
        <v>28</v>
      </c>
      <c r="S97">
        <v>1.0860000000000001</v>
      </c>
      <c r="T97">
        <v>83</v>
      </c>
      <c r="U97">
        <v>3.2189999999999999</v>
      </c>
      <c r="Z97">
        <v>19231</v>
      </c>
      <c r="AA97">
        <v>563641</v>
      </c>
      <c r="AB97">
        <v>21.856999999999999</v>
      </c>
      <c r="AC97">
        <v>0.746</v>
      </c>
      <c r="AD97">
        <v>13854</v>
      </c>
      <c r="AE97">
        <v>0.53700000000000003</v>
      </c>
      <c r="AF97">
        <v>1.1000000000000001E-3</v>
      </c>
      <c r="AG97">
        <v>932.5</v>
      </c>
      <c r="AH97" t="s">
        <v>204</v>
      </c>
      <c r="AV97">
        <v>69.44</v>
      </c>
      <c r="AW97">
        <v>25788217</v>
      </c>
      <c r="AX97">
        <v>3.202</v>
      </c>
      <c r="AY97">
        <v>37.9</v>
      </c>
      <c r="AZ97">
        <v>15.504</v>
      </c>
      <c r="BA97">
        <v>10.129</v>
      </c>
      <c r="BB97">
        <v>44648.71</v>
      </c>
      <c r="BC97">
        <v>0.5</v>
      </c>
      <c r="BD97">
        <v>107.791</v>
      </c>
      <c r="BE97">
        <v>5.07</v>
      </c>
      <c r="BF97">
        <v>13</v>
      </c>
      <c r="BG97">
        <v>16.5</v>
      </c>
      <c r="BI97">
        <v>3.84</v>
      </c>
      <c r="BJ97">
        <v>83.44</v>
      </c>
      <c r="BK97">
        <v>0.94399999999999995</v>
      </c>
    </row>
    <row r="98" spans="1:67" x14ac:dyDescent="0.3">
      <c r="A98" t="s">
        <v>202</v>
      </c>
      <c r="B98" t="s">
        <v>203</v>
      </c>
      <c r="C98" t="s">
        <v>127</v>
      </c>
      <c r="D98" s="33">
        <v>43952</v>
      </c>
      <c r="E98">
        <v>6778</v>
      </c>
      <c r="F98">
        <v>12</v>
      </c>
      <c r="G98">
        <v>14.429</v>
      </c>
      <c r="H98">
        <v>93</v>
      </c>
      <c r="I98">
        <v>0</v>
      </c>
      <c r="J98">
        <v>2</v>
      </c>
      <c r="K98">
        <v>262.83300000000003</v>
      </c>
      <c r="L98">
        <v>0.46500000000000002</v>
      </c>
      <c r="M98">
        <v>0.56000000000000005</v>
      </c>
      <c r="N98">
        <v>3.6059999999999999</v>
      </c>
      <c r="O98">
        <v>0</v>
      </c>
      <c r="P98">
        <v>7.8E-2</v>
      </c>
      <c r="Q98">
        <v>0.64</v>
      </c>
      <c r="R98">
        <v>28</v>
      </c>
      <c r="S98">
        <v>1.0860000000000001</v>
      </c>
      <c r="T98">
        <v>79</v>
      </c>
      <c r="U98">
        <v>3.0630000000000002</v>
      </c>
      <c r="Z98">
        <v>25227</v>
      </c>
      <c r="AA98">
        <v>588868</v>
      </c>
      <c r="AB98">
        <v>22.835000000000001</v>
      </c>
      <c r="AC98">
        <v>0.97799999999999998</v>
      </c>
      <c r="AD98">
        <v>15214</v>
      </c>
      <c r="AE98">
        <v>0.59</v>
      </c>
      <c r="AF98">
        <v>8.9999999999999998E-4</v>
      </c>
      <c r="AG98">
        <v>1054.4000000000001</v>
      </c>
      <c r="AH98" t="s">
        <v>204</v>
      </c>
      <c r="AV98">
        <v>69.44</v>
      </c>
      <c r="AW98">
        <v>25788217</v>
      </c>
      <c r="AX98">
        <v>3.202</v>
      </c>
      <c r="AY98">
        <v>37.9</v>
      </c>
      <c r="AZ98">
        <v>15.504</v>
      </c>
      <c r="BA98">
        <v>10.129</v>
      </c>
      <c r="BB98">
        <v>44648.71</v>
      </c>
      <c r="BC98">
        <v>0.5</v>
      </c>
      <c r="BD98">
        <v>107.791</v>
      </c>
      <c r="BE98">
        <v>5.07</v>
      </c>
      <c r="BF98">
        <v>13</v>
      </c>
      <c r="BG98">
        <v>16.5</v>
      </c>
      <c r="BI98">
        <v>3.84</v>
      </c>
      <c r="BJ98">
        <v>83.44</v>
      </c>
      <c r="BK98">
        <v>0.94399999999999995</v>
      </c>
    </row>
    <row r="99" spans="1:67" x14ac:dyDescent="0.3">
      <c r="A99" t="s">
        <v>202</v>
      </c>
      <c r="B99" t="s">
        <v>203</v>
      </c>
      <c r="C99" t="s">
        <v>127</v>
      </c>
      <c r="D99" s="33">
        <v>43953</v>
      </c>
      <c r="E99">
        <v>6799</v>
      </c>
      <c r="F99">
        <v>21</v>
      </c>
      <c r="G99">
        <v>15</v>
      </c>
      <c r="H99">
        <v>94</v>
      </c>
      <c r="I99">
        <v>1</v>
      </c>
      <c r="J99">
        <v>2</v>
      </c>
      <c r="K99">
        <v>263.64800000000002</v>
      </c>
      <c r="L99">
        <v>0.81399999999999995</v>
      </c>
      <c r="M99">
        <v>0.58199999999999996</v>
      </c>
      <c r="N99">
        <v>3.645</v>
      </c>
      <c r="O99">
        <v>3.9E-2</v>
      </c>
      <c r="P99">
        <v>7.8E-2</v>
      </c>
      <c r="Q99">
        <v>0.69</v>
      </c>
      <c r="R99">
        <v>28</v>
      </c>
      <c r="S99">
        <v>1.0860000000000001</v>
      </c>
      <c r="T99">
        <v>75</v>
      </c>
      <c r="U99">
        <v>2.9079999999999999</v>
      </c>
      <c r="Z99">
        <v>22715</v>
      </c>
      <c r="AA99">
        <v>611583</v>
      </c>
      <c r="AB99">
        <v>23.716000000000001</v>
      </c>
      <c r="AC99">
        <v>0.88100000000000001</v>
      </c>
      <c r="AD99">
        <v>16761</v>
      </c>
      <c r="AE99">
        <v>0.65</v>
      </c>
      <c r="AF99">
        <v>8.9999999999999998E-4</v>
      </c>
      <c r="AG99">
        <v>1117.4000000000001</v>
      </c>
      <c r="AH99" t="s">
        <v>204</v>
      </c>
      <c r="AV99">
        <v>69.44</v>
      </c>
      <c r="AW99">
        <v>25788217</v>
      </c>
      <c r="AX99">
        <v>3.202</v>
      </c>
      <c r="AY99">
        <v>37.9</v>
      </c>
      <c r="AZ99">
        <v>15.504</v>
      </c>
      <c r="BA99">
        <v>10.129</v>
      </c>
      <c r="BB99">
        <v>44648.71</v>
      </c>
      <c r="BC99">
        <v>0.5</v>
      </c>
      <c r="BD99">
        <v>107.791</v>
      </c>
      <c r="BE99">
        <v>5.07</v>
      </c>
      <c r="BF99">
        <v>13</v>
      </c>
      <c r="BG99">
        <v>16.5</v>
      </c>
      <c r="BI99">
        <v>3.84</v>
      </c>
      <c r="BJ99">
        <v>83.44</v>
      </c>
      <c r="BK99">
        <v>0.94399999999999995</v>
      </c>
    </row>
    <row r="100" spans="1:67" x14ac:dyDescent="0.3">
      <c r="A100" t="s">
        <v>202</v>
      </c>
      <c r="B100" t="s">
        <v>203</v>
      </c>
      <c r="C100" t="s">
        <v>127</v>
      </c>
      <c r="D100" s="33">
        <v>43954</v>
      </c>
      <c r="E100">
        <v>6822</v>
      </c>
      <c r="F100">
        <v>23</v>
      </c>
      <c r="G100">
        <v>15.429</v>
      </c>
      <c r="H100">
        <v>95</v>
      </c>
      <c r="I100">
        <v>1</v>
      </c>
      <c r="J100">
        <v>1.714</v>
      </c>
      <c r="K100">
        <v>264.53899999999999</v>
      </c>
      <c r="L100">
        <v>0.89200000000000002</v>
      </c>
      <c r="M100">
        <v>0.59799999999999998</v>
      </c>
      <c r="N100">
        <v>3.6840000000000002</v>
      </c>
      <c r="O100">
        <v>3.9E-2</v>
      </c>
      <c r="P100">
        <v>6.6000000000000003E-2</v>
      </c>
      <c r="Q100">
        <v>0.76</v>
      </c>
      <c r="R100">
        <v>28</v>
      </c>
      <c r="S100">
        <v>1.0860000000000001</v>
      </c>
      <c r="T100">
        <v>70</v>
      </c>
      <c r="U100">
        <v>2.714</v>
      </c>
      <c r="Z100">
        <v>21524</v>
      </c>
      <c r="AA100">
        <v>633107</v>
      </c>
      <c r="AB100">
        <v>24.55</v>
      </c>
      <c r="AC100">
        <v>0.83499999999999996</v>
      </c>
      <c r="AD100">
        <v>18094</v>
      </c>
      <c r="AE100">
        <v>0.70199999999999996</v>
      </c>
      <c r="AF100">
        <v>8.9999999999999998E-4</v>
      </c>
      <c r="AG100">
        <v>1172.7</v>
      </c>
      <c r="AH100" t="s">
        <v>204</v>
      </c>
      <c r="AV100">
        <v>69.44</v>
      </c>
      <c r="AW100">
        <v>25788217</v>
      </c>
      <c r="AX100">
        <v>3.202</v>
      </c>
      <c r="AY100">
        <v>37.9</v>
      </c>
      <c r="AZ100">
        <v>15.504</v>
      </c>
      <c r="BA100">
        <v>10.129</v>
      </c>
      <c r="BB100">
        <v>44648.71</v>
      </c>
      <c r="BC100">
        <v>0.5</v>
      </c>
      <c r="BD100">
        <v>107.791</v>
      </c>
      <c r="BE100">
        <v>5.07</v>
      </c>
      <c r="BF100">
        <v>13</v>
      </c>
      <c r="BG100">
        <v>16.5</v>
      </c>
      <c r="BI100">
        <v>3.84</v>
      </c>
      <c r="BJ100">
        <v>83.44</v>
      </c>
      <c r="BK100">
        <v>0.94399999999999995</v>
      </c>
      <c r="BL100">
        <v>-949.6</v>
      </c>
      <c r="BM100">
        <v>-1.75</v>
      </c>
      <c r="BN100">
        <v>-4.5199999999999996</v>
      </c>
      <c r="BO100">
        <v>-36.823018822898803</v>
      </c>
    </row>
    <row r="101" spans="1:67" x14ac:dyDescent="0.3">
      <c r="A101" t="s">
        <v>202</v>
      </c>
      <c r="B101" t="s">
        <v>203</v>
      </c>
      <c r="C101" t="s">
        <v>127</v>
      </c>
      <c r="D101" s="33">
        <v>43955</v>
      </c>
      <c r="E101">
        <v>6847</v>
      </c>
      <c r="F101">
        <v>25</v>
      </c>
      <c r="G101">
        <v>18</v>
      </c>
      <c r="H101">
        <v>96</v>
      </c>
      <c r="I101">
        <v>1</v>
      </c>
      <c r="J101">
        <v>1.857</v>
      </c>
      <c r="K101">
        <v>265.50900000000001</v>
      </c>
      <c r="L101">
        <v>0.96899999999999997</v>
      </c>
      <c r="M101">
        <v>0.69799999999999995</v>
      </c>
      <c r="N101">
        <v>3.7229999999999999</v>
      </c>
      <c r="O101">
        <v>3.9E-2</v>
      </c>
      <c r="P101">
        <v>7.1999999999999995E-2</v>
      </c>
      <c r="Q101">
        <v>0.8</v>
      </c>
      <c r="R101">
        <v>27</v>
      </c>
      <c r="S101">
        <v>1.0469999999999999</v>
      </c>
      <c r="T101">
        <v>66</v>
      </c>
      <c r="U101">
        <v>2.5590000000000002</v>
      </c>
      <c r="Z101">
        <v>17107</v>
      </c>
      <c r="AA101">
        <v>650214</v>
      </c>
      <c r="AB101">
        <v>25.213999999999999</v>
      </c>
      <c r="AC101">
        <v>0.66300000000000003</v>
      </c>
      <c r="AD101">
        <v>19022</v>
      </c>
      <c r="AE101">
        <v>0.73799999999999999</v>
      </c>
      <c r="AF101">
        <v>8.9999999999999998E-4</v>
      </c>
      <c r="AG101">
        <v>1056.8</v>
      </c>
      <c r="AH101" t="s">
        <v>204</v>
      </c>
      <c r="AV101">
        <v>69.44</v>
      </c>
      <c r="AW101">
        <v>25788217</v>
      </c>
      <c r="AX101">
        <v>3.202</v>
      </c>
      <c r="AY101">
        <v>37.9</v>
      </c>
      <c r="AZ101">
        <v>15.504</v>
      </c>
      <c r="BA101">
        <v>10.129</v>
      </c>
      <c r="BB101">
        <v>44648.71</v>
      </c>
      <c r="BC101">
        <v>0.5</v>
      </c>
      <c r="BD101">
        <v>107.791</v>
      </c>
      <c r="BE101">
        <v>5.07</v>
      </c>
      <c r="BF101">
        <v>13</v>
      </c>
      <c r="BG101">
        <v>16.5</v>
      </c>
      <c r="BI101">
        <v>3.84</v>
      </c>
      <c r="BJ101">
        <v>83.44</v>
      </c>
      <c r="BK101">
        <v>0.94399999999999995</v>
      </c>
    </row>
    <row r="102" spans="1:67" x14ac:dyDescent="0.3">
      <c r="A102" t="s">
        <v>202</v>
      </c>
      <c r="B102" t="s">
        <v>203</v>
      </c>
      <c r="C102" t="s">
        <v>127</v>
      </c>
      <c r="D102" s="33">
        <v>43956</v>
      </c>
      <c r="E102">
        <v>6875</v>
      </c>
      <c r="F102">
        <v>28</v>
      </c>
      <c r="G102">
        <v>18.713999999999999</v>
      </c>
      <c r="H102">
        <v>97</v>
      </c>
      <c r="I102">
        <v>1</v>
      </c>
      <c r="J102">
        <v>1.143</v>
      </c>
      <c r="K102">
        <v>266.59500000000003</v>
      </c>
      <c r="L102">
        <v>1.0860000000000001</v>
      </c>
      <c r="M102">
        <v>0.72599999999999998</v>
      </c>
      <c r="N102">
        <v>3.7610000000000001</v>
      </c>
      <c r="O102">
        <v>3.9E-2</v>
      </c>
      <c r="P102">
        <v>4.3999999999999997E-2</v>
      </c>
      <c r="Q102">
        <v>0.82</v>
      </c>
      <c r="R102">
        <v>27</v>
      </c>
      <c r="S102">
        <v>1.0469999999999999</v>
      </c>
      <c r="T102">
        <v>62</v>
      </c>
      <c r="U102">
        <v>2.4039999999999999</v>
      </c>
      <c r="Z102">
        <v>14542</v>
      </c>
      <c r="AA102">
        <v>664756</v>
      </c>
      <c r="AB102">
        <v>25.777999999999999</v>
      </c>
      <c r="AC102">
        <v>0.56399999999999995</v>
      </c>
      <c r="AD102">
        <v>19154</v>
      </c>
      <c r="AE102">
        <v>0.74299999999999999</v>
      </c>
      <c r="AF102">
        <v>1E-3</v>
      </c>
      <c r="AG102">
        <v>1023.5</v>
      </c>
      <c r="AH102" t="s">
        <v>204</v>
      </c>
      <c r="AV102">
        <v>69.44</v>
      </c>
      <c r="AW102">
        <v>25788217</v>
      </c>
      <c r="AX102">
        <v>3.202</v>
      </c>
      <c r="AY102">
        <v>37.9</v>
      </c>
      <c r="AZ102">
        <v>15.504</v>
      </c>
      <c r="BA102">
        <v>10.129</v>
      </c>
      <c r="BB102">
        <v>44648.71</v>
      </c>
      <c r="BC102">
        <v>0.5</v>
      </c>
      <c r="BD102">
        <v>107.791</v>
      </c>
      <c r="BE102">
        <v>5.07</v>
      </c>
      <c r="BF102">
        <v>13</v>
      </c>
      <c r="BG102">
        <v>16.5</v>
      </c>
      <c r="BI102">
        <v>3.84</v>
      </c>
      <c r="BJ102">
        <v>83.44</v>
      </c>
      <c r="BK102">
        <v>0.94399999999999995</v>
      </c>
    </row>
    <row r="103" spans="1:67" x14ac:dyDescent="0.3">
      <c r="A103" t="s">
        <v>202</v>
      </c>
      <c r="B103" t="s">
        <v>203</v>
      </c>
      <c r="C103" t="s">
        <v>127</v>
      </c>
      <c r="D103" s="33">
        <v>43957</v>
      </c>
      <c r="E103">
        <v>6894</v>
      </c>
      <c r="F103">
        <v>19</v>
      </c>
      <c r="G103">
        <v>20.286000000000001</v>
      </c>
      <c r="H103">
        <v>97</v>
      </c>
      <c r="I103">
        <v>0</v>
      </c>
      <c r="J103">
        <v>0.85699999999999998</v>
      </c>
      <c r="K103">
        <v>267.33100000000002</v>
      </c>
      <c r="L103">
        <v>0.73699999999999999</v>
      </c>
      <c r="M103">
        <v>0.78700000000000003</v>
      </c>
      <c r="N103">
        <v>3.7610000000000001</v>
      </c>
      <c r="O103">
        <v>0</v>
      </c>
      <c r="P103">
        <v>3.3000000000000002E-2</v>
      </c>
      <c r="Q103">
        <v>0.8</v>
      </c>
      <c r="R103">
        <v>23</v>
      </c>
      <c r="S103">
        <v>0.89200000000000002</v>
      </c>
      <c r="T103">
        <v>58</v>
      </c>
      <c r="U103">
        <v>2.2490000000000001</v>
      </c>
      <c r="Z103">
        <v>23900</v>
      </c>
      <c r="AA103">
        <v>688656</v>
      </c>
      <c r="AB103">
        <v>26.704000000000001</v>
      </c>
      <c r="AC103">
        <v>0.92700000000000005</v>
      </c>
      <c r="AD103">
        <v>20607</v>
      </c>
      <c r="AE103">
        <v>0.79900000000000004</v>
      </c>
      <c r="AF103">
        <v>1E-3</v>
      </c>
      <c r="AG103">
        <v>1015.8</v>
      </c>
      <c r="AH103" t="s">
        <v>204</v>
      </c>
      <c r="AV103">
        <v>69.44</v>
      </c>
      <c r="AW103">
        <v>25788217</v>
      </c>
      <c r="AX103">
        <v>3.202</v>
      </c>
      <c r="AY103">
        <v>37.9</v>
      </c>
      <c r="AZ103">
        <v>15.504</v>
      </c>
      <c r="BA103">
        <v>10.129</v>
      </c>
      <c r="BB103">
        <v>44648.71</v>
      </c>
      <c r="BC103">
        <v>0.5</v>
      </c>
      <c r="BD103">
        <v>107.791</v>
      </c>
      <c r="BE103">
        <v>5.07</v>
      </c>
      <c r="BF103">
        <v>13</v>
      </c>
      <c r="BG103">
        <v>16.5</v>
      </c>
      <c r="BI103">
        <v>3.84</v>
      </c>
      <c r="BJ103">
        <v>83.44</v>
      </c>
      <c r="BK103">
        <v>0.94399999999999995</v>
      </c>
    </row>
    <row r="104" spans="1:67" x14ac:dyDescent="0.3">
      <c r="A104" t="s">
        <v>202</v>
      </c>
      <c r="B104" t="s">
        <v>203</v>
      </c>
      <c r="C104" t="s">
        <v>127</v>
      </c>
      <c r="D104" s="33">
        <v>43958</v>
      </c>
      <c r="E104">
        <v>6913</v>
      </c>
      <c r="F104">
        <v>19</v>
      </c>
      <c r="G104">
        <v>21</v>
      </c>
      <c r="H104">
        <v>97</v>
      </c>
      <c r="I104">
        <v>0</v>
      </c>
      <c r="J104">
        <v>0.57099999999999995</v>
      </c>
      <c r="K104">
        <v>268.06799999999998</v>
      </c>
      <c r="L104">
        <v>0.73699999999999999</v>
      </c>
      <c r="M104">
        <v>0.81399999999999995</v>
      </c>
      <c r="N104">
        <v>3.7610000000000001</v>
      </c>
      <c r="O104">
        <v>0</v>
      </c>
      <c r="P104">
        <v>2.1999999999999999E-2</v>
      </c>
      <c r="Q104">
        <v>0.77</v>
      </c>
      <c r="R104">
        <v>21</v>
      </c>
      <c r="S104">
        <v>0.81399999999999995</v>
      </c>
      <c r="T104">
        <v>56</v>
      </c>
      <c r="U104">
        <v>2.1720000000000002</v>
      </c>
      <c r="Z104">
        <v>33893</v>
      </c>
      <c r="AA104">
        <v>722549</v>
      </c>
      <c r="AB104">
        <v>28.018999999999998</v>
      </c>
      <c r="AC104">
        <v>1.3140000000000001</v>
      </c>
      <c r="AD104">
        <v>22701</v>
      </c>
      <c r="AE104">
        <v>0.88</v>
      </c>
      <c r="AF104">
        <v>8.9999999999999998E-4</v>
      </c>
      <c r="AG104">
        <v>1081</v>
      </c>
      <c r="AH104" t="s">
        <v>204</v>
      </c>
      <c r="AV104">
        <v>69.44</v>
      </c>
      <c r="AW104">
        <v>25788217</v>
      </c>
      <c r="AX104">
        <v>3.202</v>
      </c>
      <c r="AY104">
        <v>37.9</v>
      </c>
      <c r="AZ104">
        <v>15.504</v>
      </c>
      <c r="BA104">
        <v>10.129</v>
      </c>
      <c r="BB104">
        <v>44648.71</v>
      </c>
      <c r="BC104">
        <v>0.5</v>
      </c>
      <c r="BD104">
        <v>107.791</v>
      </c>
      <c r="BE104">
        <v>5.07</v>
      </c>
      <c r="BF104">
        <v>13</v>
      </c>
      <c r="BG104">
        <v>16.5</v>
      </c>
      <c r="BI104">
        <v>3.84</v>
      </c>
      <c r="BJ104">
        <v>83.44</v>
      </c>
      <c r="BK104">
        <v>0.94399999999999995</v>
      </c>
    </row>
    <row r="105" spans="1:67" x14ac:dyDescent="0.3">
      <c r="A105" t="s">
        <v>202</v>
      </c>
      <c r="B105" t="s">
        <v>203</v>
      </c>
      <c r="C105" t="s">
        <v>127</v>
      </c>
      <c r="D105" s="33">
        <v>43959</v>
      </c>
      <c r="E105">
        <v>6918</v>
      </c>
      <c r="F105">
        <v>5</v>
      </c>
      <c r="G105">
        <v>20</v>
      </c>
      <c r="H105">
        <v>97</v>
      </c>
      <c r="I105">
        <v>0</v>
      </c>
      <c r="J105">
        <v>0.57099999999999995</v>
      </c>
      <c r="K105">
        <v>268.262</v>
      </c>
      <c r="L105">
        <v>0.19400000000000001</v>
      </c>
      <c r="M105">
        <v>0.77600000000000002</v>
      </c>
      <c r="N105">
        <v>3.7610000000000001</v>
      </c>
      <c r="O105">
        <v>0</v>
      </c>
      <c r="P105">
        <v>2.1999999999999999E-2</v>
      </c>
      <c r="Q105">
        <v>0.75</v>
      </c>
      <c r="R105">
        <v>19</v>
      </c>
      <c r="S105">
        <v>0.73699999999999999</v>
      </c>
      <c r="T105">
        <v>51</v>
      </c>
      <c r="U105">
        <v>1.978</v>
      </c>
      <c r="Z105">
        <v>34701</v>
      </c>
      <c r="AA105">
        <v>757250</v>
      </c>
      <c r="AB105">
        <v>29.364000000000001</v>
      </c>
      <c r="AC105">
        <v>1.3460000000000001</v>
      </c>
      <c r="AD105">
        <v>24055</v>
      </c>
      <c r="AE105">
        <v>0.93300000000000005</v>
      </c>
      <c r="AF105">
        <v>8.0000000000000004E-4</v>
      </c>
      <c r="AG105">
        <v>1202.8</v>
      </c>
      <c r="AH105" t="s">
        <v>204</v>
      </c>
      <c r="AV105">
        <v>69.44</v>
      </c>
      <c r="AW105">
        <v>25788217</v>
      </c>
      <c r="AX105">
        <v>3.202</v>
      </c>
      <c r="AY105">
        <v>37.9</v>
      </c>
      <c r="AZ105">
        <v>15.504</v>
      </c>
      <c r="BA105">
        <v>10.129</v>
      </c>
      <c r="BB105">
        <v>44648.71</v>
      </c>
      <c r="BC105">
        <v>0.5</v>
      </c>
      <c r="BD105">
        <v>107.791</v>
      </c>
      <c r="BE105">
        <v>5.07</v>
      </c>
      <c r="BF105">
        <v>13</v>
      </c>
      <c r="BG105">
        <v>16.5</v>
      </c>
      <c r="BI105">
        <v>3.84</v>
      </c>
      <c r="BJ105">
        <v>83.44</v>
      </c>
      <c r="BK105">
        <v>0.94399999999999995</v>
      </c>
    </row>
    <row r="106" spans="1:67" x14ac:dyDescent="0.3">
      <c r="A106" t="s">
        <v>202</v>
      </c>
      <c r="B106" t="s">
        <v>203</v>
      </c>
      <c r="C106" t="s">
        <v>127</v>
      </c>
      <c r="D106" s="33">
        <v>43960</v>
      </c>
      <c r="E106">
        <v>6939</v>
      </c>
      <c r="F106">
        <v>21</v>
      </c>
      <c r="G106">
        <v>20</v>
      </c>
      <c r="H106">
        <v>97</v>
      </c>
      <c r="I106">
        <v>0</v>
      </c>
      <c r="J106">
        <v>0.42899999999999999</v>
      </c>
      <c r="K106">
        <v>269.07600000000002</v>
      </c>
      <c r="L106">
        <v>0.81399999999999995</v>
      </c>
      <c r="M106">
        <v>0.77600000000000002</v>
      </c>
      <c r="N106">
        <v>3.7610000000000001</v>
      </c>
      <c r="O106">
        <v>0</v>
      </c>
      <c r="P106">
        <v>1.7000000000000001E-2</v>
      </c>
      <c r="Q106">
        <v>0.76</v>
      </c>
      <c r="R106">
        <v>17</v>
      </c>
      <c r="S106">
        <v>0.65900000000000003</v>
      </c>
      <c r="T106">
        <v>43</v>
      </c>
      <c r="U106">
        <v>1.667</v>
      </c>
      <c r="Z106">
        <v>38206</v>
      </c>
      <c r="AA106">
        <v>795456</v>
      </c>
      <c r="AB106">
        <v>30.846</v>
      </c>
      <c r="AC106">
        <v>1.482</v>
      </c>
      <c r="AD106">
        <v>26268</v>
      </c>
      <c r="AE106">
        <v>1.0189999999999999</v>
      </c>
      <c r="AF106">
        <v>8.0000000000000004E-4</v>
      </c>
      <c r="AG106">
        <v>1313.4</v>
      </c>
      <c r="AH106" t="s">
        <v>204</v>
      </c>
      <c r="AV106">
        <v>69.44</v>
      </c>
      <c r="AW106">
        <v>25788217</v>
      </c>
      <c r="AX106">
        <v>3.202</v>
      </c>
      <c r="AY106">
        <v>37.9</v>
      </c>
      <c r="AZ106">
        <v>15.504</v>
      </c>
      <c r="BA106">
        <v>10.129</v>
      </c>
      <c r="BB106">
        <v>44648.71</v>
      </c>
      <c r="BC106">
        <v>0.5</v>
      </c>
      <c r="BD106">
        <v>107.791</v>
      </c>
      <c r="BE106">
        <v>5.07</v>
      </c>
      <c r="BF106">
        <v>13</v>
      </c>
      <c r="BG106">
        <v>16.5</v>
      </c>
      <c r="BI106">
        <v>3.84</v>
      </c>
      <c r="BJ106">
        <v>83.44</v>
      </c>
      <c r="BK106">
        <v>0.94399999999999995</v>
      </c>
    </row>
    <row r="107" spans="1:67" x14ac:dyDescent="0.3">
      <c r="A107" t="s">
        <v>202</v>
      </c>
      <c r="B107" t="s">
        <v>203</v>
      </c>
      <c r="C107" t="s">
        <v>127</v>
      </c>
      <c r="D107" s="33">
        <v>43961</v>
      </c>
      <c r="E107">
        <v>6948</v>
      </c>
      <c r="F107">
        <v>9</v>
      </c>
      <c r="G107">
        <v>18</v>
      </c>
      <c r="H107">
        <v>97</v>
      </c>
      <c r="I107">
        <v>0</v>
      </c>
      <c r="J107">
        <v>0.28599999999999998</v>
      </c>
      <c r="K107">
        <v>269.42500000000001</v>
      </c>
      <c r="L107">
        <v>0.34899999999999998</v>
      </c>
      <c r="M107">
        <v>0.69799999999999995</v>
      </c>
      <c r="N107">
        <v>3.7610000000000001</v>
      </c>
      <c r="O107">
        <v>0</v>
      </c>
      <c r="P107">
        <v>1.0999999999999999E-2</v>
      </c>
      <c r="Q107">
        <v>0.77</v>
      </c>
      <c r="R107">
        <v>16</v>
      </c>
      <c r="S107">
        <v>0.62</v>
      </c>
      <c r="T107">
        <v>49</v>
      </c>
      <c r="U107">
        <v>1.9</v>
      </c>
      <c r="Z107">
        <v>32416</v>
      </c>
      <c r="AA107">
        <v>827872</v>
      </c>
      <c r="AB107">
        <v>32.103000000000002</v>
      </c>
      <c r="AC107">
        <v>1.2569999999999999</v>
      </c>
      <c r="AD107">
        <v>27824</v>
      </c>
      <c r="AE107">
        <v>1.079</v>
      </c>
      <c r="AF107">
        <v>5.9999999999999995E-4</v>
      </c>
      <c r="AG107">
        <v>1545.8</v>
      </c>
      <c r="AH107" t="s">
        <v>204</v>
      </c>
      <c r="AV107">
        <v>69.44</v>
      </c>
      <c r="AW107">
        <v>25788217</v>
      </c>
      <c r="AX107">
        <v>3.202</v>
      </c>
      <c r="AY107">
        <v>37.9</v>
      </c>
      <c r="AZ107">
        <v>15.504</v>
      </c>
      <c r="BA107">
        <v>10.129</v>
      </c>
      <c r="BB107">
        <v>44648.71</v>
      </c>
      <c r="BC107">
        <v>0.5</v>
      </c>
      <c r="BD107">
        <v>107.791</v>
      </c>
      <c r="BE107">
        <v>5.07</v>
      </c>
      <c r="BF107">
        <v>13</v>
      </c>
      <c r="BG107">
        <v>16.5</v>
      </c>
      <c r="BI107">
        <v>3.84</v>
      </c>
      <c r="BJ107">
        <v>83.44</v>
      </c>
      <c r="BK107">
        <v>0.94399999999999995</v>
      </c>
      <c r="BL107">
        <v>-1056</v>
      </c>
      <c r="BM107">
        <v>-1.83</v>
      </c>
      <c r="BN107">
        <v>-3.26</v>
      </c>
      <c r="BO107">
        <v>-40.948934158573302</v>
      </c>
    </row>
    <row r="108" spans="1:67" x14ac:dyDescent="0.3">
      <c r="A108" t="s">
        <v>202</v>
      </c>
      <c r="B108" t="s">
        <v>203</v>
      </c>
      <c r="C108" t="s">
        <v>127</v>
      </c>
      <c r="D108" s="33">
        <v>43962</v>
      </c>
      <c r="E108">
        <v>6970</v>
      </c>
      <c r="F108">
        <v>22</v>
      </c>
      <c r="G108">
        <v>17.571000000000002</v>
      </c>
      <c r="H108">
        <v>97</v>
      </c>
      <c r="I108">
        <v>0</v>
      </c>
      <c r="J108">
        <v>0.14299999999999999</v>
      </c>
      <c r="K108">
        <v>270.27800000000002</v>
      </c>
      <c r="L108">
        <v>0.85299999999999998</v>
      </c>
      <c r="M108">
        <v>0.68100000000000005</v>
      </c>
      <c r="N108">
        <v>3.7610000000000001</v>
      </c>
      <c r="O108">
        <v>0</v>
      </c>
      <c r="P108">
        <v>6.0000000000000001E-3</v>
      </c>
      <c r="Q108">
        <v>0.8</v>
      </c>
      <c r="R108">
        <v>16</v>
      </c>
      <c r="S108">
        <v>0.62</v>
      </c>
      <c r="T108">
        <v>47</v>
      </c>
      <c r="U108">
        <v>1.823</v>
      </c>
      <c r="Z108">
        <v>27247</v>
      </c>
      <c r="AA108">
        <v>855119</v>
      </c>
      <c r="AB108">
        <v>33.158999999999999</v>
      </c>
      <c r="AC108">
        <v>1.0569999999999999</v>
      </c>
      <c r="AD108">
        <v>29272</v>
      </c>
      <c r="AE108">
        <v>1.135</v>
      </c>
      <c r="AF108">
        <v>5.9999999999999995E-4</v>
      </c>
      <c r="AG108">
        <v>1665.9</v>
      </c>
      <c r="AH108" t="s">
        <v>204</v>
      </c>
      <c r="AV108">
        <v>69.44</v>
      </c>
      <c r="AW108">
        <v>25788217</v>
      </c>
      <c r="AX108">
        <v>3.202</v>
      </c>
      <c r="AY108">
        <v>37.9</v>
      </c>
      <c r="AZ108">
        <v>15.504</v>
      </c>
      <c r="BA108">
        <v>10.129</v>
      </c>
      <c r="BB108">
        <v>44648.71</v>
      </c>
      <c r="BC108">
        <v>0.5</v>
      </c>
      <c r="BD108">
        <v>107.791</v>
      </c>
      <c r="BE108">
        <v>5.07</v>
      </c>
      <c r="BF108">
        <v>13</v>
      </c>
      <c r="BG108">
        <v>16.5</v>
      </c>
      <c r="BI108">
        <v>3.84</v>
      </c>
      <c r="BJ108">
        <v>83.44</v>
      </c>
      <c r="BK108">
        <v>0.94399999999999995</v>
      </c>
    </row>
    <row r="109" spans="1:67" x14ac:dyDescent="0.3">
      <c r="A109" t="s">
        <v>202</v>
      </c>
      <c r="B109" t="s">
        <v>203</v>
      </c>
      <c r="C109" t="s">
        <v>127</v>
      </c>
      <c r="D109" s="33">
        <v>43963</v>
      </c>
      <c r="E109">
        <v>6980</v>
      </c>
      <c r="F109">
        <v>10</v>
      </c>
      <c r="G109">
        <v>15</v>
      </c>
      <c r="H109">
        <v>98</v>
      </c>
      <c r="I109">
        <v>1</v>
      </c>
      <c r="J109">
        <v>0.14299999999999999</v>
      </c>
      <c r="K109">
        <v>270.666</v>
      </c>
      <c r="L109">
        <v>0.38800000000000001</v>
      </c>
      <c r="M109">
        <v>0.58199999999999996</v>
      </c>
      <c r="N109">
        <v>3.8</v>
      </c>
      <c r="O109">
        <v>3.9E-2</v>
      </c>
      <c r="P109">
        <v>6.0000000000000001E-3</v>
      </c>
      <c r="Q109">
        <v>0.8</v>
      </c>
      <c r="R109">
        <v>17</v>
      </c>
      <c r="S109">
        <v>0.65900000000000003</v>
      </c>
      <c r="T109">
        <v>50</v>
      </c>
      <c r="U109">
        <v>1.9390000000000001</v>
      </c>
      <c r="Z109">
        <v>22808</v>
      </c>
      <c r="AA109">
        <v>877927</v>
      </c>
      <c r="AB109">
        <v>34.043999999999997</v>
      </c>
      <c r="AC109">
        <v>0.88400000000000001</v>
      </c>
      <c r="AD109">
        <v>30453</v>
      </c>
      <c r="AE109">
        <v>1.181</v>
      </c>
      <c r="AF109">
        <v>5.0000000000000001E-4</v>
      </c>
      <c r="AG109">
        <v>2030.2</v>
      </c>
      <c r="AH109" t="s">
        <v>204</v>
      </c>
      <c r="AV109">
        <v>69.44</v>
      </c>
      <c r="AW109">
        <v>25788217</v>
      </c>
      <c r="AX109">
        <v>3.202</v>
      </c>
      <c r="AY109">
        <v>37.9</v>
      </c>
      <c r="AZ109">
        <v>15.504</v>
      </c>
      <c r="BA109">
        <v>10.129</v>
      </c>
      <c r="BB109">
        <v>44648.71</v>
      </c>
      <c r="BC109">
        <v>0.5</v>
      </c>
      <c r="BD109">
        <v>107.791</v>
      </c>
      <c r="BE109">
        <v>5.07</v>
      </c>
      <c r="BF109">
        <v>13</v>
      </c>
      <c r="BG109">
        <v>16.5</v>
      </c>
      <c r="BI109">
        <v>3.84</v>
      </c>
      <c r="BJ109">
        <v>83.44</v>
      </c>
      <c r="BK109">
        <v>0.94399999999999995</v>
      </c>
    </row>
    <row r="110" spans="1:67" x14ac:dyDescent="0.3">
      <c r="A110" t="s">
        <v>202</v>
      </c>
      <c r="B110" t="s">
        <v>203</v>
      </c>
      <c r="C110" t="s">
        <v>127</v>
      </c>
      <c r="D110" s="33">
        <v>43964</v>
      </c>
      <c r="E110">
        <v>6989</v>
      </c>
      <c r="F110">
        <v>9</v>
      </c>
      <c r="G110">
        <v>13.571</v>
      </c>
      <c r="H110">
        <v>98</v>
      </c>
      <c r="I110">
        <v>0</v>
      </c>
      <c r="J110">
        <v>0.14299999999999999</v>
      </c>
      <c r="K110">
        <v>271.01499999999999</v>
      </c>
      <c r="L110">
        <v>0.34899999999999998</v>
      </c>
      <c r="M110">
        <v>0.52600000000000002</v>
      </c>
      <c r="N110">
        <v>3.8</v>
      </c>
      <c r="O110">
        <v>0</v>
      </c>
      <c r="P110">
        <v>6.0000000000000001E-3</v>
      </c>
      <c r="Q110">
        <v>0.82</v>
      </c>
      <c r="R110">
        <v>18</v>
      </c>
      <c r="S110">
        <v>0.69799999999999995</v>
      </c>
      <c r="T110">
        <v>51</v>
      </c>
      <c r="U110">
        <v>1.978</v>
      </c>
      <c r="Z110">
        <v>31098</v>
      </c>
      <c r="AA110">
        <v>909025</v>
      </c>
      <c r="AB110">
        <v>35.25</v>
      </c>
      <c r="AC110">
        <v>1.206</v>
      </c>
      <c r="AD110">
        <v>31481</v>
      </c>
      <c r="AE110">
        <v>1.2210000000000001</v>
      </c>
      <c r="AF110">
        <v>4.0000000000000002E-4</v>
      </c>
      <c r="AG110">
        <v>2319.6999999999998</v>
      </c>
      <c r="AH110" t="s">
        <v>204</v>
      </c>
      <c r="AV110">
        <v>69.44</v>
      </c>
      <c r="AW110">
        <v>25788217</v>
      </c>
      <c r="AX110">
        <v>3.202</v>
      </c>
      <c r="AY110">
        <v>37.9</v>
      </c>
      <c r="AZ110">
        <v>15.504</v>
      </c>
      <c r="BA110">
        <v>10.129</v>
      </c>
      <c r="BB110">
        <v>44648.71</v>
      </c>
      <c r="BC110">
        <v>0.5</v>
      </c>
      <c r="BD110">
        <v>107.791</v>
      </c>
      <c r="BE110">
        <v>5.07</v>
      </c>
      <c r="BF110">
        <v>13</v>
      </c>
      <c r="BG110">
        <v>16.5</v>
      </c>
      <c r="BI110">
        <v>3.84</v>
      </c>
      <c r="BJ110">
        <v>83.44</v>
      </c>
      <c r="BK110">
        <v>0.94399999999999995</v>
      </c>
    </row>
    <row r="111" spans="1:67" x14ac:dyDescent="0.3">
      <c r="A111" t="s">
        <v>202</v>
      </c>
      <c r="B111" t="s">
        <v>203</v>
      </c>
      <c r="C111" t="s">
        <v>127</v>
      </c>
      <c r="D111" s="33">
        <v>43965</v>
      </c>
      <c r="E111">
        <v>7019</v>
      </c>
      <c r="F111">
        <v>30</v>
      </c>
      <c r="G111">
        <v>15.143000000000001</v>
      </c>
      <c r="H111">
        <v>98</v>
      </c>
      <c r="I111">
        <v>0</v>
      </c>
      <c r="J111">
        <v>0.14299999999999999</v>
      </c>
      <c r="K111">
        <v>272.17899999999997</v>
      </c>
      <c r="L111">
        <v>1.163</v>
      </c>
      <c r="M111">
        <v>0.58699999999999997</v>
      </c>
      <c r="N111">
        <v>3.8</v>
      </c>
      <c r="O111">
        <v>0</v>
      </c>
      <c r="P111">
        <v>6.0000000000000001E-3</v>
      </c>
      <c r="Q111">
        <v>0.85</v>
      </c>
      <c r="R111">
        <v>17</v>
      </c>
      <c r="S111">
        <v>0.65900000000000003</v>
      </c>
      <c r="T111">
        <v>46</v>
      </c>
      <c r="U111">
        <v>1.784</v>
      </c>
      <c r="Z111">
        <v>34274</v>
      </c>
      <c r="AA111">
        <v>943299</v>
      </c>
      <c r="AB111">
        <v>36.579000000000001</v>
      </c>
      <c r="AC111">
        <v>1.329</v>
      </c>
      <c r="AD111">
        <v>31536</v>
      </c>
      <c r="AE111">
        <v>1.2230000000000001</v>
      </c>
      <c r="AF111">
        <v>5.0000000000000001E-4</v>
      </c>
      <c r="AG111">
        <v>2082.5</v>
      </c>
      <c r="AH111" t="s">
        <v>204</v>
      </c>
      <c r="AV111">
        <v>69.44</v>
      </c>
      <c r="AW111">
        <v>25788217</v>
      </c>
      <c r="AX111">
        <v>3.202</v>
      </c>
      <c r="AY111">
        <v>37.9</v>
      </c>
      <c r="AZ111">
        <v>15.504</v>
      </c>
      <c r="BA111">
        <v>10.129</v>
      </c>
      <c r="BB111">
        <v>44648.71</v>
      </c>
      <c r="BC111">
        <v>0.5</v>
      </c>
      <c r="BD111">
        <v>107.791</v>
      </c>
      <c r="BE111">
        <v>5.07</v>
      </c>
      <c r="BF111">
        <v>13</v>
      </c>
      <c r="BG111">
        <v>16.5</v>
      </c>
      <c r="BI111">
        <v>3.84</v>
      </c>
      <c r="BJ111">
        <v>83.44</v>
      </c>
      <c r="BK111">
        <v>0.94399999999999995</v>
      </c>
    </row>
    <row r="112" spans="1:67" x14ac:dyDescent="0.3">
      <c r="A112" t="s">
        <v>202</v>
      </c>
      <c r="B112" t="s">
        <v>203</v>
      </c>
      <c r="C112" t="s">
        <v>127</v>
      </c>
      <c r="D112" s="33">
        <v>43966</v>
      </c>
      <c r="E112">
        <v>7035</v>
      </c>
      <c r="F112">
        <v>16</v>
      </c>
      <c r="G112">
        <v>16.713999999999999</v>
      </c>
      <c r="H112">
        <v>98</v>
      </c>
      <c r="I112">
        <v>0</v>
      </c>
      <c r="J112">
        <v>0.14299999999999999</v>
      </c>
      <c r="K112">
        <v>272.79899999999998</v>
      </c>
      <c r="L112">
        <v>0.62</v>
      </c>
      <c r="M112">
        <v>0.64800000000000002</v>
      </c>
      <c r="N112">
        <v>3.8</v>
      </c>
      <c r="O112">
        <v>0</v>
      </c>
      <c r="P112">
        <v>6.0000000000000001E-3</v>
      </c>
      <c r="Q112">
        <v>0.81</v>
      </c>
      <c r="R112">
        <v>16</v>
      </c>
      <c r="S112">
        <v>0.62</v>
      </c>
      <c r="T112">
        <v>49</v>
      </c>
      <c r="U112">
        <v>1.9</v>
      </c>
      <c r="Z112">
        <v>40517</v>
      </c>
      <c r="AA112">
        <v>983816</v>
      </c>
      <c r="AB112">
        <v>38.15</v>
      </c>
      <c r="AC112">
        <v>1.571</v>
      </c>
      <c r="AD112">
        <v>32367</v>
      </c>
      <c r="AE112">
        <v>1.2549999999999999</v>
      </c>
      <c r="AF112">
        <v>5.0000000000000001E-4</v>
      </c>
      <c r="AG112">
        <v>1936.5</v>
      </c>
      <c r="AH112" t="s">
        <v>204</v>
      </c>
      <c r="AV112">
        <v>65.739999999999995</v>
      </c>
      <c r="AW112">
        <v>25788217</v>
      </c>
      <c r="AX112">
        <v>3.202</v>
      </c>
      <c r="AY112">
        <v>37.9</v>
      </c>
      <c r="AZ112">
        <v>15.504</v>
      </c>
      <c r="BA112">
        <v>10.129</v>
      </c>
      <c r="BB112">
        <v>44648.71</v>
      </c>
      <c r="BC112">
        <v>0.5</v>
      </c>
      <c r="BD112">
        <v>107.791</v>
      </c>
      <c r="BE112">
        <v>5.07</v>
      </c>
      <c r="BF112">
        <v>13</v>
      </c>
      <c r="BG112">
        <v>16.5</v>
      </c>
      <c r="BI112">
        <v>3.84</v>
      </c>
      <c r="BJ112">
        <v>83.44</v>
      </c>
      <c r="BK112">
        <v>0.94399999999999995</v>
      </c>
    </row>
    <row r="113" spans="1:67" x14ac:dyDescent="0.3">
      <c r="A113" t="s">
        <v>202</v>
      </c>
      <c r="B113" t="s">
        <v>203</v>
      </c>
      <c r="C113" t="s">
        <v>127</v>
      </c>
      <c r="D113" s="33">
        <v>43967</v>
      </c>
      <c r="E113">
        <v>7044</v>
      </c>
      <c r="F113">
        <v>9</v>
      </c>
      <c r="G113">
        <v>15</v>
      </c>
      <c r="H113">
        <v>98</v>
      </c>
      <c r="I113">
        <v>0</v>
      </c>
      <c r="J113">
        <v>0.14299999999999999</v>
      </c>
      <c r="K113">
        <v>273.14800000000002</v>
      </c>
      <c r="L113">
        <v>0.34899999999999998</v>
      </c>
      <c r="M113">
        <v>0.58199999999999996</v>
      </c>
      <c r="N113">
        <v>3.8</v>
      </c>
      <c r="O113">
        <v>0</v>
      </c>
      <c r="P113">
        <v>6.0000000000000001E-3</v>
      </c>
      <c r="Q113">
        <v>0.75</v>
      </c>
      <c r="R113">
        <v>16</v>
      </c>
      <c r="S113">
        <v>0.62</v>
      </c>
      <c r="T113">
        <v>50</v>
      </c>
      <c r="U113">
        <v>1.9390000000000001</v>
      </c>
      <c r="Z113">
        <v>31836</v>
      </c>
      <c r="AA113">
        <v>1015652</v>
      </c>
      <c r="AB113">
        <v>39.384</v>
      </c>
      <c r="AC113">
        <v>1.2350000000000001</v>
      </c>
      <c r="AD113">
        <v>31457</v>
      </c>
      <c r="AE113">
        <v>1.22</v>
      </c>
      <c r="AF113">
        <v>5.0000000000000001E-4</v>
      </c>
      <c r="AG113">
        <v>2097.1</v>
      </c>
      <c r="AH113" t="s">
        <v>204</v>
      </c>
      <c r="AV113">
        <v>64.349999999999994</v>
      </c>
      <c r="AW113">
        <v>25788217</v>
      </c>
      <c r="AX113">
        <v>3.202</v>
      </c>
      <c r="AY113">
        <v>37.9</v>
      </c>
      <c r="AZ113">
        <v>15.504</v>
      </c>
      <c r="BA113">
        <v>10.129</v>
      </c>
      <c r="BB113">
        <v>44648.71</v>
      </c>
      <c r="BC113">
        <v>0.5</v>
      </c>
      <c r="BD113">
        <v>107.791</v>
      </c>
      <c r="BE113">
        <v>5.07</v>
      </c>
      <c r="BF113">
        <v>13</v>
      </c>
      <c r="BG113">
        <v>16.5</v>
      </c>
      <c r="BI113">
        <v>3.84</v>
      </c>
      <c r="BJ113">
        <v>83.44</v>
      </c>
      <c r="BK113">
        <v>0.94399999999999995</v>
      </c>
    </row>
    <row r="114" spans="1:67" x14ac:dyDescent="0.3">
      <c r="A114" t="s">
        <v>202</v>
      </c>
      <c r="B114" t="s">
        <v>203</v>
      </c>
      <c r="C114" t="s">
        <v>127</v>
      </c>
      <c r="D114" s="33">
        <v>43968</v>
      </c>
      <c r="E114">
        <v>7054</v>
      </c>
      <c r="F114">
        <v>10</v>
      </c>
      <c r="G114">
        <v>15.143000000000001</v>
      </c>
      <c r="H114">
        <v>99</v>
      </c>
      <c r="I114">
        <v>1</v>
      </c>
      <c r="J114">
        <v>0.28599999999999998</v>
      </c>
      <c r="K114">
        <v>273.536</v>
      </c>
      <c r="L114">
        <v>0.38800000000000001</v>
      </c>
      <c r="M114">
        <v>0.58699999999999997</v>
      </c>
      <c r="N114">
        <v>3.839</v>
      </c>
      <c r="O114">
        <v>3.9E-2</v>
      </c>
      <c r="P114">
        <v>1.0999999999999999E-2</v>
      </c>
      <c r="Q114">
        <v>0.75</v>
      </c>
      <c r="R114">
        <v>12</v>
      </c>
      <c r="S114">
        <v>0.46500000000000002</v>
      </c>
      <c r="T114">
        <v>45</v>
      </c>
      <c r="U114">
        <v>1.7450000000000001</v>
      </c>
      <c r="Z114">
        <v>26474</v>
      </c>
      <c r="AA114">
        <v>1042126</v>
      </c>
      <c r="AB114">
        <v>40.411000000000001</v>
      </c>
      <c r="AC114">
        <v>1.0269999999999999</v>
      </c>
      <c r="AD114">
        <v>30608</v>
      </c>
      <c r="AE114">
        <v>1.1870000000000001</v>
      </c>
      <c r="AF114">
        <v>5.0000000000000001E-4</v>
      </c>
      <c r="AG114">
        <v>2021.3</v>
      </c>
      <c r="AH114" t="s">
        <v>204</v>
      </c>
      <c r="AV114">
        <v>64.349999999999994</v>
      </c>
      <c r="AW114">
        <v>25788217</v>
      </c>
      <c r="AX114">
        <v>3.202</v>
      </c>
      <c r="AY114">
        <v>37.9</v>
      </c>
      <c r="AZ114">
        <v>15.504</v>
      </c>
      <c r="BA114">
        <v>10.129</v>
      </c>
      <c r="BB114">
        <v>44648.71</v>
      </c>
      <c r="BC114">
        <v>0.5</v>
      </c>
      <c r="BD114">
        <v>107.791</v>
      </c>
      <c r="BE114">
        <v>5.07</v>
      </c>
      <c r="BF114">
        <v>13</v>
      </c>
      <c r="BG114">
        <v>16.5</v>
      </c>
      <c r="BI114">
        <v>3.84</v>
      </c>
      <c r="BJ114">
        <v>83.44</v>
      </c>
      <c r="BK114">
        <v>0.94399999999999995</v>
      </c>
      <c r="BL114">
        <v>-1296.9000000000001</v>
      </c>
      <c r="BM114">
        <v>-2.13</v>
      </c>
      <c r="BN114">
        <v>-7.35</v>
      </c>
      <c r="BO114">
        <v>-50.290409763497799</v>
      </c>
    </row>
    <row r="115" spans="1:67" x14ac:dyDescent="0.3">
      <c r="A115" t="s">
        <v>202</v>
      </c>
      <c r="B115" t="s">
        <v>203</v>
      </c>
      <c r="C115" t="s">
        <v>127</v>
      </c>
      <c r="D115" s="33">
        <v>43969</v>
      </c>
      <c r="E115">
        <v>7068</v>
      </c>
      <c r="F115">
        <v>14</v>
      </c>
      <c r="G115">
        <v>14</v>
      </c>
      <c r="H115">
        <v>99</v>
      </c>
      <c r="I115">
        <v>0</v>
      </c>
      <c r="J115">
        <v>0.28599999999999998</v>
      </c>
      <c r="K115">
        <v>274.07900000000001</v>
      </c>
      <c r="L115">
        <v>0.54300000000000004</v>
      </c>
      <c r="M115">
        <v>0.54300000000000004</v>
      </c>
      <c r="N115">
        <v>3.839</v>
      </c>
      <c r="O115">
        <v>0</v>
      </c>
      <c r="P115">
        <v>1.0999999999999999E-2</v>
      </c>
      <c r="Q115">
        <v>0.74</v>
      </c>
      <c r="R115">
        <v>11</v>
      </c>
      <c r="S115">
        <v>0.42699999999999999</v>
      </c>
      <c r="T115">
        <v>47</v>
      </c>
      <c r="U115">
        <v>1.823</v>
      </c>
      <c r="Z115">
        <v>20742</v>
      </c>
      <c r="AA115">
        <v>1062868</v>
      </c>
      <c r="AB115">
        <v>41.215000000000003</v>
      </c>
      <c r="AC115">
        <v>0.80400000000000005</v>
      </c>
      <c r="AD115">
        <v>29678</v>
      </c>
      <c r="AE115">
        <v>1.151</v>
      </c>
      <c r="AF115">
        <v>5.0000000000000001E-4</v>
      </c>
      <c r="AG115">
        <v>2119.9</v>
      </c>
      <c r="AH115" t="s">
        <v>204</v>
      </c>
      <c r="AV115">
        <v>67.13</v>
      </c>
      <c r="AW115">
        <v>25788217</v>
      </c>
      <c r="AX115">
        <v>3.202</v>
      </c>
      <c r="AY115">
        <v>37.9</v>
      </c>
      <c r="AZ115">
        <v>15.504</v>
      </c>
      <c r="BA115">
        <v>10.129</v>
      </c>
      <c r="BB115">
        <v>44648.71</v>
      </c>
      <c r="BC115">
        <v>0.5</v>
      </c>
      <c r="BD115">
        <v>107.791</v>
      </c>
      <c r="BE115">
        <v>5.07</v>
      </c>
      <c r="BF115">
        <v>13</v>
      </c>
      <c r="BG115">
        <v>16.5</v>
      </c>
      <c r="BI115">
        <v>3.84</v>
      </c>
      <c r="BJ115">
        <v>83.44</v>
      </c>
      <c r="BK115">
        <v>0.94399999999999995</v>
      </c>
    </row>
    <row r="116" spans="1:67" x14ac:dyDescent="0.3">
      <c r="A116" t="s">
        <v>202</v>
      </c>
      <c r="B116" t="s">
        <v>203</v>
      </c>
      <c r="C116" t="s">
        <v>127</v>
      </c>
      <c r="D116" s="33">
        <v>43970</v>
      </c>
      <c r="E116">
        <v>7072</v>
      </c>
      <c r="F116">
        <v>4</v>
      </c>
      <c r="G116">
        <v>13.143000000000001</v>
      </c>
      <c r="H116">
        <v>100</v>
      </c>
      <c r="I116">
        <v>1</v>
      </c>
      <c r="J116">
        <v>0.28599999999999998</v>
      </c>
      <c r="K116">
        <v>274.23399999999998</v>
      </c>
      <c r="L116">
        <v>0.155</v>
      </c>
      <c r="M116">
        <v>0.51</v>
      </c>
      <c r="N116">
        <v>3.8780000000000001</v>
      </c>
      <c r="O116">
        <v>3.9E-2</v>
      </c>
      <c r="P116">
        <v>1.0999999999999999E-2</v>
      </c>
      <c r="Q116">
        <v>0.73</v>
      </c>
      <c r="R116">
        <v>9</v>
      </c>
      <c r="S116">
        <v>0.34899999999999998</v>
      </c>
      <c r="T116">
        <v>43</v>
      </c>
      <c r="U116">
        <v>1.667</v>
      </c>
      <c r="Z116">
        <v>24287</v>
      </c>
      <c r="AA116">
        <v>1087155</v>
      </c>
      <c r="AB116">
        <v>42.156999999999996</v>
      </c>
      <c r="AC116">
        <v>0.94199999999999995</v>
      </c>
      <c r="AD116">
        <v>29890</v>
      </c>
      <c r="AE116">
        <v>1.159</v>
      </c>
      <c r="AF116">
        <v>4.0000000000000002E-4</v>
      </c>
      <c r="AG116">
        <v>2274.1999999999998</v>
      </c>
      <c r="AH116" t="s">
        <v>204</v>
      </c>
      <c r="AV116">
        <v>67.13</v>
      </c>
      <c r="AW116">
        <v>25788217</v>
      </c>
      <c r="AX116">
        <v>3.202</v>
      </c>
      <c r="AY116">
        <v>37.9</v>
      </c>
      <c r="AZ116">
        <v>15.504</v>
      </c>
      <c r="BA116">
        <v>10.129</v>
      </c>
      <c r="BB116">
        <v>44648.71</v>
      </c>
      <c r="BC116">
        <v>0.5</v>
      </c>
      <c r="BD116">
        <v>107.791</v>
      </c>
      <c r="BE116">
        <v>5.07</v>
      </c>
      <c r="BF116">
        <v>13</v>
      </c>
      <c r="BG116">
        <v>16.5</v>
      </c>
      <c r="BI116">
        <v>3.84</v>
      </c>
      <c r="BJ116">
        <v>83.44</v>
      </c>
      <c r="BK116">
        <v>0.94399999999999995</v>
      </c>
    </row>
    <row r="117" spans="1:67" x14ac:dyDescent="0.3">
      <c r="A117" t="s">
        <v>202</v>
      </c>
      <c r="B117" t="s">
        <v>203</v>
      </c>
      <c r="C117" t="s">
        <v>127</v>
      </c>
      <c r="D117" s="33">
        <v>43971</v>
      </c>
      <c r="E117">
        <v>7081</v>
      </c>
      <c r="F117">
        <v>9</v>
      </c>
      <c r="G117">
        <v>13.143000000000001</v>
      </c>
      <c r="H117">
        <v>100</v>
      </c>
      <c r="I117">
        <v>0</v>
      </c>
      <c r="J117">
        <v>0.28599999999999998</v>
      </c>
      <c r="K117">
        <v>274.58300000000003</v>
      </c>
      <c r="L117">
        <v>0.34899999999999998</v>
      </c>
      <c r="M117">
        <v>0.51</v>
      </c>
      <c r="N117">
        <v>3.8780000000000001</v>
      </c>
      <c r="O117">
        <v>0</v>
      </c>
      <c r="P117">
        <v>1.0999999999999999E-2</v>
      </c>
      <c r="Q117">
        <v>0.75</v>
      </c>
      <c r="R117">
        <v>9</v>
      </c>
      <c r="S117">
        <v>0.34899999999999998</v>
      </c>
      <c r="T117">
        <v>41</v>
      </c>
      <c r="U117">
        <v>1.59</v>
      </c>
      <c r="Z117">
        <v>25884</v>
      </c>
      <c r="AA117">
        <v>1113039</v>
      </c>
      <c r="AB117">
        <v>43.161000000000001</v>
      </c>
      <c r="AC117">
        <v>1.004</v>
      </c>
      <c r="AD117">
        <v>29145</v>
      </c>
      <c r="AE117">
        <v>1.1299999999999999</v>
      </c>
      <c r="AF117">
        <v>5.0000000000000001E-4</v>
      </c>
      <c r="AG117">
        <v>2217.5</v>
      </c>
      <c r="AH117" t="s">
        <v>204</v>
      </c>
      <c r="AV117">
        <v>67.13</v>
      </c>
      <c r="AW117">
        <v>25788217</v>
      </c>
      <c r="AX117">
        <v>3.202</v>
      </c>
      <c r="AY117">
        <v>37.9</v>
      </c>
      <c r="AZ117">
        <v>15.504</v>
      </c>
      <c r="BA117">
        <v>10.129</v>
      </c>
      <c r="BB117">
        <v>44648.71</v>
      </c>
      <c r="BC117">
        <v>0.5</v>
      </c>
      <c r="BD117">
        <v>107.791</v>
      </c>
      <c r="BE117">
        <v>5.07</v>
      </c>
      <c r="BF117">
        <v>13</v>
      </c>
      <c r="BG117">
        <v>16.5</v>
      </c>
      <c r="BI117">
        <v>3.84</v>
      </c>
      <c r="BJ117">
        <v>83.44</v>
      </c>
      <c r="BK117">
        <v>0.94399999999999995</v>
      </c>
    </row>
    <row r="118" spans="1:67" x14ac:dyDescent="0.3">
      <c r="A118" t="s">
        <v>202</v>
      </c>
      <c r="B118" t="s">
        <v>203</v>
      </c>
      <c r="C118" t="s">
        <v>127</v>
      </c>
      <c r="D118" s="33">
        <v>43972</v>
      </c>
      <c r="E118">
        <v>7095</v>
      </c>
      <c r="F118">
        <v>14</v>
      </c>
      <c r="G118">
        <v>10.856999999999999</v>
      </c>
      <c r="H118">
        <v>101</v>
      </c>
      <c r="I118">
        <v>1</v>
      </c>
      <c r="J118">
        <v>0.42899999999999999</v>
      </c>
      <c r="K118">
        <v>275.12599999999998</v>
      </c>
      <c r="L118">
        <v>0.54300000000000004</v>
      </c>
      <c r="M118">
        <v>0.42099999999999999</v>
      </c>
      <c r="N118">
        <v>3.9169999999999998</v>
      </c>
      <c r="O118">
        <v>3.9E-2</v>
      </c>
      <c r="P118">
        <v>1.7000000000000001E-2</v>
      </c>
      <c r="Q118">
        <v>0.77</v>
      </c>
      <c r="R118">
        <v>7</v>
      </c>
      <c r="S118">
        <v>0.27100000000000002</v>
      </c>
      <c r="T118">
        <v>39</v>
      </c>
      <c r="U118">
        <v>1.512</v>
      </c>
      <c r="Z118">
        <v>25821</v>
      </c>
      <c r="AA118">
        <v>1138860</v>
      </c>
      <c r="AB118">
        <v>44.161999999999999</v>
      </c>
      <c r="AC118">
        <v>1.0009999999999999</v>
      </c>
      <c r="AD118">
        <v>27937</v>
      </c>
      <c r="AE118">
        <v>1.083</v>
      </c>
      <c r="AF118">
        <v>4.0000000000000002E-4</v>
      </c>
      <c r="AG118">
        <v>2573.1999999999998</v>
      </c>
      <c r="AH118" t="s">
        <v>204</v>
      </c>
      <c r="AV118">
        <v>67.13</v>
      </c>
      <c r="AW118">
        <v>25788217</v>
      </c>
      <c r="AX118">
        <v>3.202</v>
      </c>
      <c r="AY118">
        <v>37.9</v>
      </c>
      <c r="AZ118">
        <v>15.504</v>
      </c>
      <c r="BA118">
        <v>10.129</v>
      </c>
      <c r="BB118">
        <v>44648.71</v>
      </c>
      <c r="BC118">
        <v>0.5</v>
      </c>
      <c r="BD118">
        <v>107.791</v>
      </c>
      <c r="BE118">
        <v>5.07</v>
      </c>
      <c r="BF118">
        <v>13</v>
      </c>
      <c r="BG118">
        <v>16.5</v>
      </c>
      <c r="BI118">
        <v>3.84</v>
      </c>
      <c r="BJ118">
        <v>83.44</v>
      </c>
      <c r="BK118">
        <v>0.94399999999999995</v>
      </c>
    </row>
    <row r="119" spans="1:67" x14ac:dyDescent="0.3">
      <c r="A119" t="s">
        <v>202</v>
      </c>
      <c r="B119" t="s">
        <v>203</v>
      </c>
      <c r="C119" t="s">
        <v>127</v>
      </c>
      <c r="D119" s="33">
        <v>43973</v>
      </c>
      <c r="E119">
        <v>7099</v>
      </c>
      <c r="F119">
        <v>4</v>
      </c>
      <c r="G119">
        <v>9.1430000000000007</v>
      </c>
      <c r="H119">
        <v>101</v>
      </c>
      <c r="I119">
        <v>0</v>
      </c>
      <c r="J119">
        <v>0.42899999999999999</v>
      </c>
      <c r="K119">
        <v>275.28100000000001</v>
      </c>
      <c r="L119">
        <v>0.155</v>
      </c>
      <c r="M119">
        <v>0.35499999999999998</v>
      </c>
      <c r="N119">
        <v>3.9169999999999998</v>
      </c>
      <c r="O119">
        <v>0</v>
      </c>
      <c r="P119">
        <v>1.7000000000000001E-2</v>
      </c>
      <c r="Q119">
        <v>0.77</v>
      </c>
      <c r="R119">
        <v>5</v>
      </c>
      <c r="S119">
        <v>0.19400000000000001</v>
      </c>
      <c r="T119">
        <v>35</v>
      </c>
      <c r="U119">
        <v>1.357</v>
      </c>
      <c r="Z119">
        <v>32855</v>
      </c>
      <c r="AA119">
        <v>1171715</v>
      </c>
      <c r="AB119">
        <v>45.436</v>
      </c>
      <c r="AC119">
        <v>1.274</v>
      </c>
      <c r="AD119">
        <v>26843</v>
      </c>
      <c r="AE119">
        <v>1.0409999999999999</v>
      </c>
      <c r="AF119">
        <v>2.9999999999999997E-4</v>
      </c>
      <c r="AG119">
        <v>2935.9</v>
      </c>
      <c r="AH119" t="s">
        <v>204</v>
      </c>
      <c r="AV119">
        <v>67.13</v>
      </c>
      <c r="AW119">
        <v>25788217</v>
      </c>
      <c r="AX119">
        <v>3.202</v>
      </c>
      <c r="AY119">
        <v>37.9</v>
      </c>
      <c r="AZ119">
        <v>15.504</v>
      </c>
      <c r="BA119">
        <v>10.129</v>
      </c>
      <c r="BB119">
        <v>44648.71</v>
      </c>
      <c r="BC119">
        <v>0.5</v>
      </c>
      <c r="BD119">
        <v>107.791</v>
      </c>
      <c r="BE119">
        <v>5.07</v>
      </c>
      <c r="BF119">
        <v>13</v>
      </c>
      <c r="BG119">
        <v>16.5</v>
      </c>
      <c r="BI119">
        <v>3.84</v>
      </c>
      <c r="BJ119">
        <v>83.44</v>
      </c>
      <c r="BK119">
        <v>0.94399999999999995</v>
      </c>
    </row>
    <row r="120" spans="1:67" x14ac:dyDescent="0.3">
      <c r="A120" t="s">
        <v>202</v>
      </c>
      <c r="B120" t="s">
        <v>203</v>
      </c>
      <c r="C120" t="s">
        <v>127</v>
      </c>
      <c r="D120" s="33">
        <v>43974</v>
      </c>
      <c r="E120">
        <v>7114</v>
      </c>
      <c r="F120">
        <v>15</v>
      </c>
      <c r="G120">
        <v>10</v>
      </c>
      <c r="H120">
        <v>102</v>
      </c>
      <c r="I120">
        <v>1</v>
      </c>
      <c r="J120">
        <v>0.57099999999999995</v>
      </c>
      <c r="K120">
        <v>275.86200000000002</v>
      </c>
      <c r="L120">
        <v>0.58199999999999996</v>
      </c>
      <c r="M120">
        <v>0.38800000000000001</v>
      </c>
      <c r="N120">
        <v>3.9550000000000001</v>
      </c>
      <c r="O120">
        <v>3.9E-2</v>
      </c>
      <c r="P120">
        <v>2.1999999999999999E-2</v>
      </c>
      <c r="Q120">
        <v>0.8</v>
      </c>
      <c r="R120">
        <v>5</v>
      </c>
      <c r="S120">
        <v>0.19400000000000001</v>
      </c>
      <c r="T120">
        <v>33</v>
      </c>
      <c r="U120">
        <v>1.28</v>
      </c>
      <c r="Z120">
        <v>21679</v>
      </c>
      <c r="AA120">
        <v>1193394</v>
      </c>
      <c r="AB120">
        <v>46.277000000000001</v>
      </c>
      <c r="AC120">
        <v>0.84099999999999997</v>
      </c>
      <c r="AD120">
        <v>25392</v>
      </c>
      <c r="AE120">
        <v>0.98499999999999999</v>
      </c>
      <c r="AF120">
        <v>4.0000000000000002E-4</v>
      </c>
      <c r="AG120">
        <v>2539.1999999999998</v>
      </c>
      <c r="AH120" t="s">
        <v>204</v>
      </c>
      <c r="AV120">
        <v>67.13</v>
      </c>
      <c r="AW120">
        <v>25788217</v>
      </c>
      <c r="AX120">
        <v>3.202</v>
      </c>
      <c r="AY120">
        <v>37.9</v>
      </c>
      <c r="AZ120">
        <v>15.504</v>
      </c>
      <c r="BA120">
        <v>10.129</v>
      </c>
      <c r="BB120">
        <v>44648.71</v>
      </c>
      <c r="BC120">
        <v>0.5</v>
      </c>
      <c r="BD120">
        <v>107.791</v>
      </c>
      <c r="BE120">
        <v>5.07</v>
      </c>
      <c r="BF120">
        <v>13</v>
      </c>
      <c r="BG120">
        <v>16.5</v>
      </c>
      <c r="BI120">
        <v>3.84</v>
      </c>
      <c r="BJ120">
        <v>83.44</v>
      </c>
      <c r="BK120">
        <v>0.94399999999999995</v>
      </c>
    </row>
    <row r="121" spans="1:67" x14ac:dyDescent="0.3">
      <c r="A121" t="s">
        <v>202</v>
      </c>
      <c r="B121" t="s">
        <v>203</v>
      </c>
      <c r="C121" t="s">
        <v>127</v>
      </c>
      <c r="D121" s="33">
        <v>43975</v>
      </c>
      <c r="E121">
        <v>7114</v>
      </c>
      <c r="F121">
        <v>0</v>
      </c>
      <c r="G121">
        <v>8.5709999999999997</v>
      </c>
      <c r="H121">
        <v>102</v>
      </c>
      <c r="I121">
        <v>0</v>
      </c>
      <c r="J121">
        <v>0.42899999999999999</v>
      </c>
      <c r="K121">
        <v>275.86200000000002</v>
      </c>
      <c r="L121">
        <v>0</v>
      </c>
      <c r="M121">
        <v>0.33200000000000002</v>
      </c>
      <c r="N121">
        <v>3.9550000000000001</v>
      </c>
      <c r="O121">
        <v>0</v>
      </c>
      <c r="P121">
        <v>1.7000000000000001E-2</v>
      </c>
      <c r="Q121">
        <v>0.82</v>
      </c>
      <c r="R121">
        <v>5</v>
      </c>
      <c r="S121">
        <v>0.19400000000000001</v>
      </c>
      <c r="T121">
        <v>31</v>
      </c>
      <c r="U121">
        <v>1.202</v>
      </c>
      <c r="Z121">
        <v>32273</v>
      </c>
      <c r="AA121">
        <v>1225667</v>
      </c>
      <c r="AB121">
        <v>47.527999999999999</v>
      </c>
      <c r="AC121">
        <v>1.2509999999999999</v>
      </c>
      <c r="AD121">
        <v>26220</v>
      </c>
      <c r="AE121">
        <v>1.0169999999999999</v>
      </c>
      <c r="AF121">
        <v>2.9999999999999997E-4</v>
      </c>
      <c r="AG121">
        <v>3059.2</v>
      </c>
      <c r="AH121" t="s">
        <v>204</v>
      </c>
      <c r="AV121">
        <v>67.13</v>
      </c>
      <c r="AW121">
        <v>25788217</v>
      </c>
      <c r="AX121">
        <v>3.202</v>
      </c>
      <c r="AY121">
        <v>37.9</v>
      </c>
      <c r="AZ121">
        <v>15.504</v>
      </c>
      <c r="BA121">
        <v>10.129</v>
      </c>
      <c r="BB121">
        <v>44648.71</v>
      </c>
      <c r="BC121">
        <v>0.5</v>
      </c>
      <c r="BD121">
        <v>107.791</v>
      </c>
      <c r="BE121">
        <v>5.07</v>
      </c>
      <c r="BF121">
        <v>13</v>
      </c>
      <c r="BG121">
        <v>16.5</v>
      </c>
      <c r="BI121">
        <v>3.84</v>
      </c>
      <c r="BJ121">
        <v>83.44</v>
      </c>
      <c r="BK121">
        <v>0.94399999999999995</v>
      </c>
      <c r="BL121">
        <v>-1492.3</v>
      </c>
      <c r="BM121">
        <v>-2.3199999999999998</v>
      </c>
      <c r="BN121">
        <v>-5.83</v>
      </c>
      <c r="BO121">
        <v>-57.8675136788247</v>
      </c>
    </row>
    <row r="122" spans="1:67" x14ac:dyDescent="0.3">
      <c r="A122" t="s">
        <v>202</v>
      </c>
      <c r="B122" t="s">
        <v>203</v>
      </c>
      <c r="C122" t="s">
        <v>127</v>
      </c>
      <c r="D122" s="33">
        <v>43976</v>
      </c>
      <c r="E122">
        <v>7126</v>
      </c>
      <c r="F122">
        <v>12</v>
      </c>
      <c r="G122">
        <v>8.2859999999999996</v>
      </c>
      <c r="H122">
        <v>102</v>
      </c>
      <c r="I122">
        <v>0</v>
      </c>
      <c r="J122">
        <v>0.42899999999999999</v>
      </c>
      <c r="K122">
        <v>276.32799999999997</v>
      </c>
      <c r="L122">
        <v>0.46500000000000002</v>
      </c>
      <c r="M122">
        <v>0.32100000000000001</v>
      </c>
      <c r="N122">
        <v>3.9550000000000001</v>
      </c>
      <c r="O122">
        <v>0</v>
      </c>
      <c r="P122">
        <v>1.7000000000000001E-2</v>
      </c>
      <c r="Q122">
        <v>0.89</v>
      </c>
      <c r="R122">
        <v>5</v>
      </c>
      <c r="S122">
        <v>0.19400000000000001</v>
      </c>
      <c r="T122">
        <v>30</v>
      </c>
      <c r="U122">
        <v>1.163</v>
      </c>
      <c r="Z122">
        <v>19304</v>
      </c>
      <c r="AA122">
        <v>1244971</v>
      </c>
      <c r="AB122">
        <v>48.277000000000001</v>
      </c>
      <c r="AC122">
        <v>0.749</v>
      </c>
      <c r="AD122">
        <v>26015</v>
      </c>
      <c r="AE122">
        <v>1.0089999999999999</v>
      </c>
      <c r="AF122">
        <v>2.9999999999999997E-4</v>
      </c>
      <c r="AG122">
        <v>3139.6</v>
      </c>
      <c r="AH122" t="s">
        <v>204</v>
      </c>
      <c r="AV122">
        <v>65.28</v>
      </c>
      <c r="AW122">
        <v>25788217</v>
      </c>
      <c r="AX122">
        <v>3.202</v>
      </c>
      <c r="AY122">
        <v>37.9</v>
      </c>
      <c r="AZ122">
        <v>15.504</v>
      </c>
      <c r="BA122">
        <v>10.129</v>
      </c>
      <c r="BB122">
        <v>44648.71</v>
      </c>
      <c r="BC122">
        <v>0.5</v>
      </c>
      <c r="BD122">
        <v>107.791</v>
      </c>
      <c r="BE122">
        <v>5.07</v>
      </c>
      <c r="BF122">
        <v>13</v>
      </c>
      <c r="BG122">
        <v>16.5</v>
      </c>
      <c r="BI122">
        <v>3.84</v>
      </c>
      <c r="BJ122">
        <v>83.44</v>
      </c>
      <c r="BK122">
        <v>0.94399999999999995</v>
      </c>
    </row>
    <row r="123" spans="1:67" x14ac:dyDescent="0.3">
      <c r="A123" t="s">
        <v>202</v>
      </c>
      <c r="B123" t="s">
        <v>203</v>
      </c>
      <c r="C123" t="s">
        <v>127</v>
      </c>
      <c r="D123" s="33">
        <v>43977</v>
      </c>
      <c r="E123">
        <v>7139</v>
      </c>
      <c r="F123">
        <v>13</v>
      </c>
      <c r="G123">
        <v>9.5709999999999997</v>
      </c>
      <c r="H123">
        <v>103</v>
      </c>
      <c r="I123">
        <v>1</v>
      </c>
      <c r="J123">
        <v>0.42899999999999999</v>
      </c>
      <c r="K123">
        <v>276.83199999999999</v>
      </c>
      <c r="L123">
        <v>0.504</v>
      </c>
      <c r="M123">
        <v>0.371</v>
      </c>
      <c r="N123">
        <v>3.9940000000000002</v>
      </c>
      <c r="O123">
        <v>3.9E-2</v>
      </c>
      <c r="P123">
        <v>1.7000000000000001E-2</v>
      </c>
      <c r="Q123">
        <v>0.95</v>
      </c>
      <c r="R123">
        <v>6</v>
      </c>
      <c r="S123">
        <v>0.23300000000000001</v>
      </c>
      <c r="T123">
        <v>30</v>
      </c>
      <c r="U123">
        <v>1.163</v>
      </c>
      <c r="Z123">
        <v>44465</v>
      </c>
      <c r="AA123">
        <v>1289436</v>
      </c>
      <c r="AB123">
        <v>50.000999999999998</v>
      </c>
      <c r="AC123">
        <v>1.724</v>
      </c>
      <c r="AD123">
        <v>28897</v>
      </c>
      <c r="AE123">
        <v>1.121</v>
      </c>
      <c r="AF123">
        <v>2.9999999999999997E-4</v>
      </c>
      <c r="AG123">
        <v>3019.2</v>
      </c>
      <c r="AH123" t="s">
        <v>204</v>
      </c>
      <c r="AV123">
        <v>65.28</v>
      </c>
      <c r="AW123">
        <v>25788217</v>
      </c>
      <c r="AX123">
        <v>3.202</v>
      </c>
      <c r="AY123">
        <v>37.9</v>
      </c>
      <c r="AZ123">
        <v>15.504</v>
      </c>
      <c r="BA123">
        <v>10.129</v>
      </c>
      <c r="BB123">
        <v>44648.71</v>
      </c>
      <c r="BC123">
        <v>0.5</v>
      </c>
      <c r="BD123">
        <v>107.791</v>
      </c>
      <c r="BE123">
        <v>5.07</v>
      </c>
      <c r="BF123">
        <v>13</v>
      </c>
      <c r="BG123">
        <v>16.5</v>
      </c>
      <c r="BI123">
        <v>3.84</v>
      </c>
      <c r="BJ123">
        <v>83.44</v>
      </c>
      <c r="BK123">
        <v>0.94399999999999995</v>
      </c>
    </row>
    <row r="124" spans="1:67" x14ac:dyDescent="0.3">
      <c r="A124" t="s">
        <v>202</v>
      </c>
      <c r="B124" t="s">
        <v>203</v>
      </c>
      <c r="C124" t="s">
        <v>127</v>
      </c>
      <c r="D124" s="33">
        <v>43978</v>
      </c>
      <c r="E124">
        <v>7150</v>
      </c>
      <c r="F124">
        <v>11</v>
      </c>
      <c r="G124">
        <v>9.8569999999999993</v>
      </c>
      <c r="H124">
        <v>103</v>
      </c>
      <c r="I124">
        <v>0</v>
      </c>
      <c r="J124">
        <v>0.42899999999999999</v>
      </c>
      <c r="K124">
        <v>277.25799999999998</v>
      </c>
      <c r="L124">
        <v>0.42699999999999999</v>
      </c>
      <c r="M124">
        <v>0.38200000000000001</v>
      </c>
      <c r="N124">
        <v>3.9940000000000002</v>
      </c>
      <c r="O124">
        <v>0</v>
      </c>
      <c r="P124">
        <v>1.7000000000000001E-2</v>
      </c>
      <c r="Q124">
        <v>0.99</v>
      </c>
      <c r="R124">
        <v>5</v>
      </c>
      <c r="S124">
        <v>0.19400000000000001</v>
      </c>
      <c r="T124">
        <v>29</v>
      </c>
      <c r="U124">
        <v>1.125</v>
      </c>
      <c r="Z124">
        <v>49388</v>
      </c>
      <c r="AA124">
        <v>1338824</v>
      </c>
      <c r="AB124">
        <v>51.915999999999997</v>
      </c>
      <c r="AC124">
        <v>1.915</v>
      </c>
      <c r="AD124">
        <v>32255</v>
      </c>
      <c r="AE124">
        <v>1.2509999999999999</v>
      </c>
      <c r="AF124">
        <v>2.9999999999999997E-4</v>
      </c>
      <c r="AG124">
        <v>3272.3</v>
      </c>
      <c r="AH124" t="s">
        <v>204</v>
      </c>
      <c r="AV124">
        <v>65.28</v>
      </c>
      <c r="AW124">
        <v>25788217</v>
      </c>
      <c r="AX124">
        <v>3.202</v>
      </c>
      <c r="AY124">
        <v>37.9</v>
      </c>
      <c r="AZ124">
        <v>15.504</v>
      </c>
      <c r="BA124">
        <v>10.129</v>
      </c>
      <c r="BB124">
        <v>44648.71</v>
      </c>
      <c r="BC124">
        <v>0.5</v>
      </c>
      <c r="BD124">
        <v>107.791</v>
      </c>
      <c r="BE124">
        <v>5.07</v>
      </c>
      <c r="BF124">
        <v>13</v>
      </c>
      <c r="BG124">
        <v>16.5</v>
      </c>
      <c r="BI124">
        <v>3.84</v>
      </c>
      <c r="BJ124">
        <v>83.44</v>
      </c>
      <c r="BK124">
        <v>0.94399999999999995</v>
      </c>
    </row>
    <row r="125" spans="1:67" x14ac:dyDescent="0.3">
      <c r="A125" t="s">
        <v>202</v>
      </c>
      <c r="B125" t="s">
        <v>203</v>
      </c>
      <c r="C125" t="s">
        <v>127</v>
      </c>
      <c r="D125" s="33">
        <v>43979</v>
      </c>
      <c r="E125">
        <v>7165</v>
      </c>
      <c r="F125">
        <v>15</v>
      </c>
      <c r="G125">
        <v>10</v>
      </c>
      <c r="H125">
        <v>103</v>
      </c>
      <c r="I125">
        <v>0</v>
      </c>
      <c r="J125">
        <v>0.28599999999999998</v>
      </c>
      <c r="K125">
        <v>277.83999999999997</v>
      </c>
      <c r="L125">
        <v>0.58199999999999996</v>
      </c>
      <c r="M125">
        <v>0.38800000000000001</v>
      </c>
      <c r="N125">
        <v>3.9940000000000002</v>
      </c>
      <c r="O125">
        <v>0</v>
      </c>
      <c r="P125">
        <v>1.0999999999999999E-2</v>
      </c>
      <c r="Q125">
        <v>1.02</v>
      </c>
      <c r="R125">
        <v>4</v>
      </c>
      <c r="S125">
        <v>0.155</v>
      </c>
      <c r="T125">
        <v>23</v>
      </c>
      <c r="U125">
        <v>0.89200000000000002</v>
      </c>
      <c r="Z125">
        <v>30265</v>
      </c>
      <c r="AA125">
        <v>1369089</v>
      </c>
      <c r="AB125">
        <v>53.09</v>
      </c>
      <c r="AC125">
        <v>1.1739999999999999</v>
      </c>
      <c r="AD125">
        <v>32890</v>
      </c>
      <c r="AE125">
        <v>1.2749999999999999</v>
      </c>
      <c r="AF125">
        <v>2.9999999999999997E-4</v>
      </c>
      <c r="AG125">
        <v>3289</v>
      </c>
      <c r="AH125" t="s">
        <v>204</v>
      </c>
      <c r="AV125">
        <v>65.28</v>
      </c>
      <c r="AW125">
        <v>25788217</v>
      </c>
      <c r="AX125">
        <v>3.202</v>
      </c>
      <c r="AY125">
        <v>37.9</v>
      </c>
      <c r="AZ125">
        <v>15.504</v>
      </c>
      <c r="BA125">
        <v>10.129</v>
      </c>
      <c r="BB125">
        <v>44648.71</v>
      </c>
      <c r="BC125">
        <v>0.5</v>
      </c>
      <c r="BD125">
        <v>107.791</v>
      </c>
      <c r="BE125">
        <v>5.07</v>
      </c>
      <c r="BF125">
        <v>13</v>
      </c>
      <c r="BG125">
        <v>16.5</v>
      </c>
      <c r="BI125">
        <v>3.84</v>
      </c>
      <c r="BJ125">
        <v>83.44</v>
      </c>
      <c r="BK125">
        <v>0.94399999999999995</v>
      </c>
    </row>
    <row r="126" spans="1:67" x14ac:dyDescent="0.3">
      <c r="A126" t="s">
        <v>202</v>
      </c>
      <c r="B126" t="s">
        <v>203</v>
      </c>
      <c r="C126" t="s">
        <v>127</v>
      </c>
      <c r="D126" s="33">
        <v>43980</v>
      </c>
      <c r="E126">
        <v>7184</v>
      </c>
      <c r="F126">
        <v>19</v>
      </c>
      <c r="G126">
        <v>12.143000000000001</v>
      </c>
      <c r="H126">
        <v>103</v>
      </c>
      <c r="I126">
        <v>0</v>
      </c>
      <c r="J126">
        <v>0.28599999999999998</v>
      </c>
      <c r="K126">
        <v>278.577</v>
      </c>
      <c r="L126">
        <v>0.73699999999999999</v>
      </c>
      <c r="M126">
        <v>0.47099999999999997</v>
      </c>
      <c r="N126">
        <v>3.9940000000000002</v>
      </c>
      <c r="O126">
        <v>0</v>
      </c>
      <c r="P126">
        <v>1.0999999999999999E-2</v>
      </c>
      <c r="Q126">
        <v>1.02</v>
      </c>
      <c r="R126">
        <v>4</v>
      </c>
      <c r="S126">
        <v>0.155</v>
      </c>
      <c r="T126">
        <v>22</v>
      </c>
      <c r="U126">
        <v>0.85299999999999998</v>
      </c>
      <c r="Z126">
        <v>30348</v>
      </c>
      <c r="AA126">
        <v>1399437</v>
      </c>
      <c r="AB126">
        <v>54.267000000000003</v>
      </c>
      <c r="AC126">
        <v>1.177</v>
      </c>
      <c r="AD126">
        <v>32532</v>
      </c>
      <c r="AE126">
        <v>1.262</v>
      </c>
      <c r="AF126">
        <v>4.0000000000000002E-4</v>
      </c>
      <c r="AG126">
        <v>2679.1</v>
      </c>
      <c r="AH126" t="s">
        <v>204</v>
      </c>
      <c r="AV126">
        <v>63.43</v>
      </c>
      <c r="AW126">
        <v>25788217</v>
      </c>
      <c r="AX126">
        <v>3.202</v>
      </c>
      <c r="AY126">
        <v>37.9</v>
      </c>
      <c r="AZ126">
        <v>15.504</v>
      </c>
      <c r="BA126">
        <v>10.129</v>
      </c>
      <c r="BB126">
        <v>44648.71</v>
      </c>
      <c r="BC126">
        <v>0.5</v>
      </c>
      <c r="BD126">
        <v>107.791</v>
      </c>
      <c r="BE126">
        <v>5.07</v>
      </c>
      <c r="BF126">
        <v>13</v>
      </c>
      <c r="BG126">
        <v>16.5</v>
      </c>
      <c r="BI126">
        <v>3.84</v>
      </c>
      <c r="BJ126">
        <v>83.44</v>
      </c>
      <c r="BK126">
        <v>0.94399999999999995</v>
      </c>
    </row>
    <row r="127" spans="1:67" x14ac:dyDescent="0.3">
      <c r="A127" t="s">
        <v>202</v>
      </c>
      <c r="B127" t="s">
        <v>203</v>
      </c>
      <c r="C127" t="s">
        <v>127</v>
      </c>
      <c r="D127" s="33">
        <v>43981</v>
      </c>
      <c r="E127">
        <v>7192</v>
      </c>
      <c r="F127">
        <v>8</v>
      </c>
      <c r="G127">
        <v>11.143000000000001</v>
      </c>
      <c r="H127">
        <v>103</v>
      </c>
      <c r="I127">
        <v>0</v>
      </c>
      <c r="J127">
        <v>0.14299999999999999</v>
      </c>
      <c r="K127">
        <v>278.887</v>
      </c>
      <c r="L127">
        <v>0.31</v>
      </c>
      <c r="M127">
        <v>0.432</v>
      </c>
      <c r="N127">
        <v>3.9940000000000002</v>
      </c>
      <c r="O127">
        <v>0</v>
      </c>
      <c r="P127">
        <v>6.0000000000000001E-3</v>
      </c>
      <c r="Q127">
        <v>0.96</v>
      </c>
      <c r="R127">
        <v>4</v>
      </c>
      <c r="S127">
        <v>0.155</v>
      </c>
      <c r="T127">
        <v>20</v>
      </c>
      <c r="U127">
        <v>0.77600000000000002</v>
      </c>
      <c r="Z127">
        <v>33326</v>
      </c>
      <c r="AA127">
        <v>1432763</v>
      </c>
      <c r="AB127">
        <v>55.558999999999997</v>
      </c>
      <c r="AC127">
        <v>1.292</v>
      </c>
      <c r="AD127">
        <v>34196</v>
      </c>
      <c r="AE127">
        <v>1.3260000000000001</v>
      </c>
      <c r="AF127">
        <v>2.9999999999999997E-4</v>
      </c>
      <c r="AG127">
        <v>3068.8</v>
      </c>
      <c r="AH127" t="s">
        <v>204</v>
      </c>
      <c r="AV127">
        <v>63.43</v>
      </c>
      <c r="AW127">
        <v>25788217</v>
      </c>
      <c r="AX127">
        <v>3.202</v>
      </c>
      <c r="AY127">
        <v>37.9</v>
      </c>
      <c r="AZ127">
        <v>15.504</v>
      </c>
      <c r="BA127">
        <v>10.129</v>
      </c>
      <c r="BB127">
        <v>44648.71</v>
      </c>
      <c r="BC127">
        <v>0.5</v>
      </c>
      <c r="BD127">
        <v>107.791</v>
      </c>
      <c r="BE127">
        <v>5.07</v>
      </c>
      <c r="BF127">
        <v>13</v>
      </c>
      <c r="BG127">
        <v>16.5</v>
      </c>
      <c r="BI127">
        <v>3.84</v>
      </c>
      <c r="BJ127">
        <v>83.44</v>
      </c>
      <c r="BK127">
        <v>0.94399999999999995</v>
      </c>
    </row>
    <row r="128" spans="1:67" x14ac:dyDescent="0.3">
      <c r="A128" t="s">
        <v>202</v>
      </c>
      <c r="B128" t="s">
        <v>203</v>
      </c>
      <c r="C128" t="s">
        <v>127</v>
      </c>
      <c r="D128" s="33">
        <v>43982</v>
      </c>
      <c r="E128">
        <v>7202</v>
      </c>
      <c r="F128">
        <v>10</v>
      </c>
      <c r="G128">
        <v>12.571</v>
      </c>
      <c r="H128">
        <v>103</v>
      </c>
      <c r="I128">
        <v>0</v>
      </c>
      <c r="J128">
        <v>0.14299999999999999</v>
      </c>
      <c r="K128">
        <v>279.27499999999998</v>
      </c>
      <c r="L128">
        <v>0.38800000000000001</v>
      </c>
      <c r="M128">
        <v>0.48699999999999999</v>
      </c>
      <c r="N128">
        <v>3.9940000000000002</v>
      </c>
      <c r="O128">
        <v>0</v>
      </c>
      <c r="P128">
        <v>6.0000000000000001E-3</v>
      </c>
      <c r="Q128">
        <v>0.96</v>
      </c>
      <c r="R128">
        <v>3</v>
      </c>
      <c r="S128">
        <v>0.11600000000000001</v>
      </c>
      <c r="T128">
        <v>20</v>
      </c>
      <c r="U128">
        <v>0.77600000000000002</v>
      </c>
      <c r="Z128">
        <v>25829</v>
      </c>
      <c r="AA128">
        <v>1458592</v>
      </c>
      <c r="AB128">
        <v>56.56</v>
      </c>
      <c r="AC128">
        <v>1.002</v>
      </c>
      <c r="AD128">
        <v>33275</v>
      </c>
      <c r="AE128">
        <v>1.29</v>
      </c>
      <c r="AF128">
        <v>4.0000000000000002E-4</v>
      </c>
      <c r="AG128">
        <v>2647</v>
      </c>
      <c r="AH128" t="s">
        <v>204</v>
      </c>
      <c r="AV128">
        <v>63.43</v>
      </c>
      <c r="AW128">
        <v>25788217</v>
      </c>
      <c r="AX128">
        <v>3.202</v>
      </c>
      <c r="AY128">
        <v>37.9</v>
      </c>
      <c r="AZ128">
        <v>15.504</v>
      </c>
      <c r="BA128">
        <v>10.129</v>
      </c>
      <c r="BB128">
        <v>44648.71</v>
      </c>
      <c r="BC128">
        <v>0.5</v>
      </c>
      <c r="BD128">
        <v>107.791</v>
      </c>
      <c r="BE128">
        <v>5.07</v>
      </c>
      <c r="BF128">
        <v>13</v>
      </c>
      <c r="BG128">
        <v>16.5</v>
      </c>
      <c r="BI128">
        <v>3.84</v>
      </c>
      <c r="BJ128">
        <v>83.44</v>
      </c>
      <c r="BK128">
        <v>0.94399999999999995</v>
      </c>
      <c r="BL128">
        <v>-1725.6</v>
      </c>
      <c r="BM128">
        <v>-2.5499999999999998</v>
      </c>
      <c r="BN128">
        <v>-6.91</v>
      </c>
      <c r="BO128">
        <v>-66.914281045486803</v>
      </c>
    </row>
    <row r="129" spans="1:67" x14ac:dyDescent="0.3">
      <c r="A129" t="s">
        <v>202</v>
      </c>
      <c r="B129" t="s">
        <v>203</v>
      </c>
      <c r="C129" t="s">
        <v>127</v>
      </c>
      <c r="D129" s="33">
        <v>43983</v>
      </c>
      <c r="E129">
        <v>7221</v>
      </c>
      <c r="F129">
        <v>19</v>
      </c>
      <c r="G129">
        <v>13.571</v>
      </c>
      <c r="H129">
        <v>102</v>
      </c>
      <c r="K129">
        <v>280.012</v>
      </c>
      <c r="L129">
        <v>0.73699999999999999</v>
      </c>
      <c r="M129">
        <v>0.52600000000000002</v>
      </c>
      <c r="N129">
        <v>3.9550000000000001</v>
      </c>
      <c r="Q129">
        <v>0.96</v>
      </c>
      <c r="R129">
        <v>4</v>
      </c>
      <c r="S129">
        <v>0.155</v>
      </c>
      <c r="T129">
        <v>26</v>
      </c>
      <c r="U129">
        <v>1.008</v>
      </c>
      <c r="Z129">
        <v>17824</v>
      </c>
      <c r="AA129">
        <v>1476416</v>
      </c>
      <c r="AB129">
        <v>57.252000000000002</v>
      </c>
      <c r="AC129">
        <v>0.69099999999999995</v>
      </c>
      <c r="AD129">
        <v>33064</v>
      </c>
      <c r="AE129">
        <v>1.282</v>
      </c>
      <c r="AF129">
        <v>4.0000000000000002E-4</v>
      </c>
      <c r="AG129">
        <v>2436.4</v>
      </c>
      <c r="AH129" t="s">
        <v>204</v>
      </c>
      <c r="AV129">
        <v>62.04</v>
      </c>
      <c r="AW129">
        <v>25788217</v>
      </c>
      <c r="AX129">
        <v>3.202</v>
      </c>
      <c r="AY129">
        <v>37.9</v>
      </c>
      <c r="AZ129">
        <v>15.504</v>
      </c>
      <c r="BA129">
        <v>10.129</v>
      </c>
      <c r="BB129">
        <v>44648.71</v>
      </c>
      <c r="BC129">
        <v>0.5</v>
      </c>
      <c r="BD129">
        <v>107.791</v>
      </c>
      <c r="BE129">
        <v>5.07</v>
      </c>
      <c r="BF129">
        <v>13</v>
      </c>
      <c r="BG129">
        <v>16.5</v>
      </c>
      <c r="BI129">
        <v>3.84</v>
      </c>
      <c r="BJ129">
        <v>83.44</v>
      </c>
      <c r="BK129">
        <v>0.94399999999999995</v>
      </c>
    </row>
    <row r="130" spans="1:67" x14ac:dyDescent="0.3">
      <c r="A130" t="s">
        <v>202</v>
      </c>
      <c r="B130" t="s">
        <v>203</v>
      </c>
      <c r="C130" t="s">
        <v>127</v>
      </c>
      <c r="D130" s="33">
        <v>43984</v>
      </c>
      <c r="E130">
        <v>7229</v>
      </c>
      <c r="F130">
        <v>8</v>
      </c>
      <c r="G130">
        <v>12.856999999999999</v>
      </c>
      <c r="H130">
        <v>102</v>
      </c>
      <c r="I130">
        <v>0</v>
      </c>
      <c r="K130">
        <v>280.322</v>
      </c>
      <c r="L130">
        <v>0.31</v>
      </c>
      <c r="M130">
        <v>0.499</v>
      </c>
      <c r="N130">
        <v>3.9550000000000001</v>
      </c>
      <c r="O130">
        <v>0</v>
      </c>
      <c r="Q130">
        <v>0.91</v>
      </c>
      <c r="R130">
        <v>5</v>
      </c>
      <c r="S130">
        <v>0.19400000000000001</v>
      </c>
      <c r="T130">
        <v>25</v>
      </c>
      <c r="U130">
        <v>0.96899999999999997</v>
      </c>
      <c r="Z130">
        <v>18276</v>
      </c>
      <c r="AA130">
        <v>1494692</v>
      </c>
      <c r="AB130">
        <v>57.96</v>
      </c>
      <c r="AC130">
        <v>0.70899999999999996</v>
      </c>
      <c r="AD130">
        <v>29322</v>
      </c>
      <c r="AE130">
        <v>1.137</v>
      </c>
      <c r="AF130">
        <v>4.0000000000000002E-4</v>
      </c>
      <c r="AG130">
        <v>2280.6</v>
      </c>
      <c r="AH130" t="s">
        <v>204</v>
      </c>
      <c r="AV130">
        <v>62.04</v>
      </c>
      <c r="AW130">
        <v>25788217</v>
      </c>
      <c r="AX130">
        <v>3.202</v>
      </c>
      <c r="AY130">
        <v>37.9</v>
      </c>
      <c r="AZ130">
        <v>15.504</v>
      </c>
      <c r="BA130">
        <v>10.129</v>
      </c>
      <c r="BB130">
        <v>44648.71</v>
      </c>
      <c r="BC130">
        <v>0.5</v>
      </c>
      <c r="BD130">
        <v>107.791</v>
      </c>
      <c r="BE130">
        <v>5.07</v>
      </c>
      <c r="BF130">
        <v>13</v>
      </c>
      <c r="BG130">
        <v>16.5</v>
      </c>
      <c r="BI130">
        <v>3.84</v>
      </c>
      <c r="BJ130">
        <v>83.44</v>
      </c>
      <c r="BK130">
        <v>0.94399999999999995</v>
      </c>
    </row>
    <row r="131" spans="1:67" x14ac:dyDescent="0.3">
      <c r="A131" t="s">
        <v>202</v>
      </c>
      <c r="B131" t="s">
        <v>203</v>
      </c>
      <c r="C131" t="s">
        <v>127</v>
      </c>
      <c r="D131" s="33">
        <v>43985</v>
      </c>
      <c r="E131">
        <v>7240</v>
      </c>
      <c r="F131">
        <v>11</v>
      </c>
      <c r="G131">
        <v>12.856999999999999</v>
      </c>
      <c r="H131">
        <v>102</v>
      </c>
      <c r="I131">
        <v>0</v>
      </c>
      <c r="K131">
        <v>280.74799999999999</v>
      </c>
      <c r="L131">
        <v>0.42699999999999999</v>
      </c>
      <c r="M131">
        <v>0.499</v>
      </c>
      <c r="N131">
        <v>3.9550000000000001</v>
      </c>
      <c r="O131">
        <v>0</v>
      </c>
      <c r="Q131">
        <v>0.87</v>
      </c>
      <c r="R131">
        <v>4</v>
      </c>
      <c r="S131">
        <v>0.155</v>
      </c>
      <c r="T131">
        <v>22</v>
      </c>
      <c r="U131">
        <v>0.85299999999999998</v>
      </c>
      <c r="Z131">
        <v>22461</v>
      </c>
      <c r="AA131">
        <v>1517153</v>
      </c>
      <c r="AB131">
        <v>58.831000000000003</v>
      </c>
      <c r="AC131">
        <v>0.871</v>
      </c>
      <c r="AD131">
        <v>25476</v>
      </c>
      <c r="AE131">
        <v>0.98799999999999999</v>
      </c>
      <c r="AF131">
        <v>5.0000000000000001E-4</v>
      </c>
      <c r="AG131">
        <v>1981.5</v>
      </c>
      <c r="AH131" t="s">
        <v>204</v>
      </c>
      <c r="AV131">
        <v>62.04</v>
      </c>
      <c r="AW131">
        <v>25788217</v>
      </c>
      <c r="AX131">
        <v>3.202</v>
      </c>
      <c r="AY131">
        <v>37.9</v>
      </c>
      <c r="AZ131">
        <v>15.504</v>
      </c>
      <c r="BA131">
        <v>10.129</v>
      </c>
      <c r="BB131">
        <v>44648.71</v>
      </c>
      <c r="BC131">
        <v>0.5</v>
      </c>
      <c r="BD131">
        <v>107.791</v>
      </c>
      <c r="BE131">
        <v>5.07</v>
      </c>
      <c r="BF131">
        <v>13</v>
      </c>
      <c r="BG131">
        <v>16.5</v>
      </c>
      <c r="BI131">
        <v>3.84</v>
      </c>
      <c r="BJ131">
        <v>83.44</v>
      </c>
      <c r="BK131">
        <v>0.94399999999999995</v>
      </c>
    </row>
    <row r="132" spans="1:67" x14ac:dyDescent="0.3">
      <c r="A132" t="s">
        <v>202</v>
      </c>
      <c r="B132" t="s">
        <v>203</v>
      </c>
      <c r="C132" t="s">
        <v>127</v>
      </c>
      <c r="D132" s="33">
        <v>43986</v>
      </c>
      <c r="E132">
        <v>7247</v>
      </c>
      <c r="F132">
        <v>7</v>
      </c>
      <c r="G132">
        <v>11.714</v>
      </c>
      <c r="H132">
        <v>102</v>
      </c>
      <c r="I132">
        <v>0</v>
      </c>
      <c r="K132">
        <v>281.02</v>
      </c>
      <c r="L132">
        <v>0.27100000000000002</v>
      </c>
      <c r="M132">
        <v>0.45400000000000001</v>
      </c>
      <c r="N132">
        <v>3.9550000000000001</v>
      </c>
      <c r="O132">
        <v>0</v>
      </c>
      <c r="Q132">
        <v>0.83</v>
      </c>
      <c r="R132">
        <v>2</v>
      </c>
      <c r="S132">
        <v>7.8E-2</v>
      </c>
      <c r="T132">
        <v>21</v>
      </c>
      <c r="U132">
        <v>0.81399999999999995</v>
      </c>
      <c r="Z132">
        <v>33419</v>
      </c>
      <c r="AA132">
        <v>1550572</v>
      </c>
      <c r="AB132">
        <v>60.127000000000002</v>
      </c>
      <c r="AC132">
        <v>1.296</v>
      </c>
      <c r="AD132">
        <v>25926</v>
      </c>
      <c r="AE132">
        <v>1.0049999999999999</v>
      </c>
      <c r="AF132">
        <v>5.0000000000000001E-4</v>
      </c>
      <c r="AG132">
        <v>2213.1999999999998</v>
      </c>
      <c r="AH132" t="s">
        <v>204</v>
      </c>
      <c r="AV132">
        <v>62.04</v>
      </c>
      <c r="AW132">
        <v>25788217</v>
      </c>
      <c r="AX132">
        <v>3.202</v>
      </c>
      <c r="AY132">
        <v>37.9</v>
      </c>
      <c r="AZ132">
        <v>15.504</v>
      </c>
      <c r="BA132">
        <v>10.129</v>
      </c>
      <c r="BB132">
        <v>44648.71</v>
      </c>
      <c r="BC132">
        <v>0.5</v>
      </c>
      <c r="BD132">
        <v>107.791</v>
      </c>
      <c r="BE132">
        <v>5.07</v>
      </c>
      <c r="BF132">
        <v>13</v>
      </c>
      <c r="BG132">
        <v>16.5</v>
      </c>
      <c r="BI132">
        <v>3.84</v>
      </c>
      <c r="BJ132">
        <v>83.44</v>
      </c>
      <c r="BK132">
        <v>0.94399999999999995</v>
      </c>
    </row>
    <row r="133" spans="1:67" x14ac:dyDescent="0.3">
      <c r="A133" t="s">
        <v>202</v>
      </c>
      <c r="B133" t="s">
        <v>203</v>
      </c>
      <c r="C133" t="s">
        <v>127</v>
      </c>
      <c r="D133" s="33">
        <v>43987</v>
      </c>
      <c r="E133">
        <v>7252</v>
      </c>
      <c r="F133">
        <v>5</v>
      </c>
      <c r="G133">
        <v>9.7140000000000004</v>
      </c>
      <c r="H133">
        <v>102</v>
      </c>
      <c r="I133">
        <v>0</v>
      </c>
      <c r="K133">
        <v>281.214</v>
      </c>
      <c r="L133">
        <v>0.19400000000000001</v>
      </c>
      <c r="M133">
        <v>0.377</v>
      </c>
      <c r="N133">
        <v>3.9550000000000001</v>
      </c>
      <c r="O133">
        <v>0</v>
      </c>
      <c r="Q133">
        <v>0.81</v>
      </c>
      <c r="R133">
        <v>4</v>
      </c>
      <c r="S133">
        <v>0.155</v>
      </c>
      <c r="T133">
        <v>21</v>
      </c>
      <c r="U133">
        <v>0.81399999999999995</v>
      </c>
      <c r="Z133">
        <v>31817</v>
      </c>
      <c r="AA133">
        <v>1582389</v>
      </c>
      <c r="AB133">
        <v>61.360999999999997</v>
      </c>
      <c r="AC133">
        <v>1.234</v>
      </c>
      <c r="AD133">
        <v>26136</v>
      </c>
      <c r="AE133">
        <v>1.0129999999999999</v>
      </c>
      <c r="AF133">
        <v>4.0000000000000002E-4</v>
      </c>
      <c r="AG133">
        <v>2690.5</v>
      </c>
      <c r="AH133" t="s">
        <v>204</v>
      </c>
      <c r="AV133">
        <v>62.04</v>
      </c>
      <c r="AW133">
        <v>25788217</v>
      </c>
      <c r="AX133">
        <v>3.202</v>
      </c>
      <c r="AY133">
        <v>37.9</v>
      </c>
      <c r="AZ133">
        <v>15.504</v>
      </c>
      <c r="BA133">
        <v>10.129</v>
      </c>
      <c r="BB133">
        <v>44648.71</v>
      </c>
      <c r="BC133">
        <v>0.5</v>
      </c>
      <c r="BD133">
        <v>107.791</v>
      </c>
      <c r="BE133">
        <v>5.07</v>
      </c>
      <c r="BF133">
        <v>13</v>
      </c>
      <c r="BG133">
        <v>16.5</v>
      </c>
      <c r="BI133">
        <v>3.84</v>
      </c>
      <c r="BJ133">
        <v>83.44</v>
      </c>
      <c r="BK133">
        <v>0.94399999999999995</v>
      </c>
    </row>
    <row r="134" spans="1:67" x14ac:dyDescent="0.3">
      <c r="A134" t="s">
        <v>202</v>
      </c>
      <c r="B134" t="s">
        <v>203</v>
      </c>
      <c r="C134" t="s">
        <v>127</v>
      </c>
      <c r="D134" s="33">
        <v>43988</v>
      </c>
      <c r="E134">
        <v>7259</v>
      </c>
      <c r="F134">
        <v>7</v>
      </c>
      <c r="G134">
        <v>9.5709999999999997</v>
      </c>
      <c r="H134">
        <v>102</v>
      </c>
      <c r="I134">
        <v>0</v>
      </c>
      <c r="K134">
        <v>281.48500000000001</v>
      </c>
      <c r="L134">
        <v>0.27100000000000002</v>
      </c>
      <c r="M134">
        <v>0.371</v>
      </c>
      <c r="N134">
        <v>3.9550000000000001</v>
      </c>
      <c r="O134">
        <v>0</v>
      </c>
      <c r="Q134">
        <v>0.79</v>
      </c>
      <c r="R134">
        <v>3</v>
      </c>
      <c r="S134">
        <v>0.11600000000000001</v>
      </c>
      <c r="T134">
        <v>18</v>
      </c>
      <c r="U134">
        <v>0.69799999999999995</v>
      </c>
      <c r="Z134">
        <v>11585</v>
      </c>
      <c r="AA134">
        <v>1593974</v>
      </c>
      <c r="AB134">
        <v>61.81</v>
      </c>
      <c r="AC134">
        <v>0.44900000000000001</v>
      </c>
      <c r="AD134">
        <v>23030</v>
      </c>
      <c r="AE134">
        <v>0.89300000000000002</v>
      </c>
      <c r="AF134">
        <v>4.0000000000000002E-4</v>
      </c>
      <c r="AG134">
        <v>2406.1999999999998</v>
      </c>
      <c r="AH134" t="s">
        <v>204</v>
      </c>
      <c r="AV134">
        <v>62.04</v>
      </c>
      <c r="AW134">
        <v>25788217</v>
      </c>
      <c r="AX134">
        <v>3.202</v>
      </c>
      <c r="AY134">
        <v>37.9</v>
      </c>
      <c r="AZ134">
        <v>15.504</v>
      </c>
      <c r="BA134">
        <v>10.129</v>
      </c>
      <c r="BB134">
        <v>44648.71</v>
      </c>
      <c r="BC134">
        <v>0.5</v>
      </c>
      <c r="BD134">
        <v>107.791</v>
      </c>
      <c r="BE134">
        <v>5.07</v>
      </c>
      <c r="BF134">
        <v>13</v>
      </c>
      <c r="BG134">
        <v>16.5</v>
      </c>
      <c r="BI134">
        <v>3.84</v>
      </c>
      <c r="BJ134">
        <v>83.44</v>
      </c>
      <c r="BK134">
        <v>0.94399999999999995</v>
      </c>
    </row>
    <row r="135" spans="1:67" x14ac:dyDescent="0.3">
      <c r="A135" t="s">
        <v>202</v>
      </c>
      <c r="B135" t="s">
        <v>203</v>
      </c>
      <c r="C135" t="s">
        <v>127</v>
      </c>
      <c r="D135" s="33">
        <v>43989</v>
      </c>
      <c r="E135">
        <v>7265</v>
      </c>
      <c r="F135">
        <v>6</v>
      </c>
      <c r="G135">
        <v>9</v>
      </c>
      <c r="H135">
        <v>102</v>
      </c>
      <c r="I135">
        <v>0</v>
      </c>
      <c r="K135">
        <v>281.71800000000002</v>
      </c>
      <c r="L135">
        <v>0.23300000000000001</v>
      </c>
      <c r="M135">
        <v>0.34899999999999998</v>
      </c>
      <c r="N135">
        <v>3.9550000000000001</v>
      </c>
      <c r="O135">
        <v>0</v>
      </c>
      <c r="Q135">
        <v>0.83</v>
      </c>
      <c r="R135">
        <v>3</v>
      </c>
      <c r="S135">
        <v>0.11600000000000001</v>
      </c>
      <c r="T135">
        <v>19</v>
      </c>
      <c r="U135">
        <v>0.73699999999999999</v>
      </c>
      <c r="Z135">
        <v>26887</v>
      </c>
      <c r="AA135">
        <v>1620861</v>
      </c>
      <c r="AB135">
        <v>62.853000000000002</v>
      </c>
      <c r="AC135">
        <v>1.0429999999999999</v>
      </c>
      <c r="AD135">
        <v>23181</v>
      </c>
      <c r="AE135">
        <v>0.89900000000000002</v>
      </c>
      <c r="AF135">
        <v>4.0000000000000002E-4</v>
      </c>
      <c r="AG135">
        <v>2575.6999999999998</v>
      </c>
      <c r="AH135" t="s">
        <v>204</v>
      </c>
      <c r="AV135">
        <v>62.04</v>
      </c>
      <c r="AW135">
        <v>25788217</v>
      </c>
      <c r="AX135">
        <v>3.202</v>
      </c>
      <c r="AY135">
        <v>37.9</v>
      </c>
      <c r="AZ135">
        <v>15.504</v>
      </c>
      <c r="BA135">
        <v>10.129</v>
      </c>
      <c r="BB135">
        <v>44648.71</v>
      </c>
      <c r="BC135">
        <v>0.5</v>
      </c>
      <c r="BD135">
        <v>107.791</v>
      </c>
      <c r="BE135">
        <v>5.07</v>
      </c>
      <c r="BF135">
        <v>13</v>
      </c>
      <c r="BG135">
        <v>16.5</v>
      </c>
      <c r="BI135">
        <v>3.84</v>
      </c>
      <c r="BJ135">
        <v>83.44</v>
      </c>
      <c r="BK135">
        <v>0.94399999999999995</v>
      </c>
      <c r="BL135">
        <v>-2077.6999999999998</v>
      </c>
      <c r="BM135">
        <v>-2.93</v>
      </c>
      <c r="BN135">
        <v>-10.27</v>
      </c>
      <c r="BO135">
        <v>-80.567803504988404</v>
      </c>
    </row>
    <row r="136" spans="1:67" x14ac:dyDescent="0.3">
      <c r="A136" t="s">
        <v>202</v>
      </c>
      <c r="B136" t="s">
        <v>203</v>
      </c>
      <c r="C136" t="s">
        <v>127</v>
      </c>
      <c r="D136" s="33">
        <v>43990</v>
      </c>
      <c r="E136">
        <v>7267</v>
      </c>
      <c r="F136">
        <v>2</v>
      </c>
      <c r="G136">
        <v>6.5709999999999997</v>
      </c>
      <c r="H136">
        <v>102</v>
      </c>
      <c r="I136">
        <v>0</v>
      </c>
      <c r="J136">
        <v>0</v>
      </c>
      <c r="K136">
        <v>281.79500000000002</v>
      </c>
      <c r="L136">
        <v>7.8E-2</v>
      </c>
      <c r="M136">
        <v>0.255</v>
      </c>
      <c r="N136">
        <v>3.9550000000000001</v>
      </c>
      <c r="O136">
        <v>0</v>
      </c>
      <c r="P136">
        <v>0</v>
      </c>
      <c r="Q136">
        <v>0.88</v>
      </c>
      <c r="R136">
        <v>2</v>
      </c>
      <c r="S136">
        <v>7.8E-2</v>
      </c>
      <c r="T136">
        <v>18</v>
      </c>
      <c r="U136">
        <v>0.69799999999999995</v>
      </c>
      <c r="Z136">
        <v>16225</v>
      </c>
      <c r="AA136">
        <v>1637086</v>
      </c>
      <c r="AB136">
        <v>63.481999999999999</v>
      </c>
      <c r="AC136">
        <v>0.629</v>
      </c>
      <c r="AD136">
        <v>22953</v>
      </c>
      <c r="AE136">
        <v>0.89</v>
      </c>
      <c r="AF136">
        <v>2.9999999999999997E-4</v>
      </c>
      <c r="AG136">
        <v>3493.1</v>
      </c>
      <c r="AH136" t="s">
        <v>204</v>
      </c>
      <c r="AV136">
        <v>62.04</v>
      </c>
      <c r="AW136">
        <v>25788217</v>
      </c>
      <c r="AX136">
        <v>3.202</v>
      </c>
      <c r="AY136">
        <v>37.9</v>
      </c>
      <c r="AZ136">
        <v>15.504</v>
      </c>
      <c r="BA136">
        <v>10.129</v>
      </c>
      <c r="BB136">
        <v>44648.71</v>
      </c>
      <c r="BC136">
        <v>0.5</v>
      </c>
      <c r="BD136">
        <v>107.791</v>
      </c>
      <c r="BE136">
        <v>5.07</v>
      </c>
      <c r="BF136">
        <v>13</v>
      </c>
      <c r="BG136">
        <v>16.5</v>
      </c>
      <c r="BI136">
        <v>3.84</v>
      </c>
      <c r="BJ136">
        <v>83.44</v>
      </c>
      <c r="BK136">
        <v>0.94399999999999995</v>
      </c>
    </row>
    <row r="137" spans="1:67" x14ac:dyDescent="0.3">
      <c r="A137" t="s">
        <v>202</v>
      </c>
      <c r="B137" t="s">
        <v>203</v>
      </c>
      <c r="C137" t="s">
        <v>127</v>
      </c>
      <c r="D137" s="33">
        <v>43991</v>
      </c>
      <c r="E137">
        <v>7274</v>
      </c>
      <c r="F137">
        <v>7</v>
      </c>
      <c r="G137">
        <v>6.4290000000000003</v>
      </c>
      <c r="H137">
        <v>102</v>
      </c>
      <c r="I137">
        <v>0</v>
      </c>
      <c r="J137">
        <v>0</v>
      </c>
      <c r="K137">
        <v>282.06700000000001</v>
      </c>
      <c r="L137">
        <v>0.27100000000000002</v>
      </c>
      <c r="M137">
        <v>0.249</v>
      </c>
      <c r="N137">
        <v>3.9550000000000001</v>
      </c>
      <c r="O137">
        <v>0</v>
      </c>
      <c r="P137">
        <v>0</v>
      </c>
      <c r="Q137">
        <v>0.97</v>
      </c>
      <c r="R137">
        <v>3</v>
      </c>
      <c r="S137">
        <v>0.11600000000000001</v>
      </c>
      <c r="T137">
        <v>20</v>
      </c>
      <c r="U137">
        <v>0.77600000000000002</v>
      </c>
      <c r="Z137">
        <v>17170</v>
      </c>
      <c r="AA137">
        <v>1654256</v>
      </c>
      <c r="AB137">
        <v>64.147999999999996</v>
      </c>
      <c r="AC137">
        <v>0.66600000000000004</v>
      </c>
      <c r="AD137">
        <v>22795</v>
      </c>
      <c r="AE137">
        <v>0.88400000000000001</v>
      </c>
      <c r="AF137">
        <v>2.9999999999999997E-4</v>
      </c>
      <c r="AG137">
        <v>3545.7</v>
      </c>
      <c r="AH137" t="s">
        <v>204</v>
      </c>
      <c r="AV137">
        <v>60.19</v>
      </c>
      <c r="AW137">
        <v>25788217</v>
      </c>
      <c r="AX137">
        <v>3.202</v>
      </c>
      <c r="AY137">
        <v>37.9</v>
      </c>
      <c r="AZ137">
        <v>15.504</v>
      </c>
      <c r="BA137">
        <v>10.129</v>
      </c>
      <c r="BB137">
        <v>44648.71</v>
      </c>
      <c r="BC137">
        <v>0.5</v>
      </c>
      <c r="BD137">
        <v>107.791</v>
      </c>
      <c r="BE137">
        <v>5.07</v>
      </c>
      <c r="BF137">
        <v>13</v>
      </c>
      <c r="BG137">
        <v>16.5</v>
      </c>
      <c r="BI137">
        <v>3.84</v>
      </c>
      <c r="BJ137">
        <v>83.44</v>
      </c>
      <c r="BK137">
        <v>0.94399999999999995</v>
      </c>
    </row>
    <row r="138" spans="1:67" x14ac:dyDescent="0.3">
      <c r="A138" t="s">
        <v>202</v>
      </c>
      <c r="B138" t="s">
        <v>203</v>
      </c>
      <c r="C138" t="s">
        <v>127</v>
      </c>
      <c r="D138" s="33">
        <v>43992</v>
      </c>
      <c r="E138">
        <v>7285</v>
      </c>
      <c r="F138">
        <v>11</v>
      </c>
      <c r="G138">
        <v>6.4290000000000003</v>
      </c>
      <c r="H138">
        <v>102</v>
      </c>
      <c r="I138">
        <v>0</v>
      </c>
      <c r="J138">
        <v>0</v>
      </c>
      <c r="K138">
        <v>282.49299999999999</v>
      </c>
      <c r="L138">
        <v>0.42699999999999999</v>
      </c>
      <c r="M138">
        <v>0.249</v>
      </c>
      <c r="N138">
        <v>3.9550000000000001</v>
      </c>
      <c r="O138">
        <v>0</v>
      </c>
      <c r="P138">
        <v>0</v>
      </c>
      <c r="Q138">
        <v>1.07</v>
      </c>
      <c r="R138">
        <v>2</v>
      </c>
      <c r="S138">
        <v>7.8E-2</v>
      </c>
      <c r="T138">
        <v>18</v>
      </c>
      <c r="U138">
        <v>0.69799999999999995</v>
      </c>
      <c r="Z138">
        <v>29455</v>
      </c>
      <c r="AA138">
        <v>1683711</v>
      </c>
      <c r="AB138">
        <v>65.290000000000006</v>
      </c>
      <c r="AC138">
        <v>1.1419999999999999</v>
      </c>
      <c r="AD138">
        <v>23794</v>
      </c>
      <c r="AE138">
        <v>0.92300000000000004</v>
      </c>
      <c r="AF138">
        <v>2.9999999999999997E-4</v>
      </c>
      <c r="AG138">
        <v>3701</v>
      </c>
      <c r="AH138" t="s">
        <v>204</v>
      </c>
      <c r="AV138">
        <v>60.19</v>
      </c>
      <c r="AW138">
        <v>25788217</v>
      </c>
      <c r="AX138">
        <v>3.202</v>
      </c>
      <c r="AY138">
        <v>37.9</v>
      </c>
      <c r="AZ138">
        <v>15.504</v>
      </c>
      <c r="BA138">
        <v>10.129</v>
      </c>
      <c r="BB138">
        <v>44648.71</v>
      </c>
      <c r="BC138">
        <v>0.5</v>
      </c>
      <c r="BD138">
        <v>107.791</v>
      </c>
      <c r="BE138">
        <v>5.07</v>
      </c>
      <c r="BF138">
        <v>13</v>
      </c>
      <c r="BG138">
        <v>16.5</v>
      </c>
      <c r="BI138">
        <v>3.84</v>
      </c>
      <c r="BJ138">
        <v>83.44</v>
      </c>
      <c r="BK138">
        <v>0.94399999999999995</v>
      </c>
    </row>
    <row r="139" spans="1:67" x14ac:dyDescent="0.3">
      <c r="A139" t="s">
        <v>202</v>
      </c>
      <c r="B139" t="s">
        <v>203</v>
      </c>
      <c r="C139" t="s">
        <v>127</v>
      </c>
      <c r="D139" s="33">
        <v>43993</v>
      </c>
      <c r="E139">
        <v>7289</v>
      </c>
      <c r="F139">
        <v>4</v>
      </c>
      <c r="G139">
        <v>6</v>
      </c>
      <c r="H139">
        <v>102</v>
      </c>
      <c r="I139">
        <v>0</v>
      </c>
      <c r="J139">
        <v>0</v>
      </c>
      <c r="K139">
        <v>282.64800000000002</v>
      </c>
      <c r="L139">
        <v>0.155</v>
      </c>
      <c r="M139">
        <v>0.23300000000000001</v>
      </c>
      <c r="N139">
        <v>3.9550000000000001</v>
      </c>
      <c r="O139">
        <v>0</v>
      </c>
      <c r="P139">
        <v>0</v>
      </c>
      <c r="Q139">
        <v>1.1499999999999999</v>
      </c>
      <c r="R139">
        <v>2</v>
      </c>
      <c r="S139">
        <v>7.8E-2</v>
      </c>
      <c r="T139">
        <v>17</v>
      </c>
      <c r="U139">
        <v>0.65900000000000003</v>
      </c>
      <c r="Z139">
        <v>31472</v>
      </c>
      <c r="AA139">
        <v>1715183</v>
      </c>
      <c r="AB139">
        <v>66.510000000000005</v>
      </c>
      <c r="AC139">
        <v>1.22</v>
      </c>
      <c r="AD139">
        <v>23516</v>
      </c>
      <c r="AE139">
        <v>0.91200000000000003</v>
      </c>
      <c r="AF139">
        <v>2.9999999999999997E-4</v>
      </c>
      <c r="AG139">
        <v>3919.3</v>
      </c>
      <c r="AH139" t="s">
        <v>204</v>
      </c>
      <c r="AV139">
        <v>60.19</v>
      </c>
      <c r="AW139">
        <v>25788217</v>
      </c>
      <c r="AX139">
        <v>3.202</v>
      </c>
      <c r="AY139">
        <v>37.9</v>
      </c>
      <c r="AZ139">
        <v>15.504</v>
      </c>
      <c r="BA139">
        <v>10.129</v>
      </c>
      <c r="BB139">
        <v>44648.71</v>
      </c>
      <c r="BC139">
        <v>0.5</v>
      </c>
      <c r="BD139">
        <v>107.791</v>
      </c>
      <c r="BE139">
        <v>5.07</v>
      </c>
      <c r="BF139">
        <v>13</v>
      </c>
      <c r="BG139">
        <v>16.5</v>
      </c>
      <c r="BI139">
        <v>3.84</v>
      </c>
      <c r="BJ139">
        <v>83.44</v>
      </c>
      <c r="BK139">
        <v>0.94399999999999995</v>
      </c>
    </row>
    <row r="140" spans="1:67" x14ac:dyDescent="0.3">
      <c r="A140" t="s">
        <v>202</v>
      </c>
      <c r="B140" t="s">
        <v>203</v>
      </c>
      <c r="C140" t="s">
        <v>127</v>
      </c>
      <c r="D140" s="33">
        <v>43994</v>
      </c>
      <c r="E140">
        <v>7294</v>
      </c>
      <c r="F140">
        <v>5</v>
      </c>
      <c r="G140">
        <v>6</v>
      </c>
      <c r="H140">
        <v>102</v>
      </c>
      <c r="I140">
        <v>0</v>
      </c>
      <c r="J140">
        <v>0</v>
      </c>
      <c r="K140">
        <v>282.84199999999998</v>
      </c>
      <c r="L140">
        <v>0.19400000000000001</v>
      </c>
      <c r="M140">
        <v>0.23300000000000001</v>
      </c>
      <c r="N140">
        <v>3.9550000000000001</v>
      </c>
      <c r="O140">
        <v>0</v>
      </c>
      <c r="P140">
        <v>0</v>
      </c>
      <c r="Q140">
        <v>1.28</v>
      </c>
      <c r="R140">
        <v>2</v>
      </c>
      <c r="S140">
        <v>7.8E-2</v>
      </c>
      <c r="T140">
        <v>16</v>
      </c>
      <c r="U140">
        <v>0.62</v>
      </c>
      <c r="Z140">
        <v>34215</v>
      </c>
      <c r="AA140">
        <v>1749398</v>
      </c>
      <c r="AB140">
        <v>67.837000000000003</v>
      </c>
      <c r="AC140">
        <v>1.327</v>
      </c>
      <c r="AD140">
        <v>23858</v>
      </c>
      <c r="AE140">
        <v>0.92500000000000004</v>
      </c>
      <c r="AF140">
        <v>2.9999999999999997E-4</v>
      </c>
      <c r="AG140">
        <v>3976.3</v>
      </c>
      <c r="AH140" t="s">
        <v>204</v>
      </c>
      <c r="AV140">
        <v>50.46</v>
      </c>
      <c r="AW140">
        <v>25788217</v>
      </c>
      <c r="AX140">
        <v>3.202</v>
      </c>
      <c r="AY140">
        <v>37.9</v>
      </c>
      <c r="AZ140">
        <v>15.504</v>
      </c>
      <c r="BA140">
        <v>10.129</v>
      </c>
      <c r="BB140">
        <v>44648.71</v>
      </c>
      <c r="BC140">
        <v>0.5</v>
      </c>
      <c r="BD140">
        <v>107.791</v>
      </c>
      <c r="BE140">
        <v>5.07</v>
      </c>
      <c r="BF140">
        <v>13</v>
      </c>
      <c r="BG140">
        <v>16.5</v>
      </c>
      <c r="BI140">
        <v>3.84</v>
      </c>
      <c r="BJ140">
        <v>83.44</v>
      </c>
      <c r="BK140">
        <v>0.94399999999999995</v>
      </c>
    </row>
    <row r="141" spans="1:67" x14ac:dyDescent="0.3">
      <c r="A141" t="s">
        <v>202</v>
      </c>
      <c r="B141" t="s">
        <v>203</v>
      </c>
      <c r="C141" t="s">
        <v>127</v>
      </c>
      <c r="D141" s="33">
        <v>43995</v>
      </c>
      <c r="E141">
        <v>7320</v>
      </c>
      <c r="F141">
        <v>26</v>
      </c>
      <c r="G141">
        <v>8.7140000000000004</v>
      </c>
      <c r="H141">
        <v>102</v>
      </c>
      <c r="I141">
        <v>0</v>
      </c>
      <c r="J141">
        <v>0</v>
      </c>
      <c r="K141">
        <v>283.851</v>
      </c>
      <c r="L141">
        <v>1.008</v>
      </c>
      <c r="M141">
        <v>0.33800000000000002</v>
      </c>
      <c r="N141">
        <v>3.9550000000000001</v>
      </c>
      <c r="O141">
        <v>0</v>
      </c>
      <c r="P141">
        <v>0</v>
      </c>
      <c r="Q141">
        <v>1.43</v>
      </c>
      <c r="R141">
        <v>3</v>
      </c>
      <c r="S141">
        <v>0.11600000000000001</v>
      </c>
      <c r="T141">
        <v>16</v>
      </c>
      <c r="U141">
        <v>0.62</v>
      </c>
      <c r="Z141">
        <v>37226</v>
      </c>
      <c r="AA141">
        <v>1786624</v>
      </c>
      <c r="AB141">
        <v>69.281000000000006</v>
      </c>
      <c r="AC141">
        <v>1.444</v>
      </c>
      <c r="AD141">
        <v>27521</v>
      </c>
      <c r="AE141">
        <v>1.0669999999999999</v>
      </c>
      <c r="AF141">
        <v>2.9999999999999997E-4</v>
      </c>
      <c r="AG141">
        <v>3158.3</v>
      </c>
      <c r="AH141" t="s">
        <v>204</v>
      </c>
      <c r="AV141">
        <v>50.46</v>
      </c>
      <c r="AW141">
        <v>25788217</v>
      </c>
      <c r="AX141">
        <v>3.202</v>
      </c>
      <c r="AY141">
        <v>37.9</v>
      </c>
      <c r="AZ141">
        <v>15.504</v>
      </c>
      <c r="BA141">
        <v>10.129</v>
      </c>
      <c r="BB141">
        <v>44648.71</v>
      </c>
      <c r="BC141">
        <v>0.5</v>
      </c>
      <c r="BD141">
        <v>107.791</v>
      </c>
      <c r="BE141">
        <v>5.07</v>
      </c>
      <c r="BF141">
        <v>13</v>
      </c>
      <c r="BG141">
        <v>16.5</v>
      </c>
      <c r="BI141">
        <v>3.84</v>
      </c>
      <c r="BJ141">
        <v>83.44</v>
      </c>
      <c r="BK141">
        <v>0.94399999999999995</v>
      </c>
    </row>
    <row r="142" spans="1:67" x14ac:dyDescent="0.3">
      <c r="A142" t="s">
        <v>202</v>
      </c>
      <c r="B142" t="s">
        <v>203</v>
      </c>
      <c r="C142" t="s">
        <v>127</v>
      </c>
      <c r="D142" s="33">
        <v>43996</v>
      </c>
      <c r="E142">
        <v>7335</v>
      </c>
      <c r="F142">
        <v>15</v>
      </c>
      <c r="G142">
        <v>10</v>
      </c>
      <c r="H142">
        <v>102</v>
      </c>
      <c r="I142">
        <v>0</v>
      </c>
      <c r="J142">
        <v>0</v>
      </c>
      <c r="K142">
        <v>284.43200000000002</v>
      </c>
      <c r="L142">
        <v>0.58199999999999996</v>
      </c>
      <c r="M142">
        <v>0.38800000000000001</v>
      </c>
      <c r="N142">
        <v>3.9550000000000001</v>
      </c>
      <c r="O142">
        <v>0</v>
      </c>
      <c r="P142">
        <v>0</v>
      </c>
      <c r="Q142">
        <v>1.47</v>
      </c>
      <c r="R142">
        <v>4</v>
      </c>
      <c r="S142">
        <v>0.155</v>
      </c>
      <c r="T142">
        <v>17</v>
      </c>
      <c r="U142">
        <v>0.65900000000000003</v>
      </c>
      <c r="Z142">
        <v>29800</v>
      </c>
      <c r="AA142">
        <v>1816424</v>
      </c>
      <c r="AB142">
        <v>70.436000000000007</v>
      </c>
      <c r="AC142">
        <v>1.1559999999999999</v>
      </c>
      <c r="AD142">
        <v>27938</v>
      </c>
      <c r="AE142">
        <v>1.083</v>
      </c>
      <c r="AF142">
        <v>4.0000000000000002E-4</v>
      </c>
      <c r="AG142">
        <v>2793.8</v>
      </c>
      <c r="AH142" t="s">
        <v>204</v>
      </c>
      <c r="AV142">
        <v>50.46</v>
      </c>
      <c r="AW142">
        <v>25788217</v>
      </c>
      <c r="AX142">
        <v>3.202</v>
      </c>
      <c r="AY142">
        <v>37.9</v>
      </c>
      <c r="AZ142">
        <v>15.504</v>
      </c>
      <c r="BA142">
        <v>10.129</v>
      </c>
      <c r="BB142">
        <v>44648.71</v>
      </c>
      <c r="BC142">
        <v>0.5</v>
      </c>
      <c r="BD142">
        <v>107.791</v>
      </c>
      <c r="BE142">
        <v>5.07</v>
      </c>
      <c r="BF142">
        <v>13</v>
      </c>
      <c r="BG142">
        <v>16.5</v>
      </c>
      <c r="BI142">
        <v>3.84</v>
      </c>
      <c r="BJ142">
        <v>83.44</v>
      </c>
      <c r="BK142">
        <v>0.94399999999999995</v>
      </c>
      <c r="BL142">
        <v>-2385.4</v>
      </c>
      <c r="BM142">
        <v>-3.21</v>
      </c>
      <c r="BN142">
        <v>-9.1</v>
      </c>
      <c r="BO142">
        <v>-92.499609414640801</v>
      </c>
    </row>
    <row r="143" spans="1:67" x14ac:dyDescent="0.3">
      <c r="A143" t="s">
        <v>202</v>
      </c>
      <c r="B143" t="s">
        <v>203</v>
      </c>
      <c r="C143" t="s">
        <v>127</v>
      </c>
      <c r="D143" s="33">
        <v>43997</v>
      </c>
      <c r="E143">
        <v>7347</v>
      </c>
      <c r="F143">
        <v>12</v>
      </c>
      <c r="G143">
        <v>11.429</v>
      </c>
      <c r="H143">
        <v>102</v>
      </c>
      <c r="I143">
        <v>0</v>
      </c>
      <c r="J143">
        <v>0</v>
      </c>
      <c r="K143">
        <v>284.89800000000002</v>
      </c>
      <c r="L143">
        <v>0.46500000000000002</v>
      </c>
      <c r="M143">
        <v>0.443</v>
      </c>
      <c r="N143">
        <v>3.9550000000000001</v>
      </c>
      <c r="O143">
        <v>0</v>
      </c>
      <c r="P143">
        <v>0</v>
      </c>
      <c r="Q143">
        <v>1.5</v>
      </c>
      <c r="R143">
        <v>3</v>
      </c>
      <c r="S143">
        <v>0.11600000000000001</v>
      </c>
      <c r="T143">
        <v>17</v>
      </c>
      <c r="U143">
        <v>0.65900000000000003</v>
      </c>
      <c r="Z143">
        <v>15970</v>
      </c>
      <c r="AA143">
        <v>1832394</v>
      </c>
      <c r="AB143">
        <v>71.055000000000007</v>
      </c>
      <c r="AC143">
        <v>0.61899999999999999</v>
      </c>
      <c r="AD143">
        <v>27901</v>
      </c>
      <c r="AE143">
        <v>1.0820000000000001</v>
      </c>
      <c r="AF143">
        <v>4.0000000000000002E-4</v>
      </c>
      <c r="AG143">
        <v>2441.1999999999998</v>
      </c>
      <c r="AH143" t="s">
        <v>204</v>
      </c>
      <c r="AV143">
        <v>50.46</v>
      </c>
      <c r="AW143">
        <v>25788217</v>
      </c>
      <c r="AX143">
        <v>3.202</v>
      </c>
      <c r="AY143">
        <v>37.9</v>
      </c>
      <c r="AZ143">
        <v>15.504</v>
      </c>
      <c r="BA143">
        <v>10.129</v>
      </c>
      <c r="BB143">
        <v>44648.71</v>
      </c>
      <c r="BC143">
        <v>0.5</v>
      </c>
      <c r="BD143">
        <v>107.791</v>
      </c>
      <c r="BE143">
        <v>5.07</v>
      </c>
      <c r="BF143">
        <v>13</v>
      </c>
      <c r="BG143">
        <v>16.5</v>
      </c>
      <c r="BI143">
        <v>3.84</v>
      </c>
      <c r="BJ143">
        <v>83.44</v>
      </c>
      <c r="BK143">
        <v>0.94399999999999995</v>
      </c>
    </row>
    <row r="144" spans="1:67" x14ac:dyDescent="0.3">
      <c r="A144" t="s">
        <v>202</v>
      </c>
      <c r="B144" t="s">
        <v>203</v>
      </c>
      <c r="C144" t="s">
        <v>127</v>
      </c>
      <c r="D144" s="33">
        <v>43998</v>
      </c>
      <c r="E144">
        <v>7370</v>
      </c>
      <c r="F144">
        <v>23</v>
      </c>
      <c r="G144">
        <v>13.714</v>
      </c>
      <c r="H144">
        <v>102</v>
      </c>
      <c r="I144">
        <v>0</v>
      </c>
      <c r="J144">
        <v>0</v>
      </c>
      <c r="K144">
        <v>285.78899999999999</v>
      </c>
      <c r="L144">
        <v>0.89200000000000002</v>
      </c>
      <c r="M144">
        <v>0.53200000000000003</v>
      </c>
      <c r="N144">
        <v>3.9550000000000001</v>
      </c>
      <c r="O144">
        <v>0</v>
      </c>
      <c r="P144">
        <v>0</v>
      </c>
      <c r="Q144">
        <v>1.54</v>
      </c>
      <c r="R144">
        <v>3</v>
      </c>
      <c r="S144">
        <v>0.11600000000000001</v>
      </c>
      <c r="T144">
        <v>16</v>
      </c>
      <c r="U144">
        <v>0.62</v>
      </c>
      <c r="Z144">
        <v>18448</v>
      </c>
      <c r="AA144">
        <v>1850842</v>
      </c>
      <c r="AB144">
        <v>71.771000000000001</v>
      </c>
      <c r="AC144">
        <v>0.71499999999999997</v>
      </c>
      <c r="AD144">
        <v>28084</v>
      </c>
      <c r="AE144">
        <v>1.089</v>
      </c>
      <c r="AF144">
        <v>5.0000000000000001E-4</v>
      </c>
      <c r="AG144">
        <v>2047.8</v>
      </c>
      <c r="AH144" t="s">
        <v>204</v>
      </c>
      <c r="AV144">
        <v>50.46</v>
      </c>
      <c r="AW144">
        <v>25788217</v>
      </c>
      <c r="AX144">
        <v>3.202</v>
      </c>
      <c r="AY144">
        <v>37.9</v>
      </c>
      <c r="AZ144">
        <v>15.504</v>
      </c>
      <c r="BA144">
        <v>10.129</v>
      </c>
      <c r="BB144">
        <v>44648.71</v>
      </c>
      <c r="BC144">
        <v>0.5</v>
      </c>
      <c r="BD144">
        <v>107.791</v>
      </c>
      <c r="BE144">
        <v>5.07</v>
      </c>
      <c r="BF144">
        <v>13</v>
      </c>
      <c r="BG144">
        <v>16.5</v>
      </c>
      <c r="BI144">
        <v>3.84</v>
      </c>
      <c r="BJ144">
        <v>83.44</v>
      </c>
      <c r="BK144">
        <v>0.94399999999999995</v>
      </c>
    </row>
    <row r="145" spans="1:67" x14ac:dyDescent="0.3">
      <c r="A145" t="s">
        <v>202</v>
      </c>
      <c r="B145" t="s">
        <v>203</v>
      </c>
      <c r="C145" t="s">
        <v>127</v>
      </c>
      <c r="D145" s="33">
        <v>43999</v>
      </c>
      <c r="E145">
        <v>7391</v>
      </c>
      <c r="F145">
        <v>21</v>
      </c>
      <c r="G145">
        <v>15.143000000000001</v>
      </c>
      <c r="H145">
        <v>102</v>
      </c>
      <c r="I145">
        <v>0</v>
      </c>
      <c r="J145">
        <v>0</v>
      </c>
      <c r="K145">
        <v>286.60399999999998</v>
      </c>
      <c r="L145">
        <v>0.81399999999999995</v>
      </c>
      <c r="M145">
        <v>0.58699999999999997</v>
      </c>
      <c r="N145">
        <v>3.9550000000000001</v>
      </c>
      <c r="O145">
        <v>0</v>
      </c>
      <c r="P145">
        <v>0</v>
      </c>
      <c r="Q145">
        <v>1.54</v>
      </c>
      <c r="R145">
        <v>2</v>
      </c>
      <c r="S145">
        <v>7.8E-2</v>
      </c>
      <c r="T145">
        <v>14</v>
      </c>
      <c r="U145">
        <v>0.54300000000000004</v>
      </c>
      <c r="Z145">
        <v>35160</v>
      </c>
      <c r="AA145">
        <v>1886002</v>
      </c>
      <c r="AB145">
        <v>73.134</v>
      </c>
      <c r="AC145">
        <v>1.363</v>
      </c>
      <c r="AD145">
        <v>28899</v>
      </c>
      <c r="AE145">
        <v>1.121</v>
      </c>
      <c r="AF145">
        <v>5.0000000000000001E-4</v>
      </c>
      <c r="AG145">
        <v>1908.4</v>
      </c>
      <c r="AH145" t="s">
        <v>204</v>
      </c>
      <c r="AV145">
        <v>50.46</v>
      </c>
      <c r="AW145">
        <v>25788217</v>
      </c>
      <c r="AX145">
        <v>3.202</v>
      </c>
      <c r="AY145">
        <v>37.9</v>
      </c>
      <c r="AZ145">
        <v>15.504</v>
      </c>
      <c r="BA145">
        <v>10.129</v>
      </c>
      <c r="BB145">
        <v>44648.71</v>
      </c>
      <c r="BC145">
        <v>0.5</v>
      </c>
      <c r="BD145">
        <v>107.791</v>
      </c>
      <c r="BE145">
        <v>5.07</v>
      </c>
      <c r="BF145">
        <v>13</v>
      </c>
      <c r="BG145">
        <v>16.5</v>
      </c>
      <c r="BI145">
        <v>3.84</v>
      </c>
      <c r="BJ145">
        <v>83.44</v>
      </c>
      <c r="BK145">
        <v>0.94399999999999995</v>
      </c>
    </row>
    <row r="146" spans="1:67" x14ac:dyDescent="0.3">
      <c r="A146" t="s">
        <v>202</v>
      </c>
      <c r="B146" t="s">
        <v>203</v>
      </c>
      <c r="C146" t="s">
        <v>127</v>
      </c>
      <c r="D146" s="33">
        <v>44000</v>
      </c>
      <c r="E146">
        <v>7409</v>
      </c>
      <c r="F146">
        <v>18</v>
      </c>
      <c r="G146">
        <v>17.143000000000001</v>
      </c>
      <c r="H146">
        <v>102</v>
      </c>
      <c r="I146">
        <v>0</v>
      </c>
      <c r="J146">
        <v>0</v>
      </c>
      <c r="K146">
        <v>287.30200000000002</v>
      </c>
      <c r="L146">
        <v>0.69799999999999995</v>
      </c>
      <c r="M146">
        <v>0.66500000000000004</v>
      </c>
      <c r="N146">
        <v>3.9550000000000001</v>
      </c>
      <c r="O146">
        <v>0</v>
      </c>
      <c r="P146">
        <v>0</v>
      </c>
      <c r="Q146">
        <v>1.54</v>
      </c>
      <c r="R146">
        <v>2</v>
      </c>
      <c r="S146">
        <v>7.8E-2</v>
      </c>
      <c r="T146">
        <v>15</v>
      </c>
      <c r="U146">
        <v>0.58199999999999996</v>
      </c>
      <c r="Z146">
        <v>41495</v>
      </c>
      <c r="AA146">
        <v>1927497</v>
      </c>
      <c r="AB146">
        <v>74.742999999999995</v>
      </c>
      <c r="AC146">
        <v>1.609</v>
      </c>
      <c r="AD146">
        <v>30331</v>
      </c>
      <c r="AE146">
        <v>1.1759999999999999</v>
      </c>
      <c r="AF146">
        <v>5.9999999999999995E-4</v>
      </c>
      <c r="AG146">
        <v>1769.3</v>
      </c>
      <c r="AH146" t="s">
        <v>204</v>
      </c>
      <c r="AV146">
        <v>50.46</v>
      </c>
      <c r="AW146">
        <v>25788217</v>
      </c>
      <c r="AX146">
        <v>3.202</v>
      </c>
      <c r="AY146">
        <v>37.9</v>
      </c>
      <c r="AZ146">
        <v>15.504</v>
      </c>
      <c r="BA146">
        <v>10.129</v>
      </c>
      <c r="BB146">
        <v>44648.71</v>
      </c>
      <c r="BC146">
        <v>0.5</v>
      </c>
      <c r="BD146">
        <v>107.791</v>
      </c>
      <c r="BE146">
        <v>5.07</v>
      </c>
      <c r="BF146">
        <v>13</v>
      </c>
      <c r="BG146">
        <v>16.5</v>
      </c>
      <c r="BI146">
        <v>3.84</v>
      </c>
      <c r="BJ146">
        <v>83.44</v>
      </c>
      <c r="BK146">
        <v>0.94399999999999995</v>
      </c>
    </row>
    <row r="147" spans="1:67" x14ac:dyDescent="0.3">
      <c r="A147" t="s">
        <v>202</v>
      </c>
      <c r="B147" t="s">
        <v>203</v>
      </c>
      <c r="C147" t="s">
        <v>127</v>
      </c>
      <c r="D147" s="33">
        <v>44001</v>
      </c>
      <c r="E147">
        <v>7411</v>
      </c>
      <c r="F147">
        <v>2</v>
      </c>
      <c r="G147">
        <v>16.713999999999999</v>
      </c>
      <c r="H147">
        <v>102</v>
      </c>
      <c r="I147">
        <v>0</v>
      </c>
      <c r="J147">
        <v>0</v>
      </c>
      <c r="K147">
        <v>287.37900000000002</v>
      </c>
      <c r="L147">
        <v>7.8E-2</v>
      </c>
      <c r="M147">
        <v>0.64800000000000002</v>
      </c>
      <c r="N147">
        <v>3.9550000000000001</v>
      </c>
      <c r="O147">
        <v>0</v>
      </c>
      <c r="P147">
        <v>0</v>
      </c>
      <c r="Q147">
        <v>1.55</v>
      </c>
      <c r="R147">
        <v>3</v>
      </c>
      <c r="S147">
        <v>0.11600000000000001</v>
      </c>
      <c r="T147">
        <v>17</v>
      </c>
      <c r="U147">
        <v>0.65900000000000003</v>
      </c>
      <c r="Z147">
        <v>42708</v>
      </c>
      <c r="AA147">
        <v>1970205</v>
      </c>
      <c r="AB147">
        <v>76.399000000000001</v>
      </c>
      <c r="AC147">
        <v>1.6559999999999999</v>
      </c>
      <c r="AD147">
        <v>31544</v>
      </c>
      <c r="AE147">
        <v>1.2230000000000001</v>
      </c>
      <c r="AF147">
        <v>5.0000000000000001E-4</v>
      </c>
      <c r="AG147">
        <v>1887.3</v>
      </c>
      <c r="AH147" t="s">
        <v>204</v>
      </c>
      <c r="AV147">
        <v>50.46</v>
      </c>
      <c r="AW147">
        <v>25788217</v>
      </c>
      <c r="AX147">
        <v>3.202</v>
      </c>
      <c r="AY147">
        <v>37.9</v>
      </c>
      <c r="AZ147">
        <v>15.504</v>
      </c>
      <c r="BA147">
        <v>10.129</v>
      </c>
      <c r="BB147">
        <v>44648.71</v>
      </c>
      <c r="BC147">
        <v>0.5</v>
      </c>
      <c r="BD147">
        <v>107.791</v>
      </c>
      <c r="BE147">
        <v>5.07</v>
      </c>
      <c r="BF147">
        <v>13</v>
      </c>
      <c r="BG147">
        <v>16.5</v>
      </c>
      <c r="BI147">
        <v>3.84</v>
      </c>
      <c r="BJ147">
        <v>83.44</v>
      </c>
      <c r="BK147">
        <v>0.94399999999999995</v>
      </c>
    </row>
    <row r="148" spans="1:67" x14ac:dyDescent="0.3">
      <c r="A148" t="s">
        <v>202</v>
      </c>
      <c r="B148" t="s">
        <v>203</v>
      </c>
      <c r="C148" t="s">
        <v>127</v>
      </c>
      <c r="D148" s="33">
        <v>44002</v>
      </c>
      <c r="E148">
        <v>7461</v>
      </c>
      <c r="F148">
        <v>50</v>
      </c>
      <c r="G148">
        <v>20.143000000000001</v>
      </c>
      <c r="H148">
        <v>102</v>
      </c>
      <c r="I148">
        <v>0</v>
      </c>
      <c r="J148">
        <v>0</v>
      </c>
      <c r="K148">
        <v>289.31799999999998</v>
      </c>
      <c r="L148">
        <v>1.9390000000000001</v>
      </c>
      <c r="M148">
        <v>0.78100000000000003</v>
      </c>
      <c r="N148">
        <v>3.9550000000000001</v>
      </c>
      <c r="O148">
        <v>0</v>
      </c>
      <c r="P148">
        <v>0</v>
      </c>
      <c r="Q148">
        <v>1.64</v>
      </c>
      <c r="R148">
        <v>2</v>
      </c>
      <c r="S148">
        <v>7.8E-2</v>
      </c>
      <c r="T148">
        <v>16</v>
      </c>
      <c r="U148">
        <v>0.62</v>
      </c>
      <c r="Z148">
        <v>35173</v>
      </c>
      <c r="AA148">
        <v>2005378</v>
      </c>
      <c r="AB148">
        <v>77.763000000000005</v>
      </c>
      <c r="AC148">
        <v>1.3640000000000001</v>
      </c>
      <c r="AD148">
        <v>31251</v>
      </c>
      <c r="AE148">
        <v>1.212</v>
      </c>
      <c r="AF148">
        <v>5.9999999999999995E-4</v>
      </c>
      <c r="AG148">
        <v>1551.5</v>
      </c>
      <c r="AH148" t="s">
        <v>204</v>
      </c>
      <c r="AV148">
        <v>50.46</v>
      </c>
      <c r="AW148">
        <v>25788217</v>
      </c>
      <c r="AX148">
        <v>3.202</v>
      </c>
      <c r="AY148">
        <v>37.9</v>
      </c>
      <c r="AZ148">
        <v>15.504</v>
      </c>
      <c r="BA148">
        <v>10.129</v>
      </c>
      <c r="BB148">
        <v>44648.71</v>
      </c>
      <c r="BC148">
        <v>0.5</v>
      </c>
      <c r="BD148">
        <v>107.791</v>
      </c>
      <c r="BE148">
        <v>5.07</v>
      </c>
      <c r="BF148">
        <v>13</v>
      </c>
      <c r="BG148">
        <v>16.5</v>
      </c>
      <c r="BI148">
        <v>3.84</v>
      </c>
      <c r="BJ148">
        <v>83.44</v>
      </c>
      <c r="BK148">
        <v>0.94399999999999995</v>
      </c>
    </row>
    <row r="149" spans="1:67" x14ac:dyDescent="0.3">
      <c r="A149" t="s">
        <v>202</v>
      </c>
      <c r="B149" t="s">
        <v>203</v>
      </c>
      <c r="C149" t="s">
        <v>127</v>
      </c>
      <c r="D149" s="33">
        <v>44003</v>
      </c>
      <c r="E149">
        <v>7474</v>
      </c>
      <c r="F149">
        <v>13</v>
      </c>
      <c r="G149">
        <v>19.856999999999999</v>
      </c>
      <c r="H149">
        <v>102</v>
      </c>
      <c r="I149">
        <v>0</v>
      </c>
      <c r="J149">
        <v>0</v>
      </c>
      <c r="K149">
        <v>289.822</v>
      </c>
      <c r="L149">
        <v>0.504</v>
      </c>
      <c r="M149">
        <v>0.77</v>
      </c>
      <c r="N149">
        <v>3.9550000000000001</v>
      </c>
      <c r="O149">
        <v>0</v>
      </c>
      <c r="P149">
        <v>0</v>
      </c>
      <c r="Q149">
        <v>1.61</v>
      </c>
      <c r="R149">
        <v>2</v>
      </c>
      <c r="S149">
        <v>7.8E-2</v>
      </c>
      <c r="T149">
        <v>18</v>
      </c>
      <c r="U149">
        <v>0.69799999999999995</v>
      </c>
      <c r="Z149">
        <v>35946</v>
      </c>
      <c r="AA149">
        <v>2041324</v>
      </c>
      <c r="AB149">
        <v>79.156999999999996</v>
      </c>
      <c r="AC149">
        <v>1.3939999999999999</v>
      </c>
      <c r="AD149">
        <v>32129</v>
      </c>
      <c r="AE149">
        <v>1.246</v>
      </c>
      <c r="AF149">
        <v>5.9999999999999995E-4</v>
      </c>
      <c r="AG149">
        <v>1618</v>
      </c>
      <c r="AH149" t="s">
        <v>204</v>
      </c>
      <c r="AV149">
        <v>50.46</v>
      </c>
      <c r="AW149">
        <v>25788217</v>
      </c>
      <c r="AX149">
        <v>3.202</v>
      </c>
      <c r="AY149">
        <v>37.9</v>
      </c>
      <c r="AZ149">
        <v>15.504</v>
      </c>
      <c r="BA149">
        <v>10.129</v>
      </c>
      <c r="BB149">
        <v>44648.71</v>
      </c>
      <c r="BC149">
        <v>0.5</v>
      </c>
      <c r="BD149">
        <v>107.791</v>
      </c>
      <c r="BE149">
        <v>5.07</v>
      </c>
      <c r="BF149">
        <v>13</v>
      </c>
      <c r="BG149">
        <v>16.5</v>
      </c>
      <c r="BI149">
        <v>3.84</v>
      </c>
      <c r="BJ149">
        <v>83.44</v>
      </c>
      <c r="BK149">
        <v>0.94399999999999995</v>
      </c>
      <c r="BL149">
        <v>-2791.1</v>
      </c>
      <c r="BM149">
        <v>-3.59</v>
      </c>
      <c r="BN149">
        <v>-11.87</v>
      </c>
      <c r="BO149">
        <v>-108.231600501888</v>
      </c>
    </row>
    <row r="150" spans="1:67" x14ac:dyDescent="0.3">
      <c r="A150" t="s">
        <v>202</v>
      </c>
      <c r="B150" t="s">
        <v>203</v>
      </c>
      <c r="C150" t="s">
        <v>127</v>
      </c>
      <c r="D150" s="33">
        <v>44004</v>
      </c>
      <c r="E150">
        <v>7492</v>
      </c>
      <c r="F150">
        <v>18</v>
      </c>
      <c r="G150">
        <v>20.713999999999999</v>
      </c>
      <c r="H150">
        <v>102</v>
      </c>
      <c r="I150">
        <v>0</v>
      </c>
      <c r="J150">
        <v>0</v>
      </c>
      <c r="K150">
        <v>290.52</v>
      </c>
      <c r="L150">
        <v>0.69799999999999995</v>
      </c>
      <c r="M150">
        <v>0.80300000000000005</v>
      </c>
      <c r="N150">
        <v>3.9550000000000001</v>
      </c>
      <c r="O150">
        <v>0</v>
      </c>
      <c r="P150">
        <v>0</v>
      </c>
      <c r="Q150">
        <v>1.63</v>
      </c>
      <c r="R150">
        <v>3</v>
      </c>
      <c r="S150">
        <v>0.11600000000000001</v>
      </c>
      <c r="T150">
        <v>19</v>
      </c>
      <c r="U150">
        <v>0.73699999999999999</v>
      </c>
      <c r="Z150">
        <v>66525</v>
      </c>
      <c r="AA150">
        <v>2107849</v>
      </c>
      <c r="AB150">
        <v>81.736999999999995</v>
      </c>
      <c r="AC150">
        <v>2.58</v>
      </c>
      <c r="AD150">
        <v>39351</v>
      </c>
      <c r="AE150">
        <v>1.526</v>
      </c>
      <c r="AF150">
        <v>5.0000000000000001E-4</v>
      </c>
      <c r="AG150">
        <v>1899.7</v>
      </c>
      <c r="AH150" t="s">
        <v>204</v>
      </c>
      <c r="AV150">
        <v>50.46</v>
      </c>
      <c r="AW150">
        <v>25788217</v>
      </c>
      <c r="AX150">
        <v>3.202</v>
      </c>
      <c r="AY150">
        <v>37.9</v>
      </c>
      <c r="AZ150">
        <v>15.504</v>
      </c>
      <c r="BA150">
        <v>10.129</v>
      </c>
      <c r="BB150">
        <v>44648.71</v>
      </c>
      <c r="BC150">
        <v>0.5</v>
      </c>
      <c r="BD150">
        <v>107.791</v>
      </c>
      <c r="BE150">
        <v>5.07</v>
      </c>
      <c r="BF150">
        <v>13</v>
      </c>
      <c r="BG150">
        <v>16.5</v>
      </c>
      <c r="BI150">
        <v>3.84</v>
      </c>
      <c r="BJ150">
        <v>83.44</v>
      </c>
      <c r="BK150">
        <v>0.94399999999999995</v>
      </c>
    </row>
    <row r="151" spans="1:67" x14ac:dyDescent="0.3">
      <c r="A151" t="s">
        <v>202</v>
      </c>
      <c r="B151" t="s">
        <v>203</v>
      </c>
      <c r="C151" t="s">
        <v>127</v>
      </c>
      <c r="D151" s="33">
        <v>44005</v>
      </c>
      <c r="E151">
        <v>7521</v>
      </c>
      <c r="F151">
        <v>29</v>
      </c>
      <c r="G151">
        <v>21.571000000000002</v>
      </c>
      <c r="H151">
        <v>103</v>
      </c>
      <c r="I151">
        <v>1</v>
      </c>
      <c r="J151">
        <v>0.14299999999999999</v>
      </c>
      <c r="K151">
        <v>291.64499999999998</v>
      </c>
      <c r="L151">
        <v>1.125</v>
      </c>
      <c r="M151">
        <v>0.83599999999999997</v>
      </c>
      <c r="N151">
        <v>3.9940000000000002</v>
      </c>
      <c r="O151">
        <v>3.9E-2</v>
      </c>
      <c r="P151">
        <v>6.0000000000000001E-3</v>
      </c>
      <c r="Q151">
        <v>1.68</v>
      </c>
      <c r="R151">
        <v>2</v>
      </c>
      <c r="S151">
        <v>7.8E-2</v>
      </c>
      <c r="T151">
        <v>16</v>
      </c>
      <c r="U151">
        <v>0.62</v>
      </c>
      <c r="Z151">
        <v>24972</v>
      </c>
      <c r="AA151">
        <v>2132821</v>
      </c>
      <c r="AB151">
        <v>82.704999999999998</v>
      </c>
      <c r="AC151">
        <v>0.96799999999999997</v>
      </c>
      <c r="AD151">
        <v>40283</v>
      </c>
      <c r="AE151">
        <v>1.5620000000000001</v>
      </c>
      <c r="AF151">
        <v>5.0000000000000001E-4</v>
      </c>
      <c r="AG151">
        <v>1867.5</v>
      </c>
      <c r="AH151" t="s">
        <v>204</v>
      </c>
      <c r="AV151">
        <v>52.31</v>
      </c>
      <c r="AW151">
        <v>25788217</v>
      </c>
      <c r="AX151">
        <v>3.202</v>
      </c>
      <c r="AY151">
        <v>37.9</v>
      </c>
      <c r="AZ151">
        <v>15.504</v>
      </c>
      <c r="BA151">
        <v>10.129</v>
      </c>
      <c r="BB151">
        <v>44648.71</v>
      </c>
      <c r="BC151">
        <v>0.5</v>
      </c>
      <c r="BD151">
        <v>107.791</v>
      </c>
      <c r="BE151">
        <v>5.07</v>
      </c>
      <c r="BF151">
        <v>13</v>
      </c>
      <c r="BG151">
        <v>16.5</v>
      </c>
      <c r="BI151">
        <v>3.84</v>
      </c>
      <c r="BJ151">
        <v>83.44</v>
      </c>
      <c r="BK151">
        <v>0.94399999999999995</v>
      </c>
    </row>
    <row r="152" spans="1:67" x14ac:dyDescent="0.3">
      <c r="A152" t="s">
        <v>202</v>
      </c>
      <c r="B152" t="s">
        <v>203</v>
      </c>
      <c r="C152" t="s">
        <v>127</v>
      </c>
      <c r="D152" s="33">
        <v>44006</v>
      </c>
      <c r="E152">
        <v>7558</v>
      </c>
      <c r="F152">
        <v>37</v>
      </c>
      <c r="G152">
        <v>23.856999999999999</v>
      </c>
      <c r="H152">
        <v>104</v>
      </c>
      <c r="I152">
        <v>1</v>
      </c>
      <c r="J152">
        <v>0.28599999999999998</v>
      </c>
      <c r="K152">
        <v>293.08</v>
      </c>
      <c r="L152">
        <v>1.4350000000000001</v>
      </c>
      <c r="M152">
        <v>0.92500000000000004</v>
      </c>
      <c r="N152">
        <v>4.0330000000000004</v>
      </c>
      <c r="O152">
        <v>3.9E-2</v>
      </c>
      <c r="P152">
        <v>1.0999999999999999E-2</v>
      </c>
      <c r="Q152">
        <v>1.74</v>
      </c>
      <c r="R152">
        <v>2</v>
      </c>
      <c r="S152">
        <v>7.8E-2</v>
      </c>
      <c r="T152">
        <v>16</v>
      </c>
      <c r="U152">
        <v>0.62</v>
      </c>
      <c r="Z152">
        <v>47603</v>
      </c>
      <c r="AA152">
        <v>2180424</v>
      </c>
      <c r="AB152">
        <v>84.551000000000002</v>
      </c>
      <c r="AC152">
        <v>1.8460000000000001</v>
      </c>
      <c r="AD152">
        <v>42060</v>
      </c>
      <c r="AE152">
        <v>1.631</v>
      </c>
      <c r="AF152">
        <v>5.9999999999999995E-4</v>
      </c>
      <c r="AG152">
        <v>1763</v>
      </c>
      <c r="AH152" t="s">
        <v>204</v>
      </c>
      <c r="AV152">
        <v>52.31</v>
      </c>
      <c r="AW152">
        <v>25788217</v>
      </c>
      <c r="AX152">
        <v>3.202</v>
      </c>
      <c r="AY152">
        <v>37.9</v>
      </c>
      <c r="AZ152">
        <v>15.504</v>
      </c>
      <c r="BA152">
        <v>10.129</v>
      </c>
      <c r="BB152">
        <v>44648.71</v>
      </c>
      <c r="BC152">
        <v>0.5</v>
      </c>
      <c r="BD152">
        <v>107.791</v>
      </c>
      <c r="BE152">
        <v>5.07</v>
      </c>
      <c r="BF152">
        <v>13</v>
      </c>
      <c r="BG152">
        <v>16.5</v>
      </c>
      <c r="BI152">
        <v>3.84</v>
      </c>
      <c r="BJ152">
        <v>83.44</v>
      </c>
      <c r="BK152">
        <v>0.94399999999999995</v>
      </c>
    </row>
    <row r="153" spans="1:67" x14ac:dyDescent="0.3">
      <c r="A153" t="s">
        <v>202</v>
      </c>
      <c r="B153" t="s">
        <v>203</v>
      </c>
      <c r="C153" t="s">
        <v>127</v>
      </c>
      <c r="D153" s="33">
        <v>44007</v>
      </c>
      <c r="E153">
        <v>7595</v>
      </c>
      <c r="F153">
        <v>37</v>
      </c>
      <c r="G153">
        <v>26.571000000000002</v>
      </c>
      <c r="H153">
        <v>104</v>
      </c>
      <c r="I153">
        <v>0</v>
      </c>
      <c r="J153">
        <v>0.28599999999999998</v>
      </c>
      <c r="K153">
        <v>294.51400000000001</v>
      </c>
      <c r="L153">
        <v>1.4350000000000001</v>
      </c>
      <c r="M153">
        <v>1.03</v>
      </c>
      <c r="N153">
        <v>4.0330000000000004</v>
      </c>
      <c r="O153">
        <v>0</v>
      </c>
      <c r="P153">
        <v>1.0999999999999999E-2</v>
      </c>
      <c r="Q153">
        <v>1.79</v>
      </c>
      <c r="R153">
        <v>1</v>
      </c>
      <c r="S153">
        <v>3.9E-2</v>
      </c>
      <c r="T153">
        <v>12</v>
      </c>
      <c r="U153">
        <v>0.46500000000000002</v>
      </c>
      <c r="Z153">
        <v>51917</v>
      </c>
      <c r="AA153">
        <v>2232341</v>
      </c>
      <c r="AB153">
        <v>86.563999999999993</v>
      </c>
      <c r="AC153">
        <v>2.0129999999999999</v>
      </c>
      <c r="AD153">
        <v>43549</v>
      </c>
      <c r="AE153">
        <v>1.6890000000000001</v>
      </c>
      <c r="AF153">
        <v>5.9999999999999995E-4</v>
      </c>
      <c r="AG153">
        <v>1639</v>
      </c>
      <c r="AH153" t="s">
        <v>204</v>
      </c>
      <c r="AV153">
        <v>52.31</v>
      </c>
      <c r="AW153">
        <v>25788217</v>
      </c>
      <c r="AX153">
        <v>3.202</v>
      </c>
      <c r="AY153">
        <v>37.9</v>
      </c>
      <c r="AZ153">
        <v>15.504</v>
      </c>
      <c r="BA153">
        <v>10.129</v>
      </c>
      <c r="BB153">
        <v>44648.71</v>
      </c>
      <c r="BC153">
        <v>0.5</v>
      </c>
      <c r="BD153">
        <v>107.791</v>
      </c>
      <c r="BE153">
        <v>5.07</v>
      </c>
      <c r="BF153">
        <v>13</v>
      </c>
      <c r="BG153">
        <v>16.5</v>
      </c>
      <c r="BI153">
        <v>3.84</v>
      </c>
      <c r="BJ153">
        <v>83.44</v>
      </c>
      <c r="BK153">
        <v>0.94399999999999995</v>
      </c>
    </row>
    <row r="154" spans="1:67" x14ac:dyDescent="0.3">
      <c r="A154" t="s">
        <v>202</v>
      </c>
      <c r="B154" t="s">
        <v>203</v>
      </c>
      <c r="C154" t="s">
        <v>127</v>
      </c>
      <c r="D154" s="33">
        <v>44008</v>
      </c>
      <c r="E154">
        <v>7601</v>
      </c>
      <c r="F154">
        <v>6</v>
      </c>
      <c r="G154">
        <v>27.143000000000001</v>
      </c>
      <c r="H154">
        <v>104</v>
      </c>
      <c r="I154">
        <v>0</v>
      </c>
      <c r="J154">
        <v>0.28599999999999998</v>
      </c>
      <c r="K154">
        <v>294.74700000000001</v>
      </c>
      <c r="L154">
        <v>0.23300000000000001</v>
      </c>
      <c r="M154">
        <v>1.0529999999999999</v>
      </c>
      <c r="N154">
        <v>4.0330000000000004</v>
      </c>
      <c r="O154">
        <v>0</v>
      </c>
      <c r="P154">
        <v>1.0999999999999999E-2</v>
      </c>
      <c r="Q154">
        <v>1.84</v>
      </c>
      <c r="R154">
        <v>1</v>
      </c>
      <c r="S154">
        <v>3.9E-2</v>
      </c>
      <c r="T154">
        <v>12</v>
      </c>
      <c r="U154">
        <v>0.46500000000000002</v>
      </c>
      <c r="Z154">
        <v>49498</v>
      </c>
      <c r="AA154">
        <v>2281839</v>
      </c>
      <c r="AB154">
        <v>88.483999999999995</v>
      </c>
      <c r="AC154">
        <v>1.919</v>
      </c>
      <c r="AD154">
        <v>44519</v>
      </c>
      <c r="AE154">
        <v>1.726</v>
      </c>
      <c r="AF154">
        <v>5.9999999999999995E-4</v>
      </c>
      <c r="AG154">
        <v>1640.2</v>
      </c>
      <c r="AH154" t="s">
        <v>204</v>
      </c>
      <c r="AV154">
        <v>52.31</v>
      </c>
      <c r="AW154">
        <v>25788217</v>
      </c>
      <c r="AX154">
        <v>3.202</v>
      </c>
      <c r="AY154">
        <v>37.9</v>
      </c>
      <c r="AZ154">
        <v>15.504</v>
      </c>
      <c r="BA154">
        <v>10.129</v>
      </c>
      <c r="BB154">
        <v>44648.71</v>
      </c>
      <c r="BC154">
        <v>0.5</v>
      </c>
      <c r="BD154">
        <v>107.791</v>
      </c>
      <c r="BE154">
        <v>5.07</v>
      </c>
      <c r="BF154">
        <v>13</v>
      </c>
      <c r="BG154">
        <v>16.5</v>
      </c>
      <c r="BI154">
        <v>3.84</v>
      </c>
      <c r="BJ154">
        <v>83.44</v>
      </c>
      <c r="BK154">
        <v>0.94399999999999995</v>
      </c>
    </row>
    <row r="155" spans="1:67" x14ac:dyDescent="0.3">
      <c r="A155" t="s">
        <v>202</v>
      </c>
      <c r="B155" t="s">
        <v>203</v>
      </c>
      <c r="C155" t="s">
        <v>127</v>
      </c>
      <c r="D155" s="33">
        <v>44009</v>
      </c>
      <c r="E155">
        <v>7686</v>
      </c>
      <c r="F155">
        <v>85</v>
      </c>
      <c r="G155">
        <v>32.143000000000001</v>
      </c>
      <c r="H155">
        <v>104</v>
      </c>
      <c r="I155">
        <v>0</v>
      </c>
      <c r="J155">
        <v>0.28599999999999998</v>
      </c>
      <c r="K155">
        <v>298.04300000000001</v>
      </c>
      <c r="L155">
        <v>3.2959999999999998</v>
      </c>
      <c r="M155">
        <v>1.246</v>
      </c>
      <c r="N155">
        <v>4.0330000000000004</v>
      </c>
      <c r="O155">
        <v>0</v>
      </c>
      <c r="P155">
        <v>1.0999999999999999E-2</v>
      </c>
      <c r="Q155">
        <v>1.99</v>
      </c>
      <c r="R155">
        <v>1</v>
      </c>
      <c r="S155">
        <v>3.9E-2</v>
      </c>
      <c r="T155">
        <v>11</v>
      </c>
      <c r="U155">
        <v>0.42699999999999999</v>
      </c>
      <c r="Z155">
        <v>54222</v>
      </c>
      <c r="AA155">
        <v>2336061</v>
      </c>
      <c r="AB155">
        <v>90.585999999999999</v>
      </c>
      <c r="AC155">
        <v>2.1030000000000002</v>
      </c>
      <c r="AD155">
        <v>47240</v>
      </c>
      <c r="AE155">
        <v>1.8320000000000001</v>
      </c>
      <c r="AF155">
        <v>6.9999999999999999E-4</v>
      </c>
      <c r="AG155">
        <v>1469.7</v>
      </c>
      <c r="AH155" t="s">
        <v>204</v>
      </c>
      <c r="AV155">
        <v>52.31</v>
      </c>
      <c r="AW155">
        <v>25788217</v>
      </c>
      <c r="AX155">
        <v>3.202</v>
      </c>
      <c r="AY155">
        <v>37.9</v>
      </c>
      <c r="AZ155">
        <v>15.504</v>
      </c>
      <c r="BA155">
        <v>10.129</v>
      </c>
      <c r="BB155">
        <v>44648.71</v>
      </c>
      <c r="BC155">
        <v>0.5</v>
      </c>
      <c r="BD155">
        <v>107.791</v>
      </c>
      <c r="BE155">
        <v>5.07</v>
      </c>
      <c r="BF155">
        <v>13</v>
      </c>
      <c r="BG155">
        <v>16.5</v>
      </c>
      <c r="BI155">
        <v>3.84</v>
      </c>
      <c r="BJ155">
        <v>83.44</v>
      </c>
      <c r="BK155">
        <v>0.94399999999999995</v>
      </c>
    </row>
    <row r="156" spans="1:67" x14ac:dyDescent="0.3">
      <c r="A156" t="s">
        <v>202</v>
      </c>
      <c r="B156" t="s">
        <v>203</v>
      </c>
      <c r="C156" t="s">
        <v>127</v>
      </c>
      <c r="D156" s="33">
        <v>44010</v>
      </c>
      <c r="E156">
        <v>7764</v>
      </c>
      <c r="F156">
        <v>78</v>
      </c>
      <c r="G156">
        <v>41.429000000000002</v>
      </c>
      <c r="H156">
        <v>104</v>
      </c>
      <c r="I156">
        <v>0</v>
      </c>
      <c r="J156">
        <v>0.28599999999999998</v>
      </c>
      <c r="K156">
        <v>301.06799999999998</v>
      </c>
      <c r="L156">
        <v>3.0249999999999999</v>
      </c>
      <c r="M156">
        <v>1.6060000000000001</v>
      </c>
      <c r="N156">
        <v>4.0330000000000004</v>
      </c>
      <c r="O156">
        <v>0</v>
      </c>
      <c r="P156">
        <v>1.0999999999999999E-2</v>
      </c>
      <c r="Q156">
        <v>2.0299999999999998</v>
      </c>
      <c r="R156">
        <v>1</v>
      </c>
      <c r="S156">
        <v>3.9E-2</v>
      </c>
      <c r="T156">
        <v>15</v>
      </c>
      <c r="U156">
        <v>0.58199999999999996</v>
      </c>
      <c r="Z156">
        <v>43114</v>
      </c>
      <c r="AA156">
        <v>2379175</v>
      </c>
      <c r="AB156">
        <v>92.257999999999996</v>
      </c>
      <c r="AC156">
        <v>1.6719999999999999</v>
      </c>
      <c r="AD156">
        <v>48264</v>
      </c>
      <c r="AE156">
        <v>1.8720000000000001</v>
      </c>
      <c r="AF156">
        <v>8.9999999999999998E-4</v>
      </c>
      <c r="AG156">
        <v>1165</v>
      </c>
      <c r="AH156" t="s">
        <v>204</v>
      </c>
      <c r="AV156">
        <v>52.31</v>
      </c>
      <c r="AW156">
        <v>25788217</v>
      </c>
      <c r="AX156">
        <v>3.202</v>
      </c>
      <c r="AY156">
        <v>37.9</v>
      </c>
      <c r="AZ156">
        <v>15.504</v>
      </c>
      <c r="BA156">
        <v>10.129</v>
      </c>
      <c r="BB156">
        <v>44648.71</v>
      </c>
      <c r="BC156">
        <v>0.5</v>
      </c>
      <c r="BD156">
        <v>107.791</v>
      </c>
      <c r="BE156">
        <v>5.07</v>
      </c>
      <c r="BF156">
        <v>13</v>
      </c>
      <c r="BG156">
        <v>16.5</v>
      </c>
      <c r="BI156">
        <v>3.84</v>
      </c>
      <c r="BJ156">
        <v>83.44</v>
      </c>
      <c r="BK156">
        <v>0.94399999999999995</v>
      </c>
      <c r="BL156">
        <v>-3245</v>
      </c>
      <c r="BM156">
        <v>-3.99</v>
      </c>
      <c r="BN156">
        <v>-13.14</v>
      </c>
      <c r="BO156">
        <v>-125.832662258116</v>
      </c>
    </row>
    <row r="157" spans="1:67" x14ac:dyDescent="0.3">
      <c r="A157" t="s">
        <v>202</v>
      </c>
      <c r="B157" t="s">
        <v>203</v>
      </c>
      <c r="C157" t="s">
        <v>127</v>
      </c>
      <c r="D157" s="33">
        <v>44011</v>
      </c>
      <c r="E157">
        <v>7834</v>
      </c>
      <c r="F157">
        <v>70</v>
      </c>
      <c r="G157">
        <v>48.856999999999999</v>
      </c>
      <c r="H157">
        <v>104</v>
      </c>
      <c r="I157">
        <v>0</v>
      </c>
      <c r="J157">
        <v>0.28599999999999998</v>
      </c>
      <c r="K157">
        <v>303.78199999999998</v>
      </c>
      <c r="L157">
        <v>2.714</v>
      </c>
      <c r="M157">
        <v>1.895</v>
      </c>
      <c r="N157">
        <v>4.0330000000000004</v>
      </c>
      <c r="O157">
        <v>0</v>
      </c>
      <c r="P157">
        <v>1.0999999999999999E-2</v>
      </c>
      <c r="Q157">
        <v>2.02</v>
      </c>
      <c r="R157">
        <v>1</v>
      </c>
      <c r="S157">
        <v>3.9E-2</v>
      </c>
      <c r="T157">
        <v>14</v>
      </c>
      <c r="U157">
        <v>0.54300000000000004</v>
      </c>
      <c r="Z157">
        <v>36520</v>
      </c>
      <c r="AA157">
        <v>2415695</v>
      </c>
      <c r="AB157">
        <v>93.674000000000007</v>
      </c>
      <c r="AC157">
        <v>1.4159999999999999</v>
      </c>
      <c r="AD157">
        <v>43978</v>
      </c>
      <c r="AE157">
        <v>1.7050000000000001</v>
      </c>
      <c r="AF157">
        <v>1.1000000000000001E-3</v>
      </c>
      <c r="AG157">
        <v>900.1</v>
      </c>
      <c r="AH157" t="s">
        <v>204</v>
      </c>
      <c r="AV157">
        <v>52.31</v>
      </c>
      <c r="AW157">
        <v>25788217</v>
      </c>
      <c r="AX157">
        <v>3.202</v>
      </c>
      <c r="AY157">
        <v>37.9</v>
      </c>
      <c r="AZ157">
        <v>15.504</v>
      </c>
      <c r="BA157">
        <v>10.129</v>
      </c>
      <c r="BB157">
        <v>44648.71</v>
      </c>
      <c r="BC157">
        <v>0.5</v>
      </c>
      <c r="BD157">
        <v>107.791</v>
      </c>
      <c r="BE157">
        <v>5.07</v>
      </c>
      <c r="BF157">
        <v>13</v>
      </c>
      <c r="BG157">
        <v>16.5</v>
      </c>
      <c r="BI157">
        <v>3.84</v>
      </c>
      <c r="BJ157">
        <v>83.44</v>
      </c>
      <c r="BK157">
        <v>0.94399999999999995</v>
      </c>
    </row>
    <row r="158" spans="1:67" x14ac:dyDescent="0.3">
      <c r="A158" t="s">
        <v>202</v>
      </c>
      <c r="B158" t="s">
        <v>203</v>
      </c>
      <c r="C158" t="s">
        <v>127</v>
      </c>
      <c r="D158" s="33">
        <v>44012</v>
      </c>
      <c r="E158">
        <v>7920</v>
      </c>
      <c r="F158">
        <v>86</v>
      </c>
      <c r="G158">
        <v>57</v>
      </c>
      <c r="H158">
        <v>104</v>
      </c>
      <c r="I158">
        <v>0</v>
      </c>
      <c r="J158">
        <v>0.14299999999999999</v>
      </c>
      <c r="K158">
        <v>307.11700000000002</v>
      </c>
      <c r="L158">
        <v>3.335</v>
      </c>
      <c r="M158">
        <v>2.21</v>
      </c>
      <c r="N158">
        <v>4.0330000000000004</v>
      </c>
      <c r="O158">
        <v>0</v>
      </c>
      <c r="P158">
        <v>6.0000000000000001E-3</v>
      </c>
      <c r="Q158">
        <v>2</v>
      </c>
      <c r="R158">
        <v>3</v>
      </c>
      <c r="S158">
        <v>0.11600000000000001</v>
      </c>
      <c r="T158">
        <v>18</v>
      </c>
      <c r="U158">
        <v>0.69799999999999995</v>
      </c>
      <c r="Z158">
        <v>40287</v>
      </c>
      <c r="AA158">
        <v>2455982</v>
      </c>
      <c r="AB158">
        <v>95.236999999999995</v>
      </c>
      <c r="AC158">
        <v>1.5620000000000001</v>
      </c>
      <c r="AD158">
        <v>46166</v>
      </c>
      <c r="AE158">
        <v>1.79</v>
      </c>
      <c r="AF158">
        <v>1.1999999999999999E-3</v>
      </c>
      <c r="AG158">
        <v>809.9</v>
      </c>
      <c r="AH158" t="s">
        <v>204</v>
      </c>
      <c r="AV158">
        <v>52.31</v>
      </c>
      <c r="AW158">
        <v>25788217</v>
      </c>
      <c r="AX158">
        <v>3.202</v>
      </c>
      <c r="AY158">
        <v>37.9</v>
      </c>
      <c r="AZ158">
        <v>15.504</v>
      </c>
      <c r="BA158">
        <v>10.129</v>
      </c>
      <c r="BB158">
        <v>44648.71</v>
      </c>
      <c r="BC158">
        <v>0.5</v>
      </c>
      <c r="BD158">
        <v>107.791</v>
      </c>
      <c r="BE158">
        <v>5.07</v>
      </c>
      <c r="BF158">
        <v>13</v>
      </c>
      <c r="BG158">
        <v>16.5</v>
      </c>
      <c r="BI158">
        <v>3.84</v>
      </c>
      <c r="BJ158">
        <v>83.44</v>
      </c>
      <c r="BK158">
        <v>0.94399999999999995</v>
      </c>
    </row>
    <row r="159" spans="1:67" x14ac:dyDescent="0.3">
      <c r="A159" t="s">
        <v>202</v>
      </c>
      <c r="B159" t="s">
        <v>203</v>
      </c>
      <c r="C159" t="s">
        <v>127</v>
      </c>
      <c r="D159" s="33">
        <v>44013</v>
      </c>
      <c r="E159">
        <v>8001</v>
      </c>
      <c r="F159">
        <v>81</v>
      </c>
      <c r="G159">
        <v>63.286000000000001</v>
      </c>
      <c r="H159">
        <v>104</v>
      </c>
      <c r="I159">
        <v>0</v>
      </c>
      <c r="J159">
        <v>0</v>
      </c>
      <c r="K159">
        <v>310.25799999999998</v>
      </c>
      <c r="L159">
        <v>3.141</v>
      </c>
      <c r="M159">
        <v>2.4540000000000002</v>
      </c>
      <c r="N159">
        <v>4.0330000000000004</v>
      </c>
      <c r="O159">
        <v>0</v>
      </c>
      <c r="P159">
        <v>0</v>
      </c>
      <c r="Q159">
        <v>1.97</v>
      </c>
      <c r="R159">
        <v>5</v>
      </c>
      <c r="S159">
        <v>0.19400000000000001</v>
      </c>
      <c r="T159">
        <v>24</v>
      </c>
      <c r="U159">
        <v>0.93100000000000005</v>
      </c>
      <c r="Z159">
        <v>49941</v>
      </c>
      <c r="AA159">
        <v>2505923</v>
      </c>
      <c r="AB159">
        <v>97.173000000000002</v>
      </c>
      <c r="AC159">
        <v>1.9370000000000001</v>
      </c>
      <c r="AD159">
        <v>46500</v>
      </c>
      <c r="AE159">
        <v>1.8029999999999999</v>
      </c>
      <c r="AF159">
        <v>1.4E-3</v>
      </c>
      <c r="AG159">
        <v>734.8</v>
      </c>
      <c r="AH159" t="s">
        <v>204</v>
      </c>
      <c r="AV159">
        <v>68.98</v>
      </c>
      <c r="AW159">
        <v>25788217</v>
      </c>
      <c r="AX159">
        <v>3.202</v>
      </c>
      <c r="AY159">
        <v>37.9</v>
      </c>
      <c r="AZ159">
        <v>15.504</v>
      </c>
      <c r="BA159">
        <v>10.129</v>
      </c>
      <c r="BB159">
        <v>44648.71</v>
      </c>
      <c r="BC159">
        <v>0.5</v>
      </c>
      <c r="BD159">
        <v>107.791</v>
      </c>
      <c r="BE159">
        <v>5.07</v>
      </c>
      <c r="BF159">
        <v>13</v>
      </c>
      <c r="BG159">
        <v>16.5</v>
      </c>
      <c r="BI159">
        <v>3.84</v>
      </c>
      <c r="BJ159">
        <v>83.44</v>
      </c>
      <c r="BK159">
        <v>0.94399999999999995</v>
      </c>
    </row>
    <row r="160" spans="1:67" x14ac:dyDescent="0.3">
      <c r="A160" t="s">
        <v>202</v>
      </c>
      <c r="B160" t="s">
        <v>203</v>
      </c>
      <c r="C160" t="s">
        <v>127</v>
      </c>
      <c r="D160" s="33">
        <v>44014</v>
      </c>
      <c r="E160">
        <v>8066</v>
      </c>
      <c r="F160">
        <v>65</v>
      </c>
      <c r="G160">
        <v>67.286000000000001</v>
      </c>
      <c r="H160">
        <v>104</v>
      </c>
      <c r="I160">
        <v>0</v>
      </c>
      <c r="J160">
        <v>0</v>
      </c>
      <c r="K160">
        <v>312.779</v>
      </c>
      <c r="L160">
        <v>2.5209999999999999</v>
      </c>
      <c r="M160">
        <v>2.609</v>
      </c>
      <c r="N160">
        <v>4.0330000000000004</v>
      </c>
      <c r="O160">
        <v>0</v>
      </c>
      <c r="P160">
        <v>0</v>
      </c>
      <c r="Q160">
        <v>1.98</v>
      </c>
      <c r="R160">
        <v>7</v>
      </c>
      <c r="S160">
        <v>0.27100000000000002</v>
      </c>
      <c r="T160">
        <v>27</v>
      </c>
      <c r="U160">
        <v>1.0469999999999999</v>
      </c>
      <c r="Z160">
        <v>57859</v>
      </c>
      <c r="AA160">
        <v>2563782</v>
      </c>
      <c r="AB160">
        <v>99.417000000000002</v>
      </c>
      <c r="AC160">
        <v>2.2440000000000002</v>
      </c>
      <c r="AD160">
        <v>47349</v>
      </c>
      <c r="AE160">
        <v>1.8360000000000001</v>
      </c>
      <c r="AF160">
        <v>1.4E-3</v>
      </c>
      <c r="AG160">
        <v>703.7</v>
      </c>
      <c r="AH160" t="s">
        <v>204</v>
      </c>
      <c r="AV160">
        <v>68.98</v>
      </c>
      <c r="AW160">
        <v>25788217</v>
      </c>
      <c r="AX160">
        <v>3.202</v>
      </c>
      <c r="AY160">
        <v>37.9</v>
      </c>
      <c r="AZ160">
        <v>15.504</v>
      </c>
      <c r="BA160">
        <v>10.129</v>
      </c>
      <c r="BB160">
        <v>44648.71</v>
      </c>
      <c r="BC160">
        <v>0.5</v>
      </c>
      <c r="BD160">
        <v>107.791</v>
      </c>
      <c r="BE160">
        <v>5.07</v>
      </c>
      <c r="BF160">
        <v>13</v>
      </c>
      <c r="BG160">
        <v>16.5</v>
      </c>
      <c r="BI160">
        <v>3.84</v>
      </c>
      <c r="BJ160">
        <v>83.44</v>
      </c>
      <c r="BK160">
        <v>0.94399999999999995</v>
      </c>
    </row>
    <row r="161" spans="1:67" x14ac:dyDescent="0.3">
      <c r="A161" t="s">
        <v>202</v>
      </c>
      <c r="B161" t="s">
        <v>203</v>
      </c>
      <c r="C161" t="s">
        <v>127</v>
      </c>
      <c r="D161" s="33">
        <v>44015</v>
      </c>
      <c r="E161">
        <v>8260</v>
      </c>
      <c r="F161">
        <v>194</v>
      </c>
      <c r="G161">
        <v>94.143000000000001</v>
      </c>
      <c r="H161">
        <v>104</v>
      </c>
      <c r="I161">
        <v>0</v>
      </c>
      <c r="J161">
        <v>0</v>
      </c>
      <c r="K161">
        <v>320.30099999999999</v>
      </c>
      <c r="L161">
        <v>7.5229999999999997</v>
      </c>
      <c r="M161">
        <v>3.6509999999999998</v>
      </c>
      <c r="N161">
        <v>4.0330000000000004</v>
      </c>
      <c r="O161">
        <v>0</v>
      </c>
      <c r="P161">
        <v>0</v>
      </c>
      <c r="Q161">
        <v>2.04</v>
      </c>
      <c r="R161">
        <v>4</v>
      </c>
      <c r="S161">
        <v>0.155</v>
      </c>
      <c r="T161">
        <v>29</v>
      </c>
      <c r="U161">
        <v>1.125</v>
      </c>
      <c r="Z161">
        <v>54078</v>
      </c>
      <c r="AA161">
        <v>2617860</v>
      </c>
      <c r="AB161">
        <v>101.514</v>
      </c>
      <c r="AC161">
        <v>2.097</v>
      </c>
      <c r="AD161">
        <v>48003</v>
      </c>
      <c r="AE161">
        <v>1.861</v>
      </c>
      <c r="AF161">
        <v>2E-3</v>
      </c>
      <c r="AG161">
        <v>509.9</v>
      </c>
      <c r="AH161" t="s">
        <v>204</v>
      </c>
      <c r="AV161">
        <v>68.98</v>
      </c>
      <c r="AW161">
        <v>25788217</v>
      </c>
      <c r="AX161">
        <v>3.202</v>
      </c>
      <c r="AY161">
        <v>37.9</v>
      </c>
      <c r="AZ161">
        <v>15.504</v>
      </c>
      <c r="BA161">
        <v>10.129</v>
      </c>
      <c r="BB161">
        <v>44648.71</v>
      </c>
      <c r="BC161">
        <v>0.5</v>
      </c>
      <c r="BD161">
        <v>107.791</v>
      </c>
      <c r="BE161">
        <v>5.07</v>
      </c>
      <c r="BF161">
        <v>13</v>
      </c>
      <c r="BG161">
        <v>16.5</v>
      </c>
      <c r="BI161">
        <v>3.84</v>
      </c>
      <c r="BJ161">
        <v>83.44</v>
      </c>
      <c r="BK161">
        <v>0.94399999999999995</v>
      </c>
    </row>
    <row r="162" spans="1:67" x14ac:dyDescent="0.3">
      <c r="A162" t="s">
        <v>202</v>
      </c>
      <c r="B162" t="s">
        <v>203</v>
      </c>
      <c r="C162" t="s">
        <v>127</v>
      </c>
      <c r="D162" s="33">
        <v>44016</v>
      </c>
      <c r="E162">
        <v>8443</v>
      </c>
      <c r="F162">
        <v>183</v>
      </c>
      <c r="G162">
        <v>108.143</v>
      </c>
      <c r="H162">
        <v>104</v>
      </c>
      <c r="I162">
        <v>0</v>
      </c>
      <c r="J162">
        <v>0</v>
      </c>
      <c r="K162">
        <v>327.39800000000002</v>
      </c>
      <c r="L162">
        <v>7.0960000000000001</v>
      </c>
      <c r="M162">
        <v>4.1929999999999996</v>
      </c>
      <c r="N162">
        <v>4.0330000000000004</v>
      </c>
      <c r="O162">
        <v>0</v>
      </c>
      <c r="P162">
        <v>0</v>
      </c>
      <c r="Q162">
        <v>1.96</v>
      </c>
      <c r="R162">
        <v>4</v>
      </c>
      <c r="S162">
        <v>0.155</v>
      </c>
      <c r="T162">
        <v>30</v>
      </c>
      <c r="U162">
        <v>1.163</v>
      </c>
      <c r="Z162">
        <v>50176</v>
      </c>
      <c r="AA162">
        <v>2668036</v>
      </c>
      <c r="AB162">
        <v>103.459</v>
      </c>
      <c r="AC162">
        <v>1.946</v>
      </c>
      <c r="AD162">
        <v>47425</v>
      </c>
      <c r="AE162">
        <v>1.839</v>
      </c>
      <c r="AF162">
        <v>2.3E-3</v>
      </c>
      <c r="AG162">
        <v>438.5</v>
      </c>
      <c r="AH162" t="s">
        <v>204</v>
      </c>
      <c r="AV162">
        <v>68.98</v>
      </c>
      <c r="AW162">
        <v>25788217</v>
      </c>
      <c r="AX162">
        <v>3.202</v>
      </c>
      <c r="AY162">
        <v>37.9</v>
      </c>
      <c r="AZ162">
        <v>15.504</v>
      </c>
      <c r="BA162">
        <v>10.129</v>
      </c>
      <c r="BB162">
        <v>44648.71</v>
      </c>
      <c r="BC162">
        <v>0.5</v>
      </c>
      <c r="BD162">
        <v>107.791</v>
      </c>
      <c r="BE162">
        <v>5.07</v>
      </c>
      <c r="BF162">
        <v>13</v>
      </c>
      <c r="BG162">
        <v>16.5</v>
      </c>
      <c r="BI162">
        <v>3.84</v>
      </c>
      <c r="BJ162">
        <v>83.44</v>
      </c>
      <c r="BK162">
        <v>0.94399999999999995</v>
      </c>
    </row>
    <row r="163" spans="1:67" x14ac:dyDescent="0.3">
      <c r="A163" t="s">
        <v>202</v>
      </c>
      <c r="B163" t="s">
        <v>203</v>
      </c>
      <c r="C163" t="s">
        <v>127</v>
      </c>
      <c r="D163" s="33">
        <v>44017</v>
      </c>
      <c r="E163">
        <v>8583</v>
      </c>
      <c r="F163">
        <v>140</v>
      </c>
      <c r="G163">
        <v>117</v>
      </c>
      <c r="H163">
        <v>106</v>
      </c>
      <c r="I163">
        <v>2</v>
      </c>
      <c r="J163">
        <v>0.28599999999999998</v>
      </c>
      <c r="K163">
        <v>332.82600000000002</v>
      </c>
      <c r="L163">
        <v>5.4290000000000003</v>
      </c>
      <c r="M163">
        <v>4.5369999999999999</v>
      </c>
      <c r="N163">
        <v>4.1100000000000003</v>
      </c>
      <c r="O163">
        <v>7.8E-2</v>
      </c>
      <c r="P163">
        <v>1.0999999999999999E-2</v>
      </c>
      <c r="Q163">
        <v>1.89</v>
      </c>
      <c r="R163">
        <v>6</v>
      </c>
      <c r="S163">
        <v>0.23300000000000001</v>
      </c>
      <c r="T163">
        <v>34</v>
      </c>
      <c r="U163">
        <v>1.3180000000000001</v>
      </c>
      <c r="Z163">
        <v>45399</v>
      </c>
      <c r="AA163">
        <v>2713435</v>
      </c>
      <c r="AB163">
        <v>105.22</v>
      </c>
      <c r="AC163">
        <v>1.76</v>
      </c>
      <c r="AD163">
        <v>47751</v>
      </c>
      <c r="AE163">
        <v>1.8520000000000001</v>
      </c>
      <c r="AF163">
        <v>2.5000000000000001E-3</v>
      </c>
      <c r="AG163">
        <v>408.1</v>
      </c>
      <c r="AH163" t="s">
        <v>204</v>
      </c>
      <c r="AV163">
        <v>68.98</v>
      </c>
      <c r="AW163">
        <v>25788217</v>
      </c>
      <c r="AX163">
        <v>3.202</v>
      </c>
      <c r="AY163">
        <v>37.9</v>
      </c>
      <c r="AZ163">
        <v>15.504</v>
      </c>
      <c r="BA163">
        <v>10.129</v>
      </c>
      <c r="BB163">
        <v>44648.71</v>
      </c>
      <c r="BC163">
        <v>0.5</v>
      </c>
      <c r="BD163">
        <v>107.791</v>
      </c>
      <c r="BE163">
        <v>5.07</v>
      </c>
      <c r="BF163">
        <v>13</v>
      </c>
      <c r="BG163">
        <v>16.5</v>
      </c>
      <c r="BI163">
        <v>3.84</v>
      </c>
      <c r="BJ163">
        <v>83.44</v>
      </c>
      <c r="BK163">
        <v>0.94399999999999995</v>
      </c>
      <c r="BL163">
        <v>-3674.7</v>
      </c>
      <c r="BM163">
        <v>-4.33</v>
      </c>
      <c r="BN163">
        <v>-12.17</v>
      </c>
      <c r="BO163">
        <v>-142.49531093987599</v>
      </c>
    </row>
    <row r="164" spans="1:67" x14ac:dyDescent="0.3">
      <c r="A164" t="s">
        <v>202</v>
      </c>
      <c r="B164" t="s">
        <v>203</v>
      </c>
      <c r="C164" t="s">
        <v>127</v>
      </c>
      <c r="D164" s="33">
        <v>44018</v>
      </c>
      <c r="E164">
        <v>8755</v>
      </c>
      <c r="F164">
        <v>172</v>
      </c>
      <c r="G164">
        <v>131.571</v>
      </c>
      <c r="H164">
        <v>106</v>
      </c>
      <c r="I164">
        <v>0</v>
      </c>
      <c r="J164">
        <v>0.28599999999999998</v>
      </c>
      <c r="K164">
        <v>339.49599999999998</v>
      </c>
      <c r="L164">
        <v>6.67</v>
      </c>
      <c r="M164">
        <v>5.1020000000000003</v>
      </c>
      <c r="N164">
        <v>4.1100000000000003</v>
      </c>
      <c r="O164">
        <v>0</v>
      </c>
      <c r="P164">
        <v>1.0999999999999999E-2</v>
      </c>
      <c r="Q164">
        <v>1.82</v>
      </c>
      <c r="R164">
        <v>10</v>
      </c>
      <c r="S164">
        <v>0.38800000000000001</v>
      </c>
      <c r="T164">
        <v>39</v>
      </c>
      <c r="U164">
        <v>1.512</v>
      </c>
      <c r="Z164">
        <v>43865</v>
      </c>
      <c r="AA164">
        <v>2757300</v>
      </c>
      <c r="AB164">
        <v>106.92100000000001</v>
      </c>
      <c r="AC164">
        <v>1.7010000000000001</v>
      </c>
      <c r="AD164">
        <v>48801</v>
      </c>
      <c r="AE164">
        <v>1.8919999999999999</v>
      </c>
      <c r="AF164">
        <v>2.7000000000000001E-3</v>
      </c>
      <c r="AG164">
        <v>370.9</v>
      </c>
      <c r="AH164" t="s">
        <v>204</v>
      </c>
      <c r="AV164">
        <v>68.98</v>
      </c>
      <c r="AW164">
        <v>25788217</v>
      </c>
      <c r="AX164">
        <v>3.202</v>
      </c>
      <c r="AY164">
        <v>37.9</v>
      </c>
      <c r="AZ164">
        <v>15.504</v>
      </c>
      <c r="BA164">
        <v>10.129</v>
      </c>
      <c r="BB164">
        <v>44648.71</v>
      </c>
      <c r="BC164">
        <v>0.5</v>
      </c>
      <c r="BD164">
        <v>107.791</v>
      </c>
      <c r="BE164">
        <v>5.07</v>
      </c>
      <c r="BF164">
        <v>13</v>
      </c>
      <c r="BG164">
        <v>16.5</v>
      </c>
      <c r="BI164">
        <v>3.84</v>
      </c>
      <c r="BJ164">
        <v>83.44</v>
      </c>
      <c r="BK164">
        <v>0.94399999999999995</v>
      </c>
    </row>
    <row r="165" spans="1:67" x14ac:dyDescent="0.3">
      <c r="A165" t="s">
        <v>202</v>
      </c>
      <c r="B165" t="s">
        <v>203</v>
      </c>
      <c r="C165" t="s">
        <v>127</v>
      </c>
      <c r="D165" s="33">
        <v>44019</v>
      </c>
      <c r="E165">
        <v>8886</v>
      </c>
      <c r="F165">
        <v>131</v>
      </c>
      <c r="G165">
        <v>138</v>
      </c>
      <c r="H165">
        <v>106</v>
      </c>
      <c r="I165">
        <v>0</v>
      </c>
      <c r="J165">
        <v>0.28599999999999998</v>
      </c>
      <c r="K165">
        <v>344.57600000000002</v>
      </c>
      <c r="L165">
        <v>5.08</v>
      </c>
      <c r="M165">
        <v>5.351</v>
      </c>
      <c r="N165">
        <v>4.1100000000000003</v>
      </c>
      <c r="O165">
        <v>0</v>
      </c>
      <c r="P165">
        <v>1.0999999999999999E-2</v>
      </c>
      <c r="Q165">
        <v>1.76</v>
      </c>
      <c r="R165">
        <v>8</v>
      </c>
      <c r="S165">
        <v>0.31</v>
      </c>
      <c r="T165">
        <v>46</v>
      </c>
      <c r="U165">
        <v>1.784</v>
      </c>
      <c r="Z165">
        <v>43807</v>
      </c>
      <c r="AA165">
        <v>2801107</v>
      </c>
      <c r="AB165">
        <v>108.62</v>
      </c>
      <c r="AC165">
        <v>1.6990000000000001</v>
      </c>
      <c r="AD165">
        <v>49304</v>
      </c>
      <c r="AE165">
        <v>1.9119999999999999</v>
      </c>
      <c r="AF165">
        <v>2.8E-3</v>
      </c>
      <c r="AG165">
        <v>357.3</v>
      </c>
      <c r="AH165" t="s">
        <v>204</v>
      </c>
      <c r="AV165">
        <v>68.98</v>
      </c>
      <c r="AW165">
        <v>25788217</v>
      </c>
      <c r="AX165">
        <v>3.202</v>
      </c>
      <c r="AY165">
        <v>37.9</v>
      </c>
      <c r="AZ165">
        <v>15.504</v>
      </c>
      <c r="BA165">
        <v>10.129</v>
      </c>
      <c r="BB165">
        <v>44648.71</v>
      </c>
      <c r="BC165">
        <v>0.5</v>
      </c>
      <c r="BD165">
        <v>107.791</v>
      </c>
      <c r="BE165">
        <v>5.07</v>
      </c>
      <c r="BF165">
        <v>13</v>
      </c>
      <c r="BG165">
        <v>16.5</v>
      </c>
      <c r="BI165">
        <v>3.84</v>
      </c>
      <c r="BJ165">
        <v>83.44</v>
      </c>
      <c r="BK165">
        <v>0.94399999999999995</v>
      </c>
    </row>
    <row r="166" spans="1:67" x14ac:dyDescent="0.3">
      <c r="A166" t="s">
        <v>202</v>
      </c>
      <c r="B166" t="s">
        <v>203</v>
      </c>
      <c r="C166" t="s">
        <v>127</v>
      </c>
      <c r="D166" s="33">
        <v>44020</v>
      </c>
      <c r="E166">
        <v>9056</v>
      </c>
      <c r="F166">
        <v>170</v>
      </c>
      <c r="G166">
        <v>150.714</v>
      </c>
      <c r="H166">
        <v>106</v>
      </c>
      <c r="I166">
        <v>0</v>
      </c>
      <c r="J166">
        <v>0.28599999999999998</v>
      </c>
      <c r="K166">
        <v>351.16800000000001</v>
      </c>
      <c r="L166">
        <v>6.5919999999999996</v>
      </c>
      <c r="M166">
        <v>5.8440000000000003</v>
      </c>
      <c r="N166">
        <v>4.1100000000000003</v>
      </c>
      <c r="O166">
        <v>0</v>
      </c>
      <c r="P166">
        <v>1.0999999999999999E-2</v>
      </c>
      <c r="Q166">
        <v>1.73</v>
      </c>
      <c r="R166">
        <v>10</v>
      </c>
      <c r="S166">
        <v>0.38800000000000001</v>
      </c>
      <c r="T166">
        <v>45</v>
      </c>
      <c r="U166">
        <v>1.7450000000000001</v>
      </c>
      <c r="Z166">
        <v>55299</v>
      </c>
      <c r="AA166">
        <v>2856406</v>
      </c>
      <c r="AB166">
        <v>110.764</v>
      </c>
      <c r="AC166">
        <v>2.1440000000000001</v>
      </c>
      <c r="AD166">
        <v>50069</v>
      </c>
      <c r="AE166">
        <v>1.9419999999999999</v>
      </c>
      <c r="AF166">
        <v>3.0000000000000001E-3</v>
      </c>
      <c r="AG166">
        <v>332.2</v>
      </c>
      <c r="AH166" t="s">
        <v>204</v>
      </c>
      <c r="AV166">
        <v>75.459999999999994</v>
      </c>
      <c r="AW166">
        <v>25788217</v>
      </c>
      <c r="AX166">
        <v>3.202</v>
      </c>
      <c r="AY166">
        <v>37.9</v>
      </c>
      <c r="AZ166">
        <v>15.504</v>
      </c>
      <c r="BA166">
        <v>10.129</v>
      </c>
      <c r="BB166">
        <v>44648.71</v>
      </c>
      <c r="BC166">
        <v>0.5</v>
      </c>
      <c r="BD166">
        <v>107.791</v>
      </c>
      <c r="BE166">
        <v>5.07</v>
      </c>
      <c r="BF166">
        <v>13</v>
      </c>
      <c r="BG166">
        <v>16.5</v>
      </c>
      <c r="BI166">
        <v>3.84</v>
      </c>
      <c r="BJ166">
        <v>83.44</v>
      </c>
      <c r="BK166">
        <v>0.94399999999999995</v>
      </c>
    </row>
    <row r="167" spans="1:67" x14ac:dyDescent="0.3">
      <c r="A167" t="s">
        <v>202</v>
      </c>
      <c r="B167" t="s">
        <v>203</v>
      </c>
      <c r="C167" t="s">
        <v>127</v>
      </c>
      <c r="D167" s="33">
        <v>44021</v>
      </c>
      <c r="E167">
        <v>9374</v>
      </c>
      <c r="F167">
        <v>318</v>
      </c>
      <c r="G167">
        <v>186.857</v>
      </c>
      <c r="H167">
        <v>106</v>
      </c>
      <c r="I167">
        <v>0</v>
      </c>
      <c r="J167">
        <v>0.28599999999999998</v>
      </c>
      <c r="K167">
        <v>363.49900000000002</v>
      </c>
      <c r="L167">
        <v>12.331</v>
      </c>
      <c r="M167">
        <v>7.2460000000000004</v>
      </c>
      <c r="N167">
        <v>4.1100000000000003</v>
      </c>
      <c r="O167">
        <v>0</v>
      </c>
      <c r="P167">
        <v>1.0999999999999999E-2</v>
      </c>
      <c r="Q167">
        <v>1.72</v>
      </c>
      <c r="R167">
        <v>13</v>
      </c>
      <c r="S167">
        <v>0.504</v>
      </c>
      <c r="T167">
        <v>54</v>
      </c>
      <c r="U167">
        <v>2.0939999999999999</v>
      </c>
      <c r="Z167">
        <v>54425</v>
      </c>
      <c r="AA167">
        <v>2910831</v>
      </c>
      <c r="AB167">
        <v>112.874</v>
      </c>
      <c r="AC167">
        <v>2.11</v>
      </c>
      <c r="AD167">
        <v>49578</v>
      </c>
      <c r="AE167">
        <v>1.923</v>
      </c>
      <c r="AF167">
        <v>3.8E-3</v>
      </c>
      <c r="AG167">
        <v>265.3</v>
      </c>
      <c r="AH167" t="s">
        <v>204</v>
      </c>
      <c r="AV167">
        <v>75.459999999999994</v>
      </c>
      <c r="AW167">
        <v>25788217</v>
      </c>
      <c r="AX167">
        <v>3.202</v>
      </c>
      <c r="AY167">
        <v>37.9</v>
      </c>
      <c r="AZ167">
        <v>15.504</v>
      </c>
      <c r="BA167">
        <v>10.129</v>
      </c>
      <c r="BB167">
        <v>44648.71</v>
      </c>
      <c r="BC167">
        <v>0.5</v>
      </c>
      <c r="BD167">
        <v>107.791</v>
      </c>
      <c r="BE167">
        <v>5.07</v>
      </c>
      <c r="BF167">
        <v>13</v>
      </c>
      <c r="BG167">
        <v>16.5</v>
      </c>
      <c r="BI167">
        <v>3.84</v>
      </c>
      <c r="BJ167">
        <v>83.44</v>
      </c>
      <c r="BK167">
        <v>0.94399999999999995</v>
      </c>
    </row>
    <row r="168" spans="1:67" x14ac:dyDescent="0.3">
      <c r="A168" t="s">
        <v>202</v>
      </c>
      <c r="B168" t="s">
        <v>203</v>
      </c>
      <c r="C168" t="s">
        <v>127</v>
      </c>
      <c r="D168" s="33">
        <v>44022</v>
      </c>
      <c r="E168">
        <v>9553</v>
      </c>
      <c r="F168">
        <v>179</v>
      </c>
      <c r="G168">
        <v>184.714</v>
      </c>
      <c r="H168">
        <v>107</v>
      </c>
      <c r="I168">
        <v>1</v>
      </c>
      <c r="J168">
        <v>0.42899999999999999</v>
      </c>
      <c r="K168">
        <v>370.44099999999997</v>
      </c>
      <c r="L168">
        <v>6.9409999999999998</v>
      </c>
      <c r="M168">
        <v>7.1630000000000003</v>
      </c>
      <c r="N168">
        <v>4.149</v>
      </c>
      <c r="O168">
        <v>3.9E-2</v>
      </c>
      <c r="P168">
        <v>1.7000000000000001E-2</v>
      </c>
      <c r="Q168">
        <v>1.64</v>
      </c>
      <c r="R168">
        <v>16</v>
      </c>
      <c r="S168">
        <v>0.62</v>
      </c>
      <c r="T168">
        <v>55</v>
      </c>
      <c r="U168">
        <v>2.133</v>
      </c>
      <c r="Z168">
        <v>59437</v>
      </c>
      <c r="AA168">
        <v>2970268</v>
      </c>
      <c r="AB168">
        <v>115.179</v>
      </c>
      <c r="AC168">
        <v>2.3050000000000002</v>
      </c>
      <c r="AD168">
        <v>50344</v>
      </c>
      <c r="AE168">
        <v>1.952</v>
      </c>
      <c r="AF168">
        <v>3.7000000000000002E-3</v>
      </c>
      <c r="AG168">
        <v>272.60000000000002</v>
      </c>
      <c r="AH168" t="s">
        <v>204</v>
      </c>
      <c r="AV168">
        <v>75.459999999999994</v>
      </c>
      <c r="AW168">
        <v>25788217</v>
      </c>
      <c r="AX168">
        <v>3.202</v>
      </c>
      <c r="AY168">
        <v>37.9</v>
      </c>
      <c r="AZ168">
        <v>15.504</v>
      </c>
      <c r="BA168">
        <v>10.129</v>
      </c>
      <c r="BB168">
        <v>44648.71</v>
      </c>
      <c r="BC168">
        <v>0.5</v>
      </c>
      <c r="BD168">
        <v>107.791</v>
      </c>
      <c r="BE168">
        <v>5.07</v>
      </c>
      <c r="BF168">
        <v>13</v>
      </c>
      <c r="BG168">
        <v>16.5</v>
      </c>
      <c r="BI168">
        <v>3.84</v>
      </c>
      <c r="BJ168">
        <v>83.44</v>
      </c>
      <c r="BK168">
        <v>0.94399999999999995</v>
      </c>
    </row>
    <row r="169" spans="1:67" x14ac:dyDescent="0.3">
      <c r="A169" t="s">
        <v>202</v>
      </c>
      <c r="B169" t="s">
        <v>203</v>
      </c>
      <c r="C169" t="s">
        <v>127</v>
      </c>
      <c r="D169" s="33">
        <v>44023</v>
      </c>
      <c r="E169">
        <v>9797</v>
      </c>
      <c r="F169">
        <v>244</v>
      </c>
      <c r="G169">
        <v>193.429</v>
      </c>
      <c r="H169">
        <v>108</v>
      </c>
      <c r="I169">
        <v>1</v>
      </c>
      <c r="J169">
        <v>0.57099999999999995</v>
      </c>
      <c r="K169">
        <v>379.90199999999999</v>
      </c>
      <c r="L169">
        <v>9.4619999999999997</v>
      </c>
      <c r="M169">
        <v>7.5010000000000003</v>
      </c>
      <c r="N169">
        <v>4.1879999999999997</v>
      </c>
      <c r="O169">
        <v>3.9E-2</v>
      </c>
      <c r="P169">
        <v>2.1999999999999999E-2</v>
      </c>
      <c r="Q169">
        <v>1.57</v>
      </c>
      <c r="R169">
        <v>17</v>
      </c>
      <c r="S169">
        <v>0.65900000000000003</v>
      </c>
      <c r="T169">
        <v>67</v>
      </c>
      <c r="U169">
        <v>2.5979999999999999</v>
      </c>
      <c r="Z169">
        <v>53397</v>
      </c>
      <c r="AA169">
        <v>3023665</v>
      </c>
      <c r="AB169">
        <v>117.25</v>
      </c>
      <c r="AC169">
        <v>2.0710000000000002</v>
      </c>
      <c r="AD169">
        <v>50804</v>
      </c>
      <c r="AE169">
        <v>1.97</v>
      </c>
      <c r="AF169">
        <v>3.8E-3</v>
      </c>
      <c r="AG169">
        <v>262.60000000000002</v>
      </c>
      <c r="AH169" t="s">
        <v>204</v>
      </c>
      <c r="AV169">
        <v>75.459999999999994</v>
      </c>
      <c r="AW169">
        <v>25788217</v>
      </c>
      <c r="AX169">
        <v>3.202</v>
      </c>
      <c r="AY169">
        <v>37.9</v>
      </c>
      <c r="AZ169">
        <v>15.504</v>
      </c>
      <c r="BA169">
        <v>10.129</v>
      </c>
      <c r="BB169">
        <v>44648.71</v>
      </c>
      <c r="BC169">
        <v>0.5</v>
      </c>
      <c r="BD169">
        <v>107.791</v>
      </c>
      <c r="BE169">
        <v>5.07</v>
      </c>
      <c r="BF169">
        <v>13</v>
      </c>
      <c r="BG169">
        <v>16.5</v>
      </c>
      <c r="BI169">
        <v>3.84</v>
      </c>
      <c r="BJ169">
        <v>83.44</v>
      </c>
      <c r="BK169">
        <v>0.94399999999999995</v>
      </c>
    </row>
    <row r="170" spans="1:67" x14ac:dyDescent="0.3">
      <c r="A170" t="s">
        <v>202</v>
      </c>
      <c r="B170" t="s">
        <v>203</v>
      </c>
      <c r="C170" t="s">
        <v>127</v>
      </c>
      <c r="D170" s="33">
        <v>44024</v>
      </c>
      <c r="E170">
        <v>9980</v>
      </c>
      <c r="F170">
        <v>183</v>
      </c>
      <c r="G170">
        <v>199.571</v>
      </c>
      <c r="H170">
        <v>108</v>
      </c>
      <c r="I170">
        <v>0</v>
      </c>
      <c r="J170">
        <v>0.28599999999999998</v>
      </c>
      <c r="K170">
        <v>386.99799999999999</v>
      </c>
      <c r="L170">
        <v>7.0960000000000001</v>
      </c>
      <c r="M170">
        <v>7.7389999999999999</v>
      </c>
      <c r="N170">
        <v>4.1879999999999997</v>
      </c>
      <c r="O170">
        <v>0</v>
      </c>
      <c r="P170">
        <v>1.0999999999999999E-2</v>
      </c>
      <c r="Q170">
        <v>1.54</v>
      </c>
      <c r="R170">
        <v>18</v>
      </c>
      <c r="S170">
        <v>0.69799999999999995</v>
      </c>
      <c r="T170">
        <v>92</v>
      </c>
      <c r="U170">
        <v>3.5680000000000001</v>
      </c>
      <c r="Z170">
        <v>51823</v>
      </c>
      <c r="AA170">
        <v>3075488</v>
      </c>
      <c r="AB170">
        <v>119.259</v>
      </c>
      <c r="AC170">
        <v>2.0099999999999998</v>
      </c>
      <c r="AD170">
        <v>51722</v>
      </c>
      <c r="AE170">
        <v>2.0059999999999998</v>
      </c>
      <c r="AF170">
        <v>3.8999999999999998E-3</v>
      </c>
      <c r="AG170">
        <v>259.2</v>
      </c>
      <c r="AH170" t="s">
        <v>204</v>
      </c>
      <c r="AV170">
        <v>75.459999999999994</v>
      </c>
      <c r="AW170">
        <v>25788217</v>
      </c>
      <c r="AX170">
        <v>3.202</v>
      </c>
      <c r="AY170">
        <v>37.9</v>
      </c>
      <c r="AZ170">
        <v>15.504</v>
      </c>
      <c r="BA170">
        <v>10.129</v>
      </c>
      <c r="BB170">
        <v>44648.71</v>
      </c>
      <c r="BC170">
        <v>0.5</v>
      </c>
      <c r="BD170">
        <v>107.791</v>
      </c>
      <c r="BE170">
        <v>5.07</v>
      </c>
      <c r="BF170">
        <v>13</v>
      </c>
      <c r="BG170">
        <v>16.5</v>
      </c>
      <c r="BI170">
        <v>3.84</v>
      </c>
      <c r="BJ170">
        <v>83.44</v>
      </c>
      <c r="BK170">
        <v>0.94399999999999995</v>
      </c>
      <c r="BL170">
        <v>-4064.3</v>
      </c>
      <c r="BM170">
        <v>-4.5999999999999996</v>
      </c>
      <c r="BN170">
        <v>-11.05</v>
      </c>
      <c r="BO170">
        <v>-157.60298589080401</v>
      </c>
    </row>
    <row r="171" spans="1:67" x14ac:dyDescent="0.3">
      <c r="A171" t="s">
        <v>202</v>
      </c>
      <c r="B171" t="s">
        <v>203</v>
      </c>
      <c r="C171" t="s">
        <v>127</v>
      </c>
      <c r="D171" s="33">
        <v>44025</v>
      </c>
      <c r="E171">
        <v>10251</v>
      </c>
      <c r="F171">
        <v>271</v>
      </c>
      <c r="G171">
        <v>213.714</v>
      </c>
      <c r="H171">
        <v>108</v>
      </c>
      <c r="I171">
        <v>0</v>
      </c>
      <c r="J171">
        <v>0.28599999999999998</v>
      </c>
      <c r="K171">
        <v>397.50700000000001</v>
      </c>
      <c r="L171">
        <v>10.509</v>
      </c>
      <c r="M171">
        <v>8.2870000000000008</v>
      </c>
      <c r="N171">
        <v>4.1879999999999997</v>
      </c>
      <c r="O171">
        <v>0</v>
      </c>
      <c r="P171">
        <v>1.0999999999999999E-2</v>
      </c>
      <c r="Q171">
        <v>1.53</v>
      </c>
      <c r="R171">
        <v>27</v>
      </c>
      <c r="S171">
        <v>1.0469999999999999</v>
      </c>
      <c r="T171">
        <v>90</v>
      </c>
      <c r="U171">
        <v>3.49</v>
      </c>
      <c r="Z171">
        <v>42300</v>
      </c>
      <c r="AA171">
        <v>3117788</v>
      </c>
      <c r="AB171">
        <v>120.9</v>
      </c>
      <c r="AC171">
        <v>1.64</v>
      </c>
      <c r="AD171">
        <v>51498</v>
      </c>
      <c r="AE171">
        <v>1.9970000000000001</v>
      </c>
      <c r="AF171">
        <v>4.1000000000000003E-3</v>
      </c>
      <c r="AG171">
        <v>241</v>
      </c>
      <c r="AH171" t="s">
        <v>204</v>
      </c>
      <c r="AV171">
        <v>71.760000000000005</v>
      </c>
      <c r="AW171">
        <v>25788217</v>
      </c>
      <c r="AX171">
        <v>3.202</v>
      </c>
      <c r="AY171">
        <v>37.9</v>
      </c>
      <c r="AZ171">
        <v>15.504</v>
      </c>
      <c r="BA171">
        <v>10.129</v>
      </c>
      <c r="BB171">
        <v>44648.71</v>
      </c>
      <c r="BC171">
        <v>0.5</v>
      </c>
      <c r="BD171">
        <v>107.791</v>
      </c>
      <c r="BE171">
        <v>5.07</v>
      </c>
      <c r="BF171">
        <v>13</v>
      </c>
      <c r="BG171">
        <v>16.5</v>
      </c>
      <c r="BI171">
        <v>3.84</v>
      </c>
      <c r="BJ171">
        <v>83.44</v>
      </c>
      <c r="BK171">
        <v>0.94399999999999995</v>
      </c>
    </row>
    <row r="172" spans="1:67" x14ac:dyDescent="0.3">
      <c r="A172" t="s">
        <v>202</v>
      </c>
      <c r="B172" t="s">
        <v>203</v>
      </c>
      <c r="C172" t="s">
        <v>127</v>
      </c>
      <c r="D172" s="33">
        <v>44026</v>
      </c>
      <c r="E172">
        <v>10487</v>
      </c>
      <c r="F172">
        <v>236</v>
      </c>
      <c r="G172">
        <v>228.714</v>
      </c>
      <c r="H172">
        <v>111</v>
      </c>
      <c r="I172">
        <v>3</v>
      </c>
      <c r="J172">
        <v>0.71399999999999997</v>
      </c>
      <c r="K172">
        <v>406.65899999999999</v>
      </c>
      <c r="L172">
        <v>9.1509999999999998</v>
      </c>
      <c r="M172">
        <v>8.8689999999999998</v>
      </c>
      <c r="N172">
        <v>4.3040000000000003</v>
      </c>
      <c r="O172">
        <v>0.11600000000000001</v>
      </c>
      <c r="P172">
        <v>2.8000000000000001E-2</v>
      </c>
      <c r="Q172">
        <v>1.51</v>
      </c>
      <c r="R172">
        <v>28</v>
      </c>
      <c r="S172">
        <v>1.0860000000000001</v>
      </c>
      <c r="T172">
        <v>111</v>
      </c>
      <c r="U172">
        <v>4.3040000000000003</v>
      </c>
      <c r="Z172">
        <v>44449</v>
      </c>
      <c r="AA172">
        <v>3162237</v>
      </c>
      <c r="AB172">
        <v>122.623</v>
      </c>
      <c r="AC172">
        <v>1.724</v>
      </c>
      <c r="AD172">
        <v>51590</v>
      </c>
      <c r="AE172">
        <v>2.0009999999999999</v>
      </c>
      <c r="AF172">
        <v>4.4000000000000003E-3</v>
      </c>
      <c r="AG172">
        <v>225.6</v>
      </c>
      <c r="AH172" t="s">
        <v>204</v>
      </c>
      <c r="AV172">
        <v>71.760000000000005</v>
      </c>
      <c r="AW172">
        <v>25788217</v>
      </c>
      <c r="AX172">
        <v>3.202</v>
      </c>
      <c r="AY172">
        <v>37.9</v>
      </c>
      <c r="AZ172">
        <v>15.504</v>
      </c>
      <c r="BA172">
        <v>10.129</v>
      </c>
      <c r="BB172">
        <v>44648.71</v>
      </c>
      <c r="BC172">
        <v>0.5</v>
      </c>
      <c r="BD172">
        <v>107.791</v>
      </c>
      <c r="BE172">
        <v>5.07</v>
      </c>
      <c r="BF172">
        <v>13</v>
      </c>
      <c r="BG172">
        <v>16.5</v>
      </c>
      <c r="BI172">
        <v>3.84</v>
      </c>
      <c r="BJ172">
        <v>83.44</v>
      </c>
      <c r="BK172">
        <v>0.94399999999999995</v>
      </c>
    </row>
    <row r="173" spans="1:67" x14ac:dyDescent="0.3">
      <c r="A173" t="s">
        <v>202</v>
      </c>
      <c r="B173" t="s">
        <v>203</v>
      </c>
      <c r="C173" t="s">
        <v>127</v>
      </c>
      <c r="D173" s="33">
        <v>44027</v>
      </c>
      <c r="E173">
        <v>10810</v>
      </c>
      <c r="F173">
        <v>323</v>
      </c>
      <c r="G173">
        <v>250.571</v>
      </c>
      <c r="H173">
        <v>113</v>
      </c>
      <c r="I173">
        <v>2</v>
      </c>
      <c r="J173">
        <v>1</v>
      </c>
      <c r="K173">
        <v>419.18400000000003</v>
      </c>
      <c r="L173">
        <v>12.525</v>
      </c>
      <c r="M173">
        <v>9.7170000000000005</v>
      </c>
      <c r="N173">
        <v>4.3819999999999997</v>
      </c>
      <c r="O173">
        <v>7.8E-2</v>
      </c>
      <c r="P173">
        <v>3.9E-2</v>
      </c>
      <c r="Q173">
        <v>1.51</v>
      </c>
      <c r="R173">
        <v>30</v>
      </c>
      <c r="S173">
        <v>1.163</v>
      </c>
      <c r="T173">
        <v>114</v>
      </c>
      <c r="U173">
        <v>4.4210000000000003</v>
      </c>
      <c r="Z173">
        <v>59904</v>
      </c>
      <c r="AA173">
        <v>3222141</v>
      </c>
      <c r="AB173">
        <v>124.946</v>
      </c>
      <c r="AC173">
        <v>2.323</v>
      </c>
      <c r="AD173">
        <v>52248</v>
      </c>
      <c r="AE173">
        <v>2.0259999999999998</v>
      </c>
      <c r="AF173">
        <v>4.7999999999999996E-3</v>
      </c>
      <c r="AG173">
        <v>208.5</v>
      </c>
      <c r="AH173" t="s">
        <v>204</v>
      </c>
      <c r="AV173">
        <v>71.760000000000005</v>
      </c>
      <c r="AW173">
        <v>25788217</v>
      </c>
      <c r="AX173">
        <v>3.202</v>
      </c>
      <c r="AY173">
        <v>37.9</v>
      </c>
      <c r="AZ173">
        <v>15.504</v>
      </c>
      <c r="BA173">
        <v>10.129</v>
      </c>
      <c r="BB173">
        <v>44648.71</v>
      </c>
      <c r="BC173">
        <v>0.5</v>
      </c>
      <c r="BD173">
        <v>107.791</v>
      </c>
      <c r="BE173">
        <v>5.07</v>
      </c>
      <c r="BF173">
        <v>13</v>
      </c>
      <c r="BG173">
        <v>16.5</v>
      </c>
      <c r="BI173">
        <v>3.84</v>
      </c>
      <c r="BJ173">
        <v>83.44</v>
      </c>
      <c r="BK173">
        <v>0.94399999999999995</v>
      </c>
    </row>
    <row r="174" spans="1:67" x14ac:dyDescent="0.3">
      <c r="A174" t="s">
        <v>202</v>
      </c>
      <c r="B174" t="s">
        <v>203</v>
      </c>
      <c r="C174" t="s">
        <v>127</v>
      </c>
      <c r="D174" s="33">
        <v>44028</v>
      </c>
      <c r="E174">
        <v>11233</v>
      </c>
      <c r="F174">
        <v>423</v>
      </c>
      <c r="G174">
        <v>265.57100000000003</v>
      </c>
      <c r="H174">
        <v>116</v>
      </c>
      <c r="I174">
        <v>3</v>
      </c>
      <c r="J174">
        <v>1.429</v>
      </c>
      <c r="K174">
        <v>435.58699999999999</v>
      </c>
      <c r="L174">
        <v>16.402999999999999</v>
      </c>
      <c r="M174">
        <v>10.298</v>
      </c>
      <c r="N174">
        <v>4.4980000000000002</v>
      </c>
      <c r="O174">
        <v>0.11600000000000001</v>
      </c>
      <c r="P174">
        <v>5.5E-2</v>
      </c>
      <c r="Q174">
        <v>1.49</v>
      </c>
      <c r="R174">
        <v>32</v>
      </c>
      <c r="S174">
        <v>1.2410000000000001</v>
      </c>
      <c r="T174">
        <v>126</v>
      </c>
      <c r="U174">
        <v>4.8860000000000001</v>
      </c>
      <c r="Z174">
        <v>65575</v>
      </c>
      <c r="AA174">
        <v>3287716</v>
      </c>
      <c r="AB174">
        <v>127.489</v>
      </c>
      <c r="AC174">
        <v>2.5430000000000001</v>
      </c>
      <c r="AD174">
        <v>53841</v>
      </c>
      <c r="AE174">
        <v>2.0880000000000001</v>
      </c>
      <c r="AF174">
        <v>4.8999999999999998E-3</v>
      </c>
      <c r="AG174">
        <v>202.7</v>
      </c>
      <c r="AH174" t="s">
        <v>204</v>
      </c>
      <c r="AV174">
        <v>68.06</v>
      </c>
      <c r="AW174">
        <v>25788217</v>
      </c>
      <c r="AX174">
        <v>3.202</v>
      </c>
      <c r="AY174">
        <v>37.9</v>
      </c>
      <c r="AZ174">
        <v>15.504</v>
      </c>
      <c r="BA174">
        <v>10.129</v>
      </c>
      <c r="BB174">
        <v>44648.71</v>
      </c>
      <c r="BC174">
        <v>0.5</v>
      </c>
      <c r="BD174">
        <v>107.791</v>
      </c>
      <c r="BE174">
        <v>5.07</v>
      </c>
      <c r="BF174">
        <v>13</v>
      </c>
      <c r="BG174">
        <v>16.5</v>
      </c>
      <c r="BI174">
        <v>3.84</v>
      </c>
      <c r="BJ174">
        <v>83.44</v>
      </c>
      <c r="BK174">
        <v>0.94399999999999995</v>
      </c>
    </row>
    <row r="175" spans="1:67" x14ac:dyDescent="0.3">
      <c r="A175" t="s">
        <v>202</v>
      </c>
      <c r="B175" t="s">
        <v>203</v>
      </c>
      <c r="C175" t="s">
        <v>127</v>
      </c>
      <c r="D175" s="33">
        <v>44029</v>
      </c>
      <c r="E175">
        <v>11441</v>
      </c>
      <c r="F175">
        <v>208</v>
      </c>
      <c r="G175">
        <v>269.714</v>
      </c>
      <c r="H175">
        <v>118</v>
      </c>
      <c r="I175">
        <v>2</v>
      </c>
      <c r="J175">
        <v>1.571</v>
      </c>
      <c r="K175">
        <v>443.65199999999999</v>
      </c>
      <c r="L175">
        <v>8.0660000000000007</v>
      </c>
      <c r="M175">
        <v>10.459</v>
      </c>
      <c r="N175">
        <v>4.5759999999999996</v>
      </c>
      <c r="O175">
        <v>7.8E-2</v>
      </c>
      <c r="P175">
        <v>6.0999999999999999E-2</v>
      </c>
      <c r="Q175">
        <v>1.43</v>
      </c>
      <c r="R175">
        <v>26</v>
      </c>
      <c r="S175">
        <v>1.008</v>
      </c>
      <c r="T175">
        <v>115</v>
      </c>
      <c r="U175">
        <v>4.4589999999999996</v>
      </c>
      <c r="Z175">
        <v>62748</v>
      </c>
      <c r="AA175">
        <v>3350464</v>
      </c>
      <c r="AB175">
        <v>129.922</v>
      </c>
      <c r="AC175">
        <v>2.4329999999999998</v>
      </c>
      <c r="AD175">
        <v>54314</v>
      </c>
      <c r="AE175">
        <v>2.1059999999999999</v>
      </c>
      <c r="AF175">
        <v>5.0000000000000001E-3</v>
      </c>
      <c r="AG175">
        <v>201.4</v>
      </c>
      <c r="AH175" t="s">
        <v>204</v>
      </c>
      <c r="AV175">
        <v>68.06</v>
      </c>
      <c r="AW175">
        <v>25788217</v>
      </c>
      <c r="AX175">
        <v>3.202</v>
      </c>
      <c r="AY175">
        <v>37.9</v>
      </c>
      <c r="AZ175">
        <v>15.504</v>
      </c>
      <c r="BA175">
        <v>10.129</v>
      </c>
      <c r="BB175">
        <v>44648.71</v>
      </c>
      <c r="BC175">
        <v>0.5</v>
      </c>
      <c r="BD175">
        <v>107.791</v>
      </c>
      <c r="BE175">
        <v>5.07</v>
      </c>
      <c r="BF175">
        <v>13</v>
      </c>
      <c r="BG175">
        <v>16.5</v>
      </c>
      <c r="BI175">
        <v>3.84</v>
      </c>
      <c r="BJ175">
        <v>83.44</v>
      </c>
      <c r="BK175">
        <v>0.94399999999999995</v>
      </c>
    </row>
    <row r="176" spans="1:67" x14ac:dyDescent="0.3">
      <c r="A176" t="s">
        <v>202</v>
      </c>
      <c r="B176" t="s">
        <v>203</v>
      </c>
      <c r="C176" t="s">
        <v>127</v>
      </c>
      <c r="D176" s="33">
        <v>44030</v>
      </c>
      <c r="E176">
        <v>11802</v>
      </c>
      <c r="F176">
        <v>361</v>
      </c>
      <c r="G176">
        <v>286.42899999999997</v>
      </c>
      <c r="H176">
        <v>122</v>
      </c>
      <c r="I176">
        <v>4</v>
      </c>
      <c r="J176">
        <v>2</v>
      </c>
      <c r="K176">
        <v>457.65100000000001</v>
      </c>
      <c r="L176">
        <v>13.999000000000001</v>
      </c>
      <c r="M176">
        <v>11.106999999999999</v>
      </c>
      <c r="N176">
        <v>4.7309999999999999</v>
      </c>
      <c r="O176">
        <v>0.155</v>
      </c>
      <c r="P176">
        <v>7.8E-2</v>
      </c>
      <c r="Q176">
        <v>1.39</v>
      </c>
      <c r="R176">
        <v>29</v>
      </c>
      <c r="S176">
        <v>1.125</v>
      </c>
      <c r="T176">
        <v>135</v>
      </c>
      <c r="U176">
        <v>5.2350000000000003</v>
      </c>
      <c r="Z176">
        <v>66094</v>
      </c>
      <c r="AA176">
        <v>3416558</v>
      </c>
      <c r="AB176">
        <v>132.48500000000001</v>
      </c>
      <c r="AC176">
        <v>2.5630000000000002</v>
      </c>
      <c r="AD176">
        <v>56128</v>
      </c>
      <c r="AE176">
        <v>2.1760000000000002</v>
      </c>
      <c r="AF176">
        <v>5.1000000000000004E-3</v>
      </c>
      <c r="AG176">
        <v>196</v>
      </c>
      <c r="AH176" t="s">
        <v>204</v>
      </c>
      <c r="AV176">
        <v>68.06</v>
      </c>
      <c r="AW176">
        <v>25788217</v>
      </c>
      <c r="AX176">
        <v>3.202</v>
      </c>
      <c r="AY176">
        <v>37.9</v>
      </c>
      <c r="AZ176">
        <v>15.504</v>
      </c>
      <c r="BA176">
        <v>10.129</v>
      </c>
      <c r="BB176">
        <v>44648.71</v>
      </c>
      <c r="BC176">
        <v>0.5</v>
      </c>
      <c r="BD176">
        <v>107.791</v>
      </c>
      <c r="BE176">
        <v>5.07</v>
      </c>
      <c r="BF176">
        <v>13</v>
      </c>
      <c r="BG176">
        <v>16.5</v>
      </c>
      <c r="BI176">
        <v>3.84</v>
      </c>
      <c r="BJ176">
        <v>83.44</v>
      </c>
      <c r="BK176">
        <v>0.94399999999999995</v>
      </c>
    </row>
    <row r="177" spans="1:67" x14ac:dyDescent="0.3">
      <c r="A177" t="s">
        <v>202</v>
      </c>
      <c r="B177" t="s">
        <v>203</v>
      </c>
      <c r="C177" t="s">
        <v>127</v>
      </c>
      <c r="D177" s="33">
        <v>44031</v>
      </c>
      <c r="E177">
        <v>12069</v>
      </c>
      <c r="F177">
        <v>267</v>
      </c>
      <c r="G177">
        <v>298.42899999999997</v>
      </c>
      <c r="H177">
        <v>123</v>
      </c>
      <c r="I177">
        <v>1</v>
      </c>
      <c r="J177">
        <v>2.1429999999999998</v>
      </c>
      <c r="K177">
        <v>468.00400000000002</v>
      </c>
      <c r="L177">
        <v>10.353999999999999</v>
      </c>
      <c r="M177">
        <v>11.571999999999999</v>
      </c>
      <c r="N177">
        <v>4.7699999999999996</v>
      </c>
      <c r="O177">
        <v>3.9E-2</v>
      </c>
      <c r="P177">
        <v>8.3000000000000004E-2</v>
      </c>
      <c r="Q177">
        <v>1.38</v>
      </c>
      <c r="R177">
        <v>33</v>
      </c>
      <c r="S177">
        <v>1.28</v>
      </c>
      <c r="T177">
        <v>156</v>
      </c>
      <c r="U177">
        <v>6.0490000000000004</v>
      </c>
      <c r="Z177">
        <v>59905</v>
      </c>
      <c r="AA177">
        <v>3476463</v>
      </c>
      <c r="AB177">
        <v>134.80799999999999</v>
      </c>
      <c r="AC177">
        <v>2.323</v>
      </c>
      <c r="AD177">
        <v>57282</v>
      </c>
      <c r="AE177">
        <v>2.2210000000000001</v>
      </c>
      <c r="AF177">
        <v>5.1999999999999998E-3</v>
      </c>
      <c r="AG177">
        <v>191.9</v>
      </c>
      <c r="AH177" t="s">
        <v>204</v>
      </c>
      <c r="AV177">
        <v>68.06</v>
      </c>
      <c r="AW177">
        <v>25788217</v>
      </c>
      <c r="AX177">
        <v>3.202</v>
      </c>
      <c r="AY177">
        <v>37.9</v>
      </c>
      <c r="AZ177">
        <v>15.504</v>
      </c>
      <c r="BA177">
        <v>10.129</v>
      </c>
      <c r="BB177">
        <v>44648.71</v>
      </c>
      <c r="BC177">
        <v>0.5</v>
      </c>
      <c r="BD177">
        <v>107.791</v>
      </c>
      <c r="BE177">
        <v>5.07</v>
      </c>
      <c r="BF177">
        <v>13</v>
      </c>
      <c r="BG177">
        <v>16.5</v>
      </c>
      <c r="BI177">
        <v>3.84</v>
      </c>
      <c r="BJ177">
        <v>83.44</v>
      </c>
      <c r="BK177">
        <v>0.94399999999999995</v>
      </c>
      <c r="BL177">
        <v>-4550.1000000000004</v>
      </c>
      <c r="BM177">
        <v>-4.95</v>
      </c>
      <c r="BN177">
        <v>-13.53</v>
      </c>
      <c r="BO177">
        <v>-176.44104669973899</v>
      </c>
    </row>
    <row r="178" spans="1:67" x14ac:dyDescent="0.3">
      <c r="A178" t="s">
        <v>202</v>
      </c>
      <c r="B178" t="s">
        <v>203</v>
      </c>
      <c r="C178" t="s">
        <v>127</v>
      </c>
      <c r="D178" s="33">
        <v>44032</v>
      </c>
      <c r="E178">
        <v>12428</v>
      </c>
      <c r="F178">
        <v>359</v>
      </c>
      <c r="G178">
        <v>311</v>
      </c>
      <c r="H178">
        <v>126</v>
      </c>
      <c r="I178">
        <v>3</v>
      </c>
      <c r="J178">
        <v>2.5710000000000002</v>
      </c>
      <c r="K178">
        <v>481.92599999999999</v>
      </c>
      <c r="L178">
        <v>13.920999999999999</v>
      </c>
      <c r="M178">
        <v>12.06</v>
      </c>
      <c r="N178">
        <v>4.8860000000000001</v>
      </c>
      <c r="O178">
        <v>0.11600000000000001</v>
      </c>
      <c r="P178">
        <v>0.1</v>
      </c>
      <c r="Q178">
        <v>1.38</v>
      </c>
      <c r="R178">
        <v>38</v>
      </c>
      <c r="S178">
        <v>1.474</v>
      </c>
      <c r="T178">
        <v>182</v>
      </c>
      <c r="U178">
        <v>7.0570000000000004</v>
      </c>
      <c r="Z178">
        <v>57962</v>
      </c>
      <c r="AA178">
        <v>3534425</v>
      </c>
      <c r="AB178">
        <v>137.05600000000001</v>
      </c>
      <c r="AC178">
        <v>2.2480000000000002</v>
      </c>
      <c r="AD178">
        <v>59520</v>
      </c>
      <c r="AE178">
        <v>2.3079999999999998</v>
      </c>
      <c r="AF178">
        <v>5.1999999999999998E-3</v>
      </c>
      <c r="AG178">
        <v>191.4</v>
      </c>
      <c r="AH178" t="s">
        <v>204</v>
      </c>
      <c r="AV178">
        <v>68.06</v>
      </c>
      <c r="AW178">
        <v>25788217</v>
      </c>
      <c r="AX178">
        <v>3.202</v>
      </c>
      <c r="AY178">
        <v>37.9</v>
      </c>
      <c r="AZ178">
        <v>15.504</v>
      </c>
      <c r="BA178">
        <v>10.129</v>
      </c>
      <c r="BB178">
        <v>44648.71</v>
      </c>
      <c r="BC178">
        <v>0.5</v>
      </c>
      <c r="BD178">
        <v>107.791</v>
      </c>
      <c r="BE178">
        <v>5.07</v>
      </c>
      <c r="BF178">
        <v>13</v>
      </c>
      <c r="BG178">
        <v>16.5</v>
      </c>
      <c r="BI178">
        <v>3.84</v>
      </c>
      <c r="BJ178">
        <v>83.44</v>
      </c>
      <c r="BK178">
        <v>0.94399999999999995</v>
      </c>
    </row>
    <row r="179" spans="1:67" x14ac:dyDescent="0.3">
      <c r="A179" t="s">
        <v>202</v>
      </c>
      <c r="B179" t="s">
        <v>203</v>
      </c>
      <c r="C179" t="s">
        <v>127</v>
      </c>
      <c r="D179" s="33">
        <v>44033</v>
      </c>
      <c r="E179">
        <v>12894</v>
      </c>
      <c r="F179">
        <v>466</v>
      </c>
      <c r="G179">
        <v>343.85700000000003</v>
      </c>
      <c r="H179">
        <v>128</v>
      </c>
      <c r="I179">
        <v>2</v>
      </c>
      <c r="J179">
        <v>2.4289999999999998</v>
      </c>
      <c r="K179">
        <v>499.99599999999998</v>
      </c>
      <c r="L179">
        <v>18.07</v>
      </c>
      <c r="M179">
        <v>13.334</v>
      </c>
      <c r="N179">
        <v>4.9640000000000004</v>
      </c>
      <c r="O179">
        <v>7.8E-2</v>
      </c>
      <c r="P179">
        <v>9.4E-2</v>
      </c>
      <c r="Q179">
        <v>1.37</v>
      </c>
      <c r="R179">
        <v>42</v>
      </c>
      <c r="S179">
        <v>1.629</v>
      </c>
      <c r="T179">
        <v>214</v>
      </c>
      <c r="U179">
        <v>8.298</v>
      </c>
      <c r="Z179">
        <v>56310</v>
      </c>
      <c r="AA179">
        <v>3590735</v>
      </c>
      <c r="AB179">
        <v>139.239</v>
      </c>
      <c r="AC179">
        <v>2.1840000000000002</v>
      </c>
      <c r="AD179">
        <v>61214</v>
      </c>
      <c r="AE179">
        <v>2.3740000000000001</v>
      </c>
      <c r="AF179">
        <v>5.5999999999999999E-3</v>
      </c>
      <c r="AG179">
        <v>178</v>
      </c>
      <c r="AH179" t="s">
        <v>204</v>
      </c>
      <c r="AV179">
        <v>68.06</v>
      </c>
      <c r="AW179">
        <v>25788217</v>
      </c>
      <c r="AX179">
        <v>3.202</v>
      </c>
      <c r="AY179">
        <v>37.9</v>
      </c>
      <c r="AZ179">
        <v>15.504</v>
      </c>
      <c r="BA179">
        <v>10.129</v>
      </c>
      <c r="BB179">
        <v>44648.71</v>
      </c>
      <c r="BC179">
        <v>0.5</v>
      </c>
      <c r="BD179">
        <v>107.791</v>
      </c>
      <c r="BE179">
        <v>5.07</v>
      </c>
      <c r="BF179">
        <v>13</v>
      </c>
      <c r="BG179">
        <v>16.5</v>
      </c>
      <c r="BI179">
        <v>3.84</v>
      </c>
      <c r="BJ179">
        <v>83.44</v>
      </c>
      <c r="BK179">
        <v>0.94399999999999995</v>
      </c>
    </row>
    <row r="180" spans="1:67" x14ac:dyDescent="0.3">
      <c r="A180" t="s">
        <v>202</v>
      </c>
      <c r="B180" t="s">
        <v>203</v>
      </c>
      <c r="C180" t="s">
        <v>127</v>
      </c>
      <c r="D180" s="33">
        <v>44034</v>
      </c>
      <c r="E180">
        <v>13302</v>
      </c>
      <c r="F180">
        <v>408</v>
      </c>
      <c r="G180">
        <v>356</v>
      </c>
      <c r="H180">
        <v>133</v>
      </c>
      <c r="I180">
        <v>5</v>
      </c>
      <c r="J180">
        <v>2.8570000000000002</v>
      </c>
      <c r="K180">
        <v>515.81700000000001</v>
      </c>
      <c r="L180">
        <v>15.821</v>
      </c>
      <c r="M180">
        <v>13.805</v>
      </c>
      <c r="N180">
        <v>5.157</v>
      </c>
      <c r="O180">
        <v>0.19400000000000001</v>
      </c>
      <c r="P180">
        <v>0.111</v>
      </c>
      <c r="Q180">
        <v>1.33</v>
      </c>
      <c r="R180">
        <v>41</v>
      </c>
      <c r="S180">
        <v>1.59</v>
      </c>
      <c r="T180">
        <v>211</v>
      </c>
      <c r="U180">
        <v>8.1820000000000004</v>
      </c>
      <c r="Z180">
        <v>59794</v>
      </c>
      <c r="AA180">
        <v>3650529</v>
      </c>
      <c r="AB180">
        <v>141.55799999999999</v>
      </c>
      <c r="AC180">
        <v>2.319</v>
      </c>
      <c r="AD180">
        <v>61198</v>
      </c>
      <c r="AE180">
        <v>2.3730000000000002</v>
      </c>
      <c r="AF180">
        <v>5.7999999999999996E-3</v>
      </c>
      <c r="AG180">
        <v>171.9</v>
      </c>
      <c r="AH180" t="s">
        <v>204</v>
      </c>
      <c r="AV180">
        <v>68.06</v>
      </c>
      <c r="AW180">
        <v>25788217</v>
      </c>
      <c r="AX180">
        <v>3.202</v>
      </c>
      <c r="AY180">
        <v>37.9</v>
      </c>
      <c r="AZ180">
        <v>15.504</v>
      </c>
      <c r="BA180">
        <v>10.129</v>
      </c>
      <c r="BB180">
        <v>44648.71</v>
      </c>
      <c r="BC180">
        <v>0.5</v>
      </c>
      <c r="BD180">
        <v>107.791</v>
      </c>
      <c r="BE180">
        <v>5.07</v>
      </c>
      <c r="BF180">
        <v>13</v>
      </c>
      <c r="BG180">
        <v>16.5</v>
      </c>
      <c r="BI180">
        <v>3.84</v>
      </c>
      <c r="BJ180">
        <v>83.44</v>
      </c>
      <c r="BK180">
        <v>0.94399999999999995</v>
      </c>
    </row>
    <row r="181" spans="1:67" x14ac:dyDescent="0.3">
      <c r="A181" t="s">
        <v>202</v>
      </c>
      <c r="B181" t="s">
        <v>203</v>
      </c>
      <c r="C181" t="s">
        <v>127</v>
      </c>
      <c r="D181" s="33">
        <v>44035</v>
      </c>
      <c r="E181">
        <v>13595</v>
      </c>
      <c r="F181">
        <v>293</v>
      </c>
      <c r="G181">
        <v>337.42899999999997</v>
      </c>
      <c r="H181">
        <v>139</v>
      </c>
      <c r="I181">
        <v>6</v>
      </c>
      <c r="J181">
        <v>3.286</v>
      </c>
      <c r="K181">
        <v>527.17899999999997</v>
      </c>
      <c r="L181">
        <v>11.362</v>
      </c>
      <c r="M181">
        <v>13.085000000000001</v>
      </c>
      <c r="N181">
        <v>5.39</v>
      </c>
      <c r="O181">
        <v>0.23300000000000001</v>
      </c>
      <c r="P181">
        <v>0.127</v>
      </c>
      <c r="Q181">
        <v>1.3</v>
      </c>
      <c r="R181">
        <v>44</v>
      </c>
      <c r="S181">
        <v>1.706</v>
      </c>
      <c r="T181">
        <v>217</v>
      </c>
      <c r="U181">
        <v>8.4149999999999991</v>
      </c>
      <c r="Z181">
        <v>69308</v>
      </c>
      <c r="AA181">
        <v>3719837</v>
      </c>
      <c r="AB181">
        <v>144.24600000000001</v>
      </c>
      <c r="AC181">
        <v>2.6880000000000002</v>
      </c>
      <c r="AD181">
        <v>61732</v>
      </c>
      <c r="AE181">
        <v>2.3940000000000001</v>
      </c>
      <c r="AF181">
        <v>5.4999999999999997E-3</v>
      </c>
      <c r="AG181">
        <v>182.9</v>
      </c>
      <c r="AH181" t="s">
        <v>204</v>
      </c>
      <c r="AV181">
        <v>68.06</v>
      </c>
      <c r="AW181">
        <v>25788217</v>
      </c>
      <c r="AX181">
        <v>3.202</v>
      </c>
      <c r="AY181">
        <v>37.9</v>
      </c>
      <c r="AZ181">
        <v>15.504</v>
      </c>
      <c r="BA181">
        <v>10.129</v>
      </c>
      <c r="BB181">
        <v>44648.71</v>
      </c>
      <c r="BC181">
        <v>0.5</v>
      </c>
      <c r="BD181">
        <v>107.791</v>
      </c>
      <c r="BE181">
        <v>5.07</v>
      </c>
      <c r="BF181">
        <v>13</v>
      </c>
      <c r="BG181">
        <v>16.5</v>
      </c>
      <c r="BI181">
        <v>3.84</v>
      </c>
      <c r="BJ181">
        <v>83.44</v>
      </c>
      <c r="BK181">
        <v>0.94399999999999995</v>
      </c>
    </row>
    <row r="182" spans="1:67" x14ac:dyDescent="0.3">
      <c r="A182" t="s">
        <v>202</v>
      </c>
      <c r="B182" t="s">
        <v>203</v>
      </c>
      <c r="C182" t="s">
        <v>127</v>
      </c>
      <c r="D182" s="33">
        <v>44036</v>
      </c>
      <c r="E182">
        <v>13950</v>
      </c>
      <c r="F182">
        <v>355</v>
      </c>
      <c r="G182">
        <v>358.42899999999997</v>
      </c>
      <c r="H182">
        <v>145</v>
      </c>
      <c r="I182">
        <v>6</v>
      </c>
      <c r="J182">
        <v>3.8570000000000002</v>
      </c>
      <c r="K182">
        <v>540.94500000000005</v>
      </c>
      <c r="L182">
        <v>13.766</v>
      </c>
      <c r="M182">
        <v>13.898999999999999</v>
      </c>
      <c r="N182">
        <v>5.6230000000000002</v>
      </c>
      <c r="O182">
        <v>0.23300000000000001</v>
      </c>
      <c r="P182">
        <v>0.15</v>
      </c>
      <c r="Q182">
        <v>1.29</v>
      </c>
      <c r="R182">
        <v>46</v>
      </c>
      <c r="S182">
        <v>1.784</v>
      </c>
      <c r="T182">
        <v>239</v>
      </c>
      <c r="U182">
        <v>9.2680000000000007</v>
      </c>
      <c r="Z182">
        <v>75584</v>
      </c>
      <c r="AA182">
        <v>3795421</v>
      </c>
      <c r="AB182">
        <v>147.17699999999999</v>
      </c>
      <c r="AC182">
        <v>2.931</v>
      </c>
      <c r="AD182">
        <v>63565</v>
      </c>
      <c r="AE182">
        <v>2.4649999999999999</v>
      </c>
      <c r="AF182">
        <v>5.5999999999999999E-3</v>
      </c>
      <c r="AG182">
        <v>177.3</v>
      </c>
      <c r="AH182" t="s">
        <v>204</v>
      </c>
      <c r="AV182">
        <v>68.06</v>
      </c>
      <c r="AW182">
        <v>25788217</v>
      </c>
      <c r="AX182">
        <v>3.202</v>
      </c>
      <c r="AY182">
        <v>37.9</v>
      </c>
      <c r="AZ182">
        <v>15.504</v>
      </c>
      <c r="BA182">
        <v>10.129</v>
      </c>
      <c r="BB182">
        <v>44648.71</v>
      </c>
      <c r="BC182">
        <v>0.5</v>
      </c>
      <c r="BD182">
        <v>107.791</v>
      </c>
      <c r="BE182">
        <v>5.07</v>
      </c>
      <c r="BF182">
        <v>13</v>
      </c>
      <c r="BG182">
        <v>16.5</v>
      </c>
      <c r="BI182">
        <v>3.84</v>
      </c>
      <c r="BJ182">
        <v>83.44</v>
      </c>
      <c r="BK182">
        <v>0.94399999999999995</v>
      </c>
    </row>
    <row r="183" spans="1:67" x14ac:dyDescent="0.3">
      <c r="A183" t="s">
        <v>202</v>
      </c>
      <c r="B183" t="s">
        <v>203</v>
      </c>
      <c r="C183" t="s">
        <v>127</v>
      </c>
      <c r="D183" s="33">
        <v>44037</v>
      </c>
      <c r="E183">
        <v>14403</v>
      </c>
      <c r="F183">
        <v>453</v>
      </c>
      <c r="G183">
        <v>371.57100000000003</v>
      </c>
      <c r="H183">
        <v>155</v>
      </c>
      <c r="I183">
        <v>10</v>
      </c>
      <c r="J183">
        <v>4.7140000000000004</v>
      </c>
      <c r="K183">
        <v>558.51099999999997</v>
      </c>
      <c r="L183">
        <v>17.565999999999999</v>
      </c>
      <c r="M183">
        <v>14.409000000000001</v>
      </c>
      <c r="N183">
        <v>6.01</v>
      </c>
      <c r="O183">
        <v>0.38800000000000001</v>
      </c>
      <c r="P183">
        <v>0.183</v>
      </c>
      <c r="Q183">
        <v>1.29</v>
      </c>
      <c r="R183">
        <v>46</v>
      </c>
      <c r="S183">
        <v>1.784</v>
      </c>
      <c r="T183">
        <v>241</v>
      </c>
      <c r="U183">
        <v>9.3450000000000006</v>
      </c>
      <c r="Z183">
        <v>64084</v>
      </c>
      <c r="AA183">
        <v>3859505</v>
      </c>
      <c r="AB183">
        <v>149.66200000000001</v>
      </c>
      <c r="AC183">
        <v>2.4849999999999999</v>
      </c>
      <c r="AD183">
        <v>63278</v>
      </c>
      <c r="AE183">
        <v>2.4540000000000002</v>
      </c>
      <c r="AF183">
        <v>5.8999999999999999E-3</v>
      </c>
      <c r="AG183">
        <v>170.3</v>
      </c>
      <c r="AH183" t="s">
        <v>204</v>
      </c>
      <c r="AV183">
        <v>68.06</v>
      </c>
      <c r="AW183">
        <v>25788217</v>
      </c>
      <c r="AX183">
        <v>3.202</v>
      </c>
      <c r="AY183">
        <v>37.9</v>
      </c>
      <c r="AZ183">
        <v>15.504</v>
      </c>
      <c r="BA183">
        <v>10.129</v>
      </c>
      <c r="BB183">
        <v>44648.71</v>
      </c>
      <c r="BC183">
        <v>0.5</v>
      </c>
      <c r="BD183">
        <v>107.791</v>
      </c>
      <c r="BE183">
        <v>5.07</v>
      </c>
      <c r="BF183">
        <v>13</v>
      </c>
      <c r="BG183">
        <v>16.5</v>
      </c>
      <c r="BI183">
        <v>3.84</v>
      </c>
      <c r="BJ183">
        <v>83.44</v>
      </c>
      <c r="BK183">
        <v>0.94399999999999995</v>
      </c>
    </row>
    <row r="184" spans="1:67" x14ac:dyDescent="0.3">
      <c r="A184" t="s">
        <v>202</v>
      </c>
      <c r="B184" t="s">
        <v>203</v>
      </c>
      <c r="C184" t="s">
        <v>127</v>
      </c>
      <c r="D184" s="33">
        <v>44038</v>
      </c>
      <c r="E184">
        <v>14935</v>
      </c>
      <c r="F184">
        <v>532</v>
      </c>
      <c r="G184">
        <v>409.42899999999997</v>
      </c>
      <c r="H184">
        <v>161</v>
      </c>
      <c r="I184">
        <v>6</v>
      </c>
      <c r="J184">
        <v>5.4290000000000003</v>
      </c>
      <c r="K184">
        <v>579.14</v>
      </c>
      <c r="L184">
        <v>20.63</v>
      </c>
      <c r="M184">
        <v>15.877000000000001</v>
      </c>
      <c r="N184">
        <v>6.2430000000000003</v>
      </c>
      <c r="O184">
        <v>0.23300000000000001</v>
      </c>
      <c r="P184">
        <v>0.21099999999999999</v>
      </c>
      <c r="Q184">
        <v>1.29</v>
      </c>
      <c r="R184">
        <v>49</v>
      </c>
      <c r="S184">
        <v>1.9</v>
      </c>
      <c r="T184">
        <v>259</v>
      </c>
      <c r="U184">
        <v>10.042999999999999</v>
      </c>
      <c r="Z184">
        <v>75619</v>
      </c>
      <c r="AA184">
        <v>3935124</v>
      </c>
      <c r="AB184">
        <v>152.59399999999999</v>
      </c>
      <c r="AC184">
        <v>2.9319999999999999</v>
      </c>
      <c r="AD184">
        <v>65523</v>
      </c>
      <c r="AE184">
        <v>2.5409999999999999</v>
      </c>
      <c r="AF184">
        <v>6.1999999999999998E-3</v>
      </c>
      <c r="AG184">
        <v>160</v>
      </c>
      <c r="AH184" t="s">
        <v>204</v>
      </c>
      <c r="AV184">
        <v>68.06</v>
      </c>
      <c r="AW184">
        <v>25788217</v>
      </c>
      <c r="AX184">
        <v>3.202</v>
      </c>
      <c r="AY184">
        <v>37.9</v>
      </c>
      <c r="AZ184">
        <v>15.504</v>
      </c>
      <c r="BA184">
        <v>10.129</v>
      </c>
      <c r="BB184">
        <v>44648.71</v>
      </c>
      <c r="BC184">
        <v>0.5</v>
      </c>
      <c r="BD184">
        <v>107.791</v>
      </c>
      <c r="BE184">
        <v>5.07</v>
      </c>
      <c r="BF184">
        <v>13</v>
      </c>
      <c r="BG184">
        <v>16.5</v>
      </c>
      <c r="BI184">
        <v>3.84</v>
      </c>
      <c r="BJ184">
        <v>83.44</v>
      </c>
      <c r="BK184">
        <v>0.94399999999999995</v>
      </c>
      <c r="BL184">
        <v>-4923.7</v>
      </c>
      <c r="BM184">
        <v>-5.15</v>
      </c>
      <c r="BN184">
        <v>-10.23</v>
      </c>
      <c r="BO184">
        <v>-190.92828325432501</v>
      </c>
    </row>
    <row r="185" spans="1:67" x14ac:dyDescent="0.3">
      <c r="A185" t="s">
        <v>202</v>
      </c>
      <c r="B185" t="s">
        <v>203</v>
      </c>
      <c r="C185" t="s">
        <v>127</v>
      </c>
      <c r="D185" s="33">
        <v>44039</v>
      </c>
      <c r="E185">
        <v>15303</v>
      </c>
      <c r="F185">
        <v>368</v>
      </c>
      <c r="G185">
        <v>410.714</v>
      </c>
      <c r="H185">
        <v>167</v>
      </c>
      <c r="I185">
        <v>6</v>
      </c>
      <c r="J185">
        <v>5.8570000000000002</v>
      </c>
      <c r="K185">
        <v>593.41099999999994</v>
      </c>
      <c r="L185">
        <v>14.27</v>
      </c>
      <c r="M185">
        <v>15.926</v>
      </c>
      <c r="N185">
        <v>6.476</v>
      </c>
      <c r="O185">
        <v>0.23300000000000001</v>
      </c>
      <c r="P185">
        <v>0.22700000000000001</v>
      </c>
      <c r="Q185">
        <v>1.26</v>
      </c>
      <c r="R185">
        <v>47</v>
      </c>
      <c r="S185">
        <v>1.823</v>
      </c>
      <c r="T185">
        <v>275</v>
      </c>
      <c r="U185">
        <v>10.664</v>
      </c>
      <c r="Z185">
        <v>51966</v>
      </c>
      <c r="AA185">
        <v>3987090</v>
      </c>
      <c r="AB185">
        <v>154.60900000000001</v>
      </c>
      <c r="AC185">
        <v>2.0150000000000001</v>
      </c>
      <c r="AD185">
        <v>64666</v>
      </c>
      <c r="AE185">
        <v>2.508</v>
      </c>
      <c r="AF185">
        <v>6.4000000000000003E-3</v>
      </c>
      <c r="AG185">
        <v>157.4</v>
      </c>
      <c r="AH185" t="s">
        <v>204</v>
      </c>
      <c r="AV185">
        <v>68.06</v>
      </c>
      <c r="AW185">
        <v>25788217</v>
      </c>
      <c r="AX185">
        <v>3.202</v>
      </c>
      <c r="AY185">
        <v>37.9</v>
      </c>
      <c r="AZ185">
        <v>15.504</v>
      </c>
      <c r="BA185">
        <v>10.129</v>
      </c>
      <c r="BB185">
        <v>44648.71</v>
      </c>
      <c r="BC185">
        <v>0.5</v>
      </c>
      <c r="BD185">
        <v>107.791</v>
      </c>
      <c r="BE185">
        <v>5.07</v>
      </c>
      <c r="BF185">
        <v>13</v>
      </c>
      <c r="BG185">
        <v>16.5</v>
      </c>
      <c r="BI185">
        <v>3.84</v>
      </c>
      <c r="BJ185">
        <v>83.44</v>
      </c>
      <c r="BK185">
        <v>0.94399999999999995</v>
      </c>
    </row>
    <row r="186" spans="1:67" x14ac:dyDescent="0.3">
      <c r="A186" t="s">
        <v>202</v>
      </c>
      <c r="B186" t="s">
        <v>203</v>
      </c>
      <c r="C186" t="s">
        <v>127</v>
      </c>
      <c r="D186" s="33">
        <v>44040</v>
      </c>
      <c r="E186">
        <v>15582</v>
      </c>
      <c r="F186">
        <v>279</v>
      </c>
      <c r="G186">
        <v>384</v>
      </c>
      <c r="H186">
        <v>176</v>
      </c>
      <c r="I186">
        <v>9</v>
      </c>
      <c r="J186">
        <v>6.8570000000000002</v>
      </c>
      <c r="K186">
        <v>604.22900000000004</v>
      </c>
      <c r="L186">
        <v>10.819000000000001</v>
      </c>
      <c r="M186">
        <v>14.891</v>
      </c>
      <c r="N186">
        <v>6.8250000000000002</v>
      </c>
      <c r="O186">
        <v>0.34899999999999998</v>
      </c>
      <c r="P186">
        <v>0.26600000000000001</v>
      </c>
      <c r="Q186">
        <v>1.25</v>
      </c>
      <c r="R186">
        <v>46</v>
      </c>
      <c r="S186">
        <v>1.784</v>
      </c>
      <c r="T186">
        <v>323</v>
      </c>
      <c r="U186">
        <v>12.525</v>
      </c>
      <c r="Z186">
        <v>44971</v>
      </c>
      <c r="AA186">
        <v>4032061</v>
      </c>
      <c r="AB186">
        <v>156.35300000000001</v>
      </c>
      <c r="AC186">
        <v>1.744</v>
      </c>
      <c r="AD186">
        <v>63047</v>
      </c>
      <c r="AE186">
        <v>2.4449999999999998</v>
      </c>
      <c r="AF186">
        <v>6.1000000000000004E-3</v>
      </c>
      <c r="AG186">
        <v>164.2</v>
      </c>
      <c r="AH186" t="s">
        <v>204</v>
      </c>
      <c r="AV186">
        <v>68.06</v>
      </c>
      <c r="AW186">
        <v>25788217</v>
      </c>
      <c r="AX186">
        <v>3.202</v>
      </c>
      <c r="AY186">
        <v>37.9</v>
      </c>
      <c r="AZ186">
        <v>15.504</v>
      </c>
      <c r="BA186">
        <v>10.129</v>
      </c>
      <c r="BB186">
        <v>44648.71</v>
      </c>
      <c r="BC186">
        <v>0.5</v>
      </c>
      <c r="BD186">
        <v>107.791</v>
      </c>
      <c r="BE186">
        <v>5.07</v>
      </c>
      <c r="BF186">
        <v>13</v>
      </c>
      <c r="BG186">
        <v>16.5</v>
      </c>
      <c r="BI186">
        <v>3.84</v>
      </c>
      <c r="BJ186">
        <v>83.44</v>
      </c>
      <c r="BK186">
        <v>0.94399999999999995</v>
      </c>
    </row>
    <row r="187" spans="1:67" x14ac:dyDescent="0.3">
      <c r="A187" t="s">
        <v>202</v>
      </c>
      <c r="B187" t="s">
        <v>203</v>
      </c>
      <c r="C187" t="s">
        <v>127</v>
      </c>
      <c r="D187" s="33">
        <v>44041</v>
      </c>
      <c r="E187">
        <v>16298</v>
      </c>
      <c r="F187">
        <v>716</v>
      </c>
      <c r="G187">
        <v>428</v>
      </c>
      <c r="H187">
        <v>189</v>
      </c>
      <c r="I187">
        <v>13</v>
      </c>
      <c r="J187">
        <v>8</v>
      </c>
      <c r="K187">
        <v>631.99400000000003</v>
      </c>
      <c r="L187">
        <v>27.765000000000001</v>
      </c>
      <c r="M187">
        <v>16.597000000000001</v>
      </c>
      <c r="N187">
        <v>7.3289999999999997</v>
      </c>
      <c r="O187">
        <v>0.504</v>
      </c>
      <c r="P187">
        <v>0.31</v>
      </c>
      <c r="Q187">
        <v>1.28</v>
      </c>
      <c r="R187">
        <v>40</v>
      </c>
      <c r="S187">
        <v>1.5509999999999999</v>
      </c>
      <c r="T187">
        <v>330</v>
      </c>
      <c r="U187">
        <v>12.797000000000001</v>
      </c>
      <c r="Z187">
        <v>66188</v>
      </c>
      <c r="AA187">
        <v>4098249</v>
      </c>
      <c r="AB187">
        <v>158.91900000000001</v>
      </c>
      <c r="AC187">
        <v>2.5670000000000002</v>
      </c>
      <c r="AD187">
        <v>63960</v>
      </c>
      <c r="AE187">
        <v>2.48</v>
      </c>
      <c r="AF187">
        <v>6.7000000000000002E-3</v>
      </c>
      <c r="AG187">
        <v>149.4</v>
      </c>
      <c r="AH187" t="s">
        <v>204</v>
      </c>
      <c r="AV187">
        <v>68.06</v>
      </c>
      <c r="AW187">
        <v>25788217</v>
      </c>
      <c r="AX187">
        <v>3.202</v>
      </c>
      <c r="AY187">
        <v>37.9</v>
      </c>
      <c r="AZ187">
        <v>15.504</v>
      </c>
      <c r="BA187">
        <v>10.129</v>
      </c>
      <c r="BB187">
        <v>44648.71</v>
      </c>
      <c r="BC187">
        <v>0.5</v>
      </c>
      <c r="BD187">
        <v>107.791</v>
      </c>
      <c r="BE187">
        <v>5.07</v>
      </c>
      <c r="BF187">
        <v>13</v>
      </c>
      <c r="BG187">
        <v>16.5</v>
      </c>
      <c r="BI187">
        <v>3.84</v>
      </c>
      <c r="BJ187">
        <v>83.44</v>
      </c>
      <c r="BK187">
        <v>0.94399999999999995</v>
      </c>
    </row>
    <row r="188" spans="1:67" x14ac:dyDescent="0.3">
      <c r="A188" t="s">
        <v>202</v>
      </c>
      <c r="B188" t="s">
        <v>203</v>
      </c>
      <c r="C188" t="s">
        <v>127</v>
      </c>
      <c r="D188" s="33">
        <v>44042</v>
      </c>
      <c r="E188">
        <v>16903</v>
      </c>
      <c r="F188">
        <v>605</v>
      </c>
      <c r="G188">
        <v>472.57100000000003</v>
      </c>
      <c r="H188">
        <v>196</v>
      </c>
      <c r="I188">
        <v>7</v>
      </c>
      <c r="J188">
        <v>8.1430000000000007</v>
      </c>
      <c r="K188">
        <v>655.45399999999995</v>
      </c>
      <c r="L188">
        <v>23.46</v>
      </c>
      <c r="M188">
        <v>18.324999999999999</v>
      </c>
      <c r="N188">
        <v>7.6</v>
      </c>
      <c r="O188">
        <v>0.27100000000000002</v>
      </c>
      <c r="P188">
        <v>0.316</v>
      </c>
      <c r="Q188">
        <v>1.25</v>
      </c>
      <c r="R188">
        <v>44</v>
      </c>
      <c r="S188">
        <v>1.706</v>
      </c>
      <c r="T188">
        <v>366</v>
      </c>
      <c r="U188">
        <v>14.193</v>
      </c>
      <c r="Z188">
        <v>64853</v>
      </c>
      <c r="AA188">
        <v>4163102</v>
      </c>
      <c r="AB188">
        <v>161.434</v>
      </c>
      <c r="AC188">
        <v>2.5150000000000001</v>
      </c>
      <c r="AD188">
        <v>63324</v>
      </c>
      <c r="AE188">
        <v>2.456</v>
      </c>
      <c r="AF188">
        <v>7.4999999999999997E-3</v>
      </c>
      <c r="AG188">
        <v>134</v>
      </c>
      <c r="AH188" t="s">
        <v>204</v>
      </c>
      <c r="AV188">
        <v>68.06</v>
      </c>
      <c r="AW188">
        <v>25788217</v>
      </c>
      <c r="AX188">
        <v>3.202</v>
      </c>
      <c r="AY188">
        <v>37.9</v>
      </c>
      <c r="AZ188">
        <v>15.504</v>
      </c>
      <c r="BA188">
        <v>10.129</v>
      </c>
      <c r="BB188">
        <v>44648.71</v>
      </c>
      <c r="BC188">
        <v>0.5</v>
      </c>
      <c r="BD188">
        <v>107.791</v>
      </c>
      <c r="BE188">
        <v>5.07</v>
      </c>
      <c r="BF188">
        <v>13</v>
      </c>
      <c r="BG188">
        <v>16.5</v>
      </c>
      <c r="BI188">
        <v>3.84</v>
      </c>
      <c r="BJ188">
        <v>83.44</v>
      </c>
      <c r="BK188">
        <v>0.94399999999999995</v>
      </c>
    </row>
    <row r="189" spans="1:67" x14ac:dyDescent="0.3">
      <c r="A189" t="s">
        <v>202</v>
      </c>
      <c r="B189" t="s">
        <v>203</v>
      </c>
      <c r="C189" t="s">
        <v>127</v>
      </c>
      <c r="D189" s="33">
        <v>44043</v>
      </c>
      <c r="E189">
        <v>17280</v>
      </c>
      <c r="F189">
        <v>377</v>
      </c>
      <c r="G189">
        <v>475.714</v>
      </c>
      <c r="H189">
        <v>201</v>
      </c>
      <c r="I189">
        <v>5</v>
      </c>
      <c r="J189">
        <v>8</v>
      </c>
      <c r="K189">
        <v>670.07299999999998</v>
      </c>
      <c r="L189">
        <v>14.619</v>
      </c>
      <c r="M189">
        <v>18.446999999999999</v>
      </c>
      <c r="N189">
        <v>7.7939999999999996</v>
      </c>
      <c r="O189">
        <v>0.19400000000000001</v>
      </c>
      <c r="P189">
        <v>0.31</v>
      </c>
      <c r="Q189">
        <v>1.2</v>
      </c>
      <c r="R189">
        <v>50</v>
      </c>
      <c r="S189">
        <v>1.9390000000000001</v>
      </c>
      <c r="T189">
        <v>401</v>
      </c>
      <c r="U189">
        <v>15.55</v>
      </c>
      <c r="Z189">
        <v>75203</v>
      </c>
      <c r="AA189">
        <v>4238305</v>
      </c>
      <c r="AB189">
        <v>164.35</v>
      </c>
      <c r="AC189">
        <v>2.9159999999999999</v>
      </c>
      <c r="AD189">
        <v>63269</v>
      </c>
      <c r="AE189">
        <v>2.4529999999999998</v>
      </c>
      <c r="AF189">
        <v>7.4999999999999997E-3</v>
      </c>
      <c r="AG189">
        <v>133</v>
      </c>
      <c r="AH189" t="s">
        <v>204</v>
      </c>
      <c r="AV189">
        <v>68.06</v>
      </c>
      <c r="AW189">
        <v>25788217</v>
      </c>
      <c r="AX189">
        <v>3.202</v>
      </c>
      <c r="AY189">
        <v>37.9</v>
      </c>
      <c r="AZ189">
        <v>15.504</v>
      </c>
      <c r="BA189">
        <v>10.129</v>
      </c>
      <c r="BB189">
        <v>44648.71</v>
      </c>
      <c r="BC189">
        <v>0.5</v>
      </c>
      <c r="BD189">
        <v>107.791</v>
      </c>
      <c r="BE189">
        <v>5.07</v>
      </c>
      <c r="BF189">
        <v>13</v>
      </c>
      <c r="BG189">
        <v>16.5</v>
      </c>
      <c r="BI189">
        <v>3.84</v>
      </c>
      <c r="BJ189">
        <v>83.44</v>
      </c>
      <c r="BK189">
        <v>0.94399999999999995</v>
      </c>
    </row>
    <row r="190" spans="1:67" x14ac:dyDescent="0.3">
      <c r="A190" t="s">
        <v>202</v>
      </c>
      <c r="B190" t="s">
        <v>203</v>
      </c>
      <c r="C190" t="s">
        <v>127</v>
      </c>
      <c r="D190" s="33">
        <v>44044</v>
      </c>
      <c r="E190">
        <v>17895</v>
      </c>
      <c r="F190">
        <v>615</v>
      </c>
      <c r="G190">
        <v>498.85700000000003</v>
      </c>
      <c r="H190">
        <v>208</v>
      </c>
      <c r="I190">
        <v>7</v>
      </c>
      <c r="J190">
        <v>7.5709999999999997</v>
      </c>
      <c r="K190">
        <v>693.92200000000003</v>
      </c>
      <c r="L190">
        <v>23.847999999999999</v>
      </c>
      <c r="M190">
        <v>19.344000000000001</v>
      </c>
      <c r="N190">
        <v>8.0660000000000007</v>
      </c>
      <c r="O190">
        <v>0.27100000000000002</v>
      </c>
      <c r="P190">
        <v>0.29399999999999998</v>
      </c>
      <c r="Q190">
        <v>1.1599999999999999</v>
      </c>
      <c r="R190">
        <v>46</v>
      </c>
      <c r="S190">
        <v>1.784</v>
      </c>
      <c r="T190">
        <v>408</v>
      </c>
      <c r="U190">
        <v>15.821</v>
      </c>
      <c r="Z190">
        <v>68919</v>
      </c>
      <c r="AA190">
        <v>4307224</v>
      </c>
      <c r="AB190">
        <v>167.023</v>
      </c>
      <c r="AC190">
        <v>2.6720000000000002</v>
      </c>
      <c r="AD190">
        <v>63960</v>
      </c>
      <c r="AE190">
        <v>2.48</v>
      </c>
      <c r="AF190">
        <v>7.7999999999999996E-3</v>
      </c>
      <c r="AG190">
        <v>128.19999999999999</v>
      </c>
      <c r="AH190" t="s">
        <v>204</v>
      </c>
      <c r="AV190">
        <v>68.06</v>
      </c>
      <c r="AW190">
        <v>25788217</v>
      </c>
      <c r="AX190">
        <v>3.202</v>
      </c>
      <c r="AY190">
        <v>37.9</v>
      </c>
      <c r="AZ190">
        <v>15.504</v>
      </c>
      <c r="BA190">
        <v>10.129</v>
      </c>
      <c r="BB190">
        <v>44648.71</v>
      </c>
      <c r="BC190">
        <v>0.5</v>
      </c>
      <c r="BD190">
        <v>107.791</v>
      </c>
      <c r="BE190">
        <v>5.07</v>
      </c>
      <c r="BF190">
        <v>13</v>
      </c>
      <c r="BG190">
        <v>16.5</v>
      </c>
      <c r="BI190">
        <v>3.84</v>
      </c>
      <c r="BJ190">
        <v>83.44</v>
      </c>
      <c r="BK190">
        <v>0.94399999999999995</v>
      </c>
    </row>
    <row r="191" spans="1:67" x14ac:dyDescent="0.3">
      <c r="A191" t="s">
        <v>202</v>
      </c>
      <c r="B191" t="s">
        <v>203</v>
      </c>
      <c r="C191" t="s">
        <v>127</v>
      </c>
      <c r="D191" s="33">
        <v>44045</v>
      </c>
      <c r="E191">
        <v>18318</v>
      </c>
      <c r="F191">
        <v>423</v>
      </c>
      <c r="G191">
        <v>483.286</v>
      </c>
      <c r="H191">
        <v>221</v>
      </c>
      <c r="I191">
        <v>13</v>
      </c>
      <c r="J191">
        <v>8.5709999999999997</v>
      </c>
      <c r="K191">
        <v>710.32399999999996</v>
      </c>
      <c r="L191">
        <v>16.402999999999999</v>
      </c>
      <c r="M191">
        <v>18.741</v>
      </c>
      <c r="N191">
        <v>8.57</v>
      </c>
      <c r="O191">
        <v>0.504</v>
      </c>
      <c r="P191">
        <v>0.33200000000000002</v>
      </c>
      <c r="Q191">
        <v>1.1299999999999999</v>
      </c>
      <c r="R191">
        <v>43</v>
      </c>
      <c r="S191">
        <v>1.667</v>
      </c>
      <c r="T191">
        <v>439</v>
      </c>
      <c r="U191">
        <v>17.023</v>
      </c>
      <c r="Z191">
        <v>57158</v>
      </c>
      <c r="AA191">
        <v>4364382</v>
      </c>
      <c r="AB191">
        <v>169.239</v>
      </c>
      <c r="AC191">
        <v>2.2160000000000002</v>
      </c>
      <c r="AD191">
        <v>61323</v>
      </c>
      <c r="AE191">
        <v>2.3780000000000001</v>
      </c>
      <c r="AF191">
        <v>7.9000000000000008E-3</v>
      </c>
      <c r="AG191">
        <v>126.9</v>
      </c>
      <c r="AH191" t="s">
        <v>204</v>
      </c>
      <c r="AV191">
        <v>71.760000000000005</v>
      </c>
      <c r="AW191">
        <v>25788217</v>
      </c>
      <c r="AX191">
        <v>3.202</v>
      </c>
      <c r="AY191">
        <v>37.9</v>
      </c>
      <c r="AZ191">
        <v>15.504</v>
      </c>
      <c r="BA191">
        <v>10.129</v>
      </c>
      <c r="BB191">
        <v>44648.71</v>
      </c>
      <c r="BC191">
        <v>0.5</v>
      </c>
      <c r="BD191">
        <v>107.791</v>
      </c>
      <c r="BE191">
        <v>5.07</v>
      </c>
      <c r="BF191">
        <v>13</v>
      </c>
      <c r="BG191">
        <v>16.5</v>
      </c>
      <c r="BI191">
        <v>3.84</v>
      </c>
      <c r="BJ191">
        <v>83.44</v>
      </c>
      <c r="BK191">
        <v>0.94399999999999995</v>
      </c>
      <c r="BL191">
        <v>-5206</v>
      </c>
      <c r="BM191">
        <v>-5.25</v>
      </c>
      <c r="BN191">
        <v>-7.86</v>
      </c>
      <c r="BO191">
        <v>-201.87514320978499</v>
      </c>
    </row>
    <row r="192" spans="1:67" x14ac:dyDescent="0.3">
      <c r="A192" t="s">
        <v>202</v>
      </c>
      <c r="B192" t="s">
        <v>203</v>
      </c>
      <c r="C192" t="s">
        <v>127</v>
      </c>
      <c r="D192" s="33">
        <v>44046</v>
      </c>
      <c r="E192">
        <v>18730</v>
      </c>
      <c r="F192">
        <v>412</v>
      </c>
      <c r="G192">
        <v>489.57100000000003</v>
      </c>
      <c r="H192">
        <v>232</v>
      </c>
      <c r="I192">
        <v>11</v>
      </c>
      <c r="J192">
        <v>9.2859999999999996</v>
      </c>
      <c r="K192">
        <v>726.30100000000004</v>
      </c>
      <c r="L192">
        <v>15.976000000000001</v>
      </c>
      <c r="M192">
        <v>18.984000000000002</v>
      </c>
      <c r="N192">
        <v>8.9960000000000004</v>
      </c>
      <c r="O192">
        <v>0.42699999999999999</v>
      </c>
      <c r="P192">
        <v>0.36</v>
      </c>
      <c r="Q192">
        <v>1.1000000000000001</v>
      </c>
      <c r="R192">
        <v>44</v>
      </c>
      <c r="S192">
        <v>1.706</v>
      </c>
      <c r="T192">
        <v>483</v>
      </c>
      <c r="U192">
        <v>18.728999999999999</v>
      </c>
      <c r="Z192">
        <v>65529</v>
      </c>
      <c r="AA192">
        <v>4429911</v>
      </c>
      <c r="AB192">
        <v>171.78</v>
      </c>
      <c r="AC192">
        <v>2.5409999999999999</v>
      </c>
      <c r="AD192">
        <v>63260</v>
      </c>
      <c r="AE192">
        <v>2.4529999999999998</v>
      </c>
      <c r="AF192">
        <v>7.7000000000000002E-3</v>
      </c>
      <c r="AG192">
        <v>129.19999999999999</v>
      </c>
      <c r="AH192" t="s">
        <v>204</v>
      </c>
      <c r="AV192">
        <v>75.459999999999994</v>
      </c>
      <c r="AW192">
        <v>25788217</v>
      </c>
      <c r="AX192">
        <v>3.202</v>
      </c>
      <c r="AY192">
        <v>37.9</v>
      </c>
      <c r="AZ192">
        <v>15.504</v>
      </c>
      <c r="BA192">
        <v>10.129</v>
      </c>
      <c r="BB192">
        <v>44648.71</v>
      </c>
      <c r="BC192">
        <v>0.5</v>
      </c>
      <c r="BD192">
        <v>107.791</v>
      </c>
      <c r="BE192">
        <v>5.07</v>
      </c>
      <c r="BF192">
        <v>13</v>
      </c>
      <c r="BG192">
        <v>16.5</v>
      </c>
      <c r="BI192">
        <v>3.84</v>
      </c>
      <c r="BJ192">
        <v>83.44</v>
      </c>
      <c r="BK192">
        <v>0.94399999999999995</v>
      </c>
    </row>
    <row r="193" spans="1:67" x14ac:dyDescent="0.3">
      <c r="A193" t="s">
        <v>202</v>
      </c>
      <c r="B193" t="s">
        <v>203</v>
      </c>
      <c r="C193" t="s">
        <v>127</v>
      </c>
      <c r="D193" s="33">
        <v>44047</v>
      </c>
      <c r="E193">
        <v>19445</v>
      </c>
      <c r="F193">
        <v>715</v>
      </c>
      <c r="G193">
        <v>551.85699999999997</v>
      </c>
      <c r="H193">
        <v>247</v>
      </c>
      <c r="I193">
        <v>15</v>
      </c>
      <c r="J193">
        <v>10.143000000000001</v>
      </c>
      <c r="K193">
        <v>754.02700000000004</v>
      </c>
      <c r="L193">
        <v>27.725999999999999</v>
      </c>
      <c r="M193">
        <v>21.4</v>
      </c>
      <c r="N193">
        <v>9.5779999999999994</v>
      </c>
      <c r="O193">
        <v>0.58199999999999996</v>
      </c>
      <c r="P193">
        <v>0.39300000000000002</v>
      </c>
      <c r="Q193">
        <v>1.08</v>
      </c>
      <c r="R193">
        <v>51</v>
      </c>
      <c r="S193">
        <v>1.978</v>
      </c>
      <c r="T193">
        <v>566</v>
      </c>
      <c r="U193">
        <v>21.948</v>
      </c>
      <c r="Z193">
        <v>51706</v>
      </c>
      <c r="AA193">
        <v>4481617</v>
      </c>
      <c r="AB193">
        <v>173.785</v>
      </c>
      <c r="AC193">
        <v>2.0049999999999999</v>
      </c>
      <c r="AD193">
        <v>64222</v>
      </c>
      <c r="AE193">
        <v>2.4900000000000002</v>
      </c>
      <c r="AF193">
        <v>8.6E-3</v>
      </c>
      <c r="AG193">
        <v>116.4</v>
      </c>
      <c r="AH193" t="s">
        <v>204</v>
      </c>
      <c r="AV193">
        <v>75.459999999999994</v>
      </c>
      <c r="AW193">
        <v>25788217</v>
      </c>
      <c r="AX193">
        <v>3.202</v>
      </c>
      <c r="AY193">
        <v>37.9</v>
      </c>
      <c r="AZ193">
        <v>15.504</v>
      </c>
      <c r="BA193">
        <v>10.129</v>
      </c>
      <c r="BB193">
        <v>44648.71</v>
      </c>
      <c r="BC193">
        <v>0.5</v>
      </c>
      <c r="BD193">
        <v>107.791</v>
      </c>
      <c r="BE193">
        <v>5.07</v>
      </c>
      <c r="BF193">
        <v>13</v>
      </c>
      <c r="BG193">
        <v>16.5</v>
      </c>
      <c r="BI193">
        <v>3.84</v>
      </c>
      <c r="BJ193">
        <v>83.44</v>
      </c>
      <c r="BK193">
        <v>0.94399999999999995</v>
      </c>
    </row>
    <row r="194" spans="1:67" x14ac:dyDescent="0.3">
      <c r="A194" t="s">
        <v>202</v>
      </c>
      <c r="B194" t="s">
        <v>203</v>
      </c>
      <c r="C194" t="s">
        <v>127</v>
      </c>
      <c r="D194" s="33">
        <v>44048</v>
      </c>
      <c r="E194">
        <v>19890</v>
      </c>
      <c r="F194">
        <v>445</v>
      </c>
      <c r="G194">
        <v>513.14300000000003</v>
      </c>
      <c r="H194">
        <v>255</v>
      </c>
      <c r="I194">
        <v>8</v>
      </c>
      <c r="J194">
        <v>9.4290000000000003</v>
      </c>
      <c r="K194">
        <v>771.28200000000004</v>
      </c>
      <c r="L194">
        <v>17.256</v>
      </c>
      <c r="M194">
        <v>19.898</v>
      </c>
      <c r="N194">
        <v>9.8879999999999999</v>
      </c>
      <c r="O194">
        <v>0.31</v>
      </c>
      <c r="P194">
        <v>0.36599999999999999</v>
      </c>
      <c r="Q194">
        <v>1.02</v>
      </c>
      <c r="R194">
        <v>52</v>
      </c>
      <c r="S194">
        <v>2.016</v>
      </c>
      <c r="T194">
        <v>600</v>
      </c>
      <c r="U194">
        <v>23.265999999999998</v>
      </c>
      <c r="Z194">
        <v>70464</v>
      </c>
      <c r="AA194">
        <v>4552081</v>
      </c>
      <c r="AB194">
        <v>176.518</v>
      </c>
      <c r="AC194">
        <v>2.7320000000000002</v>
      </c>
      <c r="AD194">
        <v>64833</v>
      </c>
      <c r="AE194">
        <v>2.5139999999999998</v>
      </c>
      <c r="AF194">
        <v>7.9000000000000008E-3</v>
      </c>
      <c r="AG194">
        <v>126.3</v>
      </c>
      <c r="AH194" t="s">
        <v>204</v>
      </c>
      <c r="AV194">
        <v>75.459999999999994</v>
      </c>
      <c r="AW194">
        <v>25788217</v>
      </c>
      <c r="AX194">
        <v>3.202</v>
      </c>
      <c r="AY194">
        <v>37.9</v>
      </c>
      <c r="AZ194">
        <v>15.504</v>
      </c>
      <c r="BA194">
        <v>10.129</v>
      </c>
      <c r="BB194">
        <v>44648.71</v>
      </c>
      <c r="BC194">
        <v>0.5</v>
      </c>
      <c r="BD194">
        <v>107.791</v>
      </c>
      <c r="BE194">
        <v>5.07</v>
      </c>
      <c r="BF194">
        <v>13</v>
      </c>
      <c r="BG194">
        <v>16.5</v>
      </c>
      <c r="BI194">
        <v>3.84</v>
      </c>
      <c r="BJ194">
        <v>83.44</v>
      </c>
      <c r="BK194">
        <v>0.94399999999999995</v>
      </c>
    </row>
    <row r="195" spans="1:67" x14ac:dyDescent="0.3">
      <c r="A195" t="s">
        <v>202</v>
      </c>
      <c r="B195" t="s">
        <v>203</v>
      </c>
      <c r="C195" t="s">
        <v>127</v>
      </c>
      <c r="D195" s="33">
        <v>44049</v>
      </c>
      <c r="E195">
        <v>20272</v>
      </c>
      <c r="F195">
        <v>382</v>
      </c>
      <c r="G195">
        <v>481.286</v>
      </c>
      <c r="H195">
        <v>266</v>
      </c>
      <c r="I195">
        <v>11</v>
      </c>
      <c r="J195">
        <v>10</v>
      </c>
      <c r="K195">
        <v>786.09500000000003</v>
      </c>
      <c r="L195">
        <v>14.813000000000001</v>
      </c>
      <c r="M195">
        <v>18.663</v>
      </c>
      <c r="N195">
        <v>10.315</v>
      </c>
      <c r="O195">
        <v>0.42699999999999999</v>
      </c>
      <c r="P195">
        <v>0.38800000000000001</v>
      </c>
      <c r="Q195">
        <v>0.97</v>
      </c>
      <c r="R195">
        <v>51</v>
      </c>
      <c r="S195">
        <v>1.978</v>
      </c>
      <c r="T195">
        <v>632</v>
      </c>
      <c r="U195">
        <v>24.507000000000001</v>
      </c>
      <c r="Z195">
        <v>80008</v>
      </c>
      <c r="AA195">
        <v>4632089</v>
      </c>
      <c r="AB195">
        <v>179.62</v>
      </c>
      <c r="AC195">
        <v>3.1030000000000002</v>
      </c>
      <c r="AD195">
        <v>66998</v>
      </c>
      <c r="AE195">
        <v>2.5979999999999999</v>
      </c>
      <c r="AF195">
        <v>7.1999999999999998E-3</v>
      </c>
      <c r="AG195">
        <v>139.19999999999999</v>
      </c>
      <c r="AH195" t="s">
        <v>204</v>
      </c>
      <c r="AV195">
        <v>75.459999999999994</v>
      </c>
      <c r="AW195">
        <v>25788217</v>
      </c>
      <c r="AX195">
        <v>3.202</v>
      </c>
      <c r="AY195">
        <v>37.9</v>
      </c>
      <c r="AZ195">
        <v>15.504</v>
      </c>
      <c r="BA195">
        <v>10.129</v>
      </c>
      <c r="BB195">
        <v>44648.71</v>
      </c>
      <c r="BC195">
        <v>0.5</v>
      </c>
      <c r="BD195">
        <v>107.791</v>
      </c>
      <c r="BE195">
        <v>5.07</v>
      </c>
      <c r="BF195">
        <v>13</v>
      </c>
      <c r="BG195">
        <v>16.5</v>
      </c>
      <c r="BI195">
        <v>3.84</v>
      </c>
      <c r="BJ195">
        <v>83.44</v>
      </c>
      <c r="BK195">
        <v>0.94399999999999995</v>
      </c>
    </row>
    <row r="196" spans="1:67" x14ac:dyDescent="0.3">
      <c r="A196" t="s">
        <v>202</v>
      </c>
      <c r="B196" t="s">
        <v>203</v>
      </c>
      <c r="C196" t="s">
        <v>127</v>
      </c>
      <c r="D196" s="33">
        <v>44050</v>
      </c>
      <c r="E196">
        <v>20698</v>
      </c>
      <c r="F196">
        <v>426</v>
      </c>
      <c r="G196">
        <v>488.286</v>
      </c>
      <c r="H196">
        <v>278</v>
      </c>
      <c r="I196">
        <v>12</v>
      </c>
      <c r="J196">
        <v>11</v>
      </c>
      <c r="K196">
        <v>802.61500000000001</v>
      </c>
      <c r="L196">
        <v>16.518999999999998</v>
      </c>
      <c r="M196">
        <v>18.934000000000001</v>
      </c>
      <c r="N196">
        <v>10.78</v>
      </c>
      <c r="O196">
        <v>0.46500000000000002</v>
      </c>
      <c r="P196">
        <v>0.42699999999999999</v>
      </c>
      <c r="Q196">
        <v>0.93</v>
      </c>
      <c r="R196">
        <v>53</v>
      </c>
      <c r="S196">
        <v>2.0550000000000002</v>
      </c>
      <c r="T196">
        <v>659</v>
      </c>
      <c r="U196">
        <v>25.553999999999998</v>
      </c>
      <c r="Z196">
        <v>91937</v>
      </c>
      <c r="AA196">
        <v>4724026</v>
      </c>
      <c r="AB196">
        <v>183.185</v>
      </c>
      <c r="AC196">
        <v>3.5649999999999999</v>
      </c>
      <c r="AD196">
        <v>69389</v>
      </c>
      <c r="AE196">
        <v>2.6909999999999998</v>
      </c>
      <c r="AF196">
        <v>7.0000000000000001E-3</v>
      </c>
      <c r="AG196">
        <v>142.1</v>
      </c>
      <c r="AH196" t="s">
        <v>204</v>
      </c>
      <c r="AV196">
        <v>75.459999999999994</v>
      </c>
      <c r="AW196">
        <v>25788217</v>
      </c>
      <c r="AX196">
        <v>3.202</v>
      </c>
      <c r="AY196">
        <v>37.9</v>
      </c>
      <c r="AZ196">
        <v>15.504</v>
      </c>
      <c r="BA196">
        <v>10.129</v>
      </c>
      <c r="BB196">
        <v>44648.71</v>
      </c>
      <c r="BC196">
        <v>0.5</v>
      </c>
      <c r="BD196">
        <v>107.791</v>
      </c>
      <c r="BE196">
        <v>5.07</v>
      </c>
      <c r="BF196">
        <v>13</v>
      </c>
      <c r="BG196">
        <v>16.5</v>
      </c>
      <c r="BI196">
        <v>3.84</v>
      </c>
      <c r="BJ196">
        <v>83.44</v>
      </c>
      <c r="BK196">
        <v>0.94399999999999995</v>
      </c>
    </row>
    <row r="197" spans="1:67" x14ac:dyDescent="0.3">
      <c r="A197" t="s">
        <v>202</v>
      </c>
      <c r="B197" t="s">
        <v>203</v>
      </c>
      <c r="C197" t="s">
        <v>127</v>
      </c>
      <c r="D197" s="33">
        <v>44051</v>
      </c>
      <c r="E197">
        <v>21084</v>
      </c>
      <c r="F197">
        <v>386</v>
      </c>
      <c r="G197">
        <v>455.57100000000003</v>
      </c>
      <c r="H197">
        <v>295</v>
      </c>
      <c r="I197">
        <v>17</v>
      </c>
      <c r="J197">
        <v>12.429</v>
      </c>
      <c r="K197">
        <v>817.58299999999997</v>
      </c>
      <c r="L197">
        <v>14.968</v>
      </c>
      <c r="M197">
        <v>17.666</v>
      </c>
      <c r="N197">
        <v>11.439</v>
      </c>
      <c r="O197">
        <v>0.65900000000000003</v>
      </c>
      <c r="P197">
        <v>0.48199999999999998</v>
      </c>
      <c r="Q197">
        <v>0.89</v>
      </c>
      <c r="R197">
        <v>51</v>
      </c>
      <c r="S197">
        <v>1.978</v>
      </c>
      <c r="T197">
        <v>658</v>
      </c>
      <c r="U197">
        <v>25.515999999999998</v>
      </c>
      <c r="Z197">
        <v>40197</v>
      </c>
      <c r="AA197">
        <v>4764223</v>
      </c>
      <c r="AB197">
        <v>184.744</v>
      </c>
      <c r="AC197">
        <v>1.5589999999999999</v>
      </c>
      <c r="AD197">
        <v>65286</v>
      </c>
      <c r="AE197">
        <v>2.532</v>
      </c>
      <c r="AF197">
        <v>7.0000000000000001E-3</v>
      </c>
      <c r="AG197">
        <v>143.30000000000001</v>
      </c>
      <c r="AH197" t="s">
        <v>204</v>
      </c>
      <c r="AV197">
        <v>75.459999999999994</v>
      </c>
      <c r="AW197">
        <v>25788217</v>
      </c>
      <c r="AX197">
        <v>3.202</v>
      </c>
      <c r="AY197">
        <v>37.9</v>
      </c>
      <c r="AZ197">
        <v>15.504</v>
      </c>
      <c r="BA197">
        <v>10.129</v>
      </c>
      <c r="BB197">
        <v>44648.71</v>
      </c>
      <c r="BC197">
        <v>0.5</v>
      </c>
      <c r="BD197">
        <v>107.791</v>
      </c>
      <c r="BE197">
        <v>5.07</v>
      </c>
      <c r="BF197">
        <v>13</v>
      </c>
      <c r="BG197">
        <v>16.5</v>
      </c>
      <c r="BI197">
        <v>3.84</v>
      </c>
      <c r="BJ197">
        <v>83.44</v>
      </c>
      <c r="BK197">
        <v>0.94399999999999995</v>
      </c>
    </row>
    <row r="198" spans="1:67" x14ac:dyDescent="0.3">
      <c r="A198" t="s">
        <v>202</v>
      </c>
      <c r="B198" t="s">
        <v>203</v>
      </c>
      <c r="C198" t="s">
        <v>127</v>
      </c>
      <c r="D198" s="33">
        <v>44052</v>
      </c>
      <c r="E198">
        <v>21397</v>
      </c>
      <c r="F198">
        <v>313</v>
      </c>
      <c r="G198">
        <v>439.85700000000003</v>
      </c>
      <c r="H198">
        <v>313</v>
      </c>
      <c r="I198">
        <v>18</v>
      </c>
      <c r="J198">
        <v>13.143000000000001</v>
      </c>
      <c r="K198">
        <v>829.72</v>
      </c>
      <c r="L198">
        <v>12.137</v>
      </c>
      <c r="M198">
        <v>17.056999999999999</v>
      </c>
      <c r="N198">
        <v>12.137</v>
      </c>
      <c r="O198">
        <v>0.69799999999999995</v>
      </c>
      <c r="P198">
        <v>0.51</v>
      </c>
      <c r="Q198">
        <v>0.86</v>
      </c>
      <c r="R198">
        <v>56</v>
      </c>
      <c r="S198">
        <v>2.1720000000000002</v>
      </c>
      <c r="T198">
        <v>664</v>
      </c>
      <c r="U198">
        <v>25.748000000000001</v>
      </c>
      <c r="Z198">
        <v>93191</v>
      </c>
      <c r="AA198">
        <v>4857414</v>
      </c>
      <c r="AB198">
        <v>188.358</v>
      </c>
      <c r="AC198">
        <v>3.6139999999999999</v>
      </c>
      <c r="AD198">
        <v>70433</v>
      </c>
      <c r="AE198">
        <v>2.7309999999999999</v>
      </c>
      <c r="AF198">
        <v>6.1999999999999998E-3</v>
      </c>
      <c r="AG198">
        <v>160.1</v>
      </c>
      <c r="AH198" t="s">
        <v>204</v>
      </c>
      <c r="AV198">
        <v>75.459999999999994</v>
      </c>
      <c r="AW198">
        <v>25788217</v>
      </c>
      <c r="AX198">
        <v>3.202</v>
      </c>
      <c r="AY198">
        <v>37.9</v>
      </c>
      <c r="AZ198">
        <v>15.504</v>
      </c>
      <c r="BA198">
        <v>10.129</v>
      </c>
      <c r="BB198">
        <v>44648.71</v>
      </c>
      <c r="BC198">
        <v>0.5</v>
      </c>
      <c r="BD198">
        <v>107.791</v>
      </c>
      <c r="BE198">
        <v>5.07</v>
      </c>
      <c r="BF198">
        <v>13</v>
      </c>
      <c r="BG198">
        <v>16.5</v>
      </c>
      <c r="BI198">
        <v>3.84</v>
      </c>
      <c r="BJ198">
        <v>83.44</v>
      </c>
      <c r="BK198">
        <v>0.94399999999999995</v>
      </c>
      <c r="BL198">
        <v>-5506.6</v>
      </c>
      <c r="BM198">
        <v>-5.36</v>
      </c>
      <c r="BN198">
        <v>-8.33</v>
      </c>
      <c r="BO198">
        <v>-213.53162958106</v>
      </c>
    </row>
    <row r="199" spans="1:67" x14ac:dyDescent="0.3">
      <c r="A199" t="s">
        <v>202</v>
      </c>
      <c r="B199" t="s">
        <v>203</v>
      </c>
      <c r="C199" t="s">
        <v>127</v>
      </c>
      <c r="D199" s="33">
        <v>44053</v>
      </c>
      <c r="E199">
        <v>21713</v>
      </c>
      <c r="F199">
        <v>316</v>
      </c>
      <c r="G199">
        <v>426.14299999999997</v>
      </c>
      <c r="H199">
        <v>331</v>
      </c>
      <c r="I199">
        <v>18</v>
      </c>
      <c r="J199">
        <v>14.143000000000001</v>
      </c>
      <c r="K199">
        <v>841.97400000000005</v>
      </c>
      <c r="L199">
        <v>12.254</v>
      </c>
      <c r="M199">
        <v>16.524999999999999</v>
      </c>
      <c r="N199">
        <v>12.835000000000001</v>
      </c>
      <c r="O199">
        <v>0.69799999999999995</v>
      </c>
      <c r="P199">
        <v>0.54800000000000004</v>
      </c>
      <c r="Q199">
        <v>0.84</v>
      </c>
      <c r="R199">
        <v>51</v>
      </c>
      <c r="S199">
        <v>1.978</v>
      </c>
      <c r="T199">
        <v>673</v>
      </c>
      <c r="U199">
        <v>26.097000000000001</v>
      </c>
      <c r="Z199">
        <v>61132</v>
      </c>
      <c r="AA199">
        <v>4918546</v>
      </c>
      <c r="AB199">
        <v>190.72800000000001</v>
      </c>
      <c r="AC199">
        <v>2.371</v>
      </c>
      <c r="AD199">
        <v>69805</v>
      </c>
      <c r="AE199">
        <v>2.7069999999999999</v>
      </c>
      <c r="AF199">
        <v>6.1000000000000004E-3</v>
      </c>
      <c r="AG199">
        <v>163.80000000000001</v>
      </c>
      <c r="AH199" t="s">
        <v>204</v>
      </c>
      <c r="AV199">
        <v>75.459999999999994</v>
      </c>
      <c r="AW199">
        <v>25788217</v>
      </c>
      <c r="AX199">
        <v>3.202</v>
      </c>
      <c r="AY199">
        <v>37.9</v>
      </c>
      <c r="AZ199">
        <v>15.504</v>
      </c>
      <c r="BA199">
        <v>10.129</v>
      </c>
      <c r="BB199">
        <v>44648.71</v>
      </c>
      <c r="BC199">
        <v>0.5</v>
      </c>
      <c r="BD199">
        <v>107.791</v>
      </c>
      <c r="BE199">
        <v>5.07</v>
      </c>
      <c r="BF199">
        <v>13</v>
      </c>
      <c r="BG199">
        <v>16.5</v>
      </c>
      <c r="BI199">
        <v>3.84</v>
      </c>
      <c r="BJ199">
        <v>83.44</v>
      </c>
      <c r="BK199">
        <v>0.94399999999999995</v>
      </c>
    </row>
    <row r="200" spans="1:67" x14ac:dyDescent="0.3">
      <c r="A200" t="s">
        <v>202</v>
      </c>
      <c r="B200" t="s">
        <v>203</v>
      </c>
      <c r="C200" t="s">
        <v>127</v>
      </c>
      <c r="D200" s="33">
        <v>44054</v>
      </c>
      <c r="E200">
        <v>22127</v>
      </c>
      <c r="F200">
        <v>414</v>
      </c>
      <c r="G200">
        <v>383.14299999999997</v>
      </c>
      <c r="H200">
        <v>352</v>
      </c>
      <c r="I200">
        <v>21</v>
      </c>
      <c r="J200">
        <v>15</v>
      </c>
      <c r="K200">
        <v>858.02800000000002</v>
      </c>
      <c r="L200">
        <v>16.053999999999998</v>
      </c>
      <c r="M200">
        <v>14.856999999999999</v>
      </c>
      <c r="N200">
        <v>13.65</v>
      </c>
      <c r="O200">
        <v>0.81399999999999995</v>
      </c>
      <c r="P200">
        <v>0.58199999999999996</v>
      </c>
      <c r="Q200">
        <v>0.82</v>
      </c>
      <c r="R200">
        <v>51</v>
      </c>
      <c r="S200">
        <v>1.978</v>
      </c>
      <c r="T200">
        <v>686</v>
      </c>
      <c r="U200">
        <v>26.600999999999999</v>
      </c>
      <c r="Z200">
        <v>61626</v>
      </c>
      <c r="AA200">
        <v>4980172</v>
      </c>
      <c r="AB200">
        <v>193.11799999999999</v>
      </c>
      <c r="AC200">
        <v>2.39</v>
      </c>
      <c r="AD200">
        <v>71222</v>
      </c>
      <c r="AE200">
        <v>2.762</v>
      </c>
      <c r="AF200">
        <v>5.4000000000000003E-3</v>
      </c>
      <c r="AG200">
        <v>185.9</v>
      </c>
      <c r="AH200" t="s">
        <v>204</v>
      </c>
      <c r="AV200">
        <v>75.459999999999994</v>
      </c>
      <c r="AW200">
        <v>25788217</v>
      </c>
      <c r="AX200">
        <v>3.202</v>
      </c>
      <c r="AY200">
        <v>37.9</v>
      </c>
      <c r="AZ200">
        <v>15.504</v>
      </c>
      <c r="BA200">
        <v>10.129</v>
      </c>
      <c r="BB200">
        <v>44648.71</v>
      </c>
      <c r="BC200">
        <v>0.5</v>
      </c>
      <c r="BD200">
        <v>107.791</v>
      </c>
      <c r="BE200">
        <v>5.07</v>
      </c>
      <c r="BF200">
        <v>13</v>
      </c>
      <c r="BG200">
        <v>16.5</v>
      </c>
      <c r="BI200">
        <v>3.84</v>
      </c>
      <c r="BJ200">
        <v>83.44</v>
      </c>
      <c r="BK200">
        <v>0.94399999999999995</v>
      </c>
    </row>
    <row r="201" spans="1:67" x14ac:dyDescent="0.3">
      <c r="A201" t="s">
        <v>202</v>
      </c>
      <c r="B201" t="s">
        <v>203</v>
      </c>
      <c r="C201" t="s">
        <v>127</v>
      </c>
      <c r="D201" s="33">
        <v>44055</v>
      </c>
      <c r="E201">
        <v>22358</v>
      </c>
      <c r="F201">
        <v>231</v>
      </c>
      <c r="G201">
        <v>352.57100000000003</v>
      </c>
      <c r="H201">
        <v>361</v>
      </c>
      <c r="I201">
        <v>9</v>
      </c>
      <c r="J201">
        <v>15.143000000000001</v>
      </c>
      <c r="K201">
        <v>866.98500000000001</v>
      </c>
      <c r="L201">
        <v>8.9580000000000002</v>
      </c>
      <c r="M201">
        <v>13.672000000000001</v>
      </c>
      <c r="N201">
        <v>13.999000000000001</v>
      </c>
      <c r="O201">
        <v>0.34899999999999998</v>
      </c>
      <c r="P201">
        <v>0.58699999999999997</v>
      </c>
      <c r="Q201">
        <v>0.8</v>
      </c>
      <c r="R201">
        <v>44</v>
      </c>
      <c r="S201">
        <v>1.706</v>
      </c>
      <c r="T201">
        <v>686</v>
      </c>
      <c r="U201">
        <v>26.600999999999999</v>
      </c>
      <c r="Z201">
        <v>61172</v>
      </c>
      <c r="AA201">
        <v>5041344</v>
      </c>
      <c r="AB201">
        <v>195.49</v>
      </c>
      <c r="AC201">
        <v>2.3719999999999999</v>
      </c>
      <c r="AD201">
        <v>69895</v>
      </c>
      <c r="AE201">
        <v>2.71</v>
      </c>
      <c r="AF201">
        <v>5.0000000000000001E-3</v>
      </c>
      <c r="AG201">
        <v>198.2</v>
      </c>
      <c r="AH201" t="s">
        <v>204</v>
      </c>
      <c r="AV201">
        <v>75.459999999999994</v>
      </c>
      <c r="AW201">
        <v>25788217</v>
      </c>
      <c r="AX201">
        <v>3.202</v>
      </c>
      <c r="AY201">
        <v>37.9</v>
      </c>
      <c r="AZ201">
        <v>15.504</v>
      </c>
      <c r="BA201">
        <v>10.129</v>
      </c>
      <c r="BB201">
        <v>44648.71</v>
      </c>
      <c r="BC201">
        <v>0.5</v>
      </c>
      <c r="BD201">
        <v>107.791</v>
      </c>
      <c r="BE201">
        <v>5.07</v>
      </c>
      <c r="BF201">
        <v>13</v>
      </c>
      <c r="BG201">
        <v>16.5</v>
      </c>
      <c r="BI201">
        <v>3.84</v>
      </c>
      <c r="BJ201">
        <v>83.44</v>
      </c>
      <c r="BK201">
        <v>0.94399999999999995</v>
      </c>
    </row>
    <row r="202" spans="1:67" x14ac:dyDescent="0.3">
      <c r="A202" t="s">
        <v>202</v>
      </c>
      <c r="B202" t="s">
        <v>203</v>
      </c>
      <c r="C202" t="s">
        <v>127</v>
      </c>
      <c r="D202" s="33">
        <v>44056</v>
      </c>
      <c r="E202">
        <v>22742</v>
      </c>
      <c r="F202">
        <v>384</v>
      </c>
      <c r="G202">
        <v>352.85700000000003</v>
      </c>
      <c r="H202">
        <v>375</v>
      </c>
      <c r="I202">
        <v>14</v>
      </c>
      <c r="J202">
        <v>15.571</v>
      </c>
      <c r="K202">
        <v>881.87599999999998</v>
      </c>
      <c r="L202">
        <v>14.891</v>
      </c>
      <c r="M202">
        <v>13.683</v>
      </c>
      <c r="N202">
        <v>14.542</v>
      </c>
      <c r="O202">
        <v>0.54300000000000004</v>
      </c>
      <c r="P202">
        <v>0.60399999999999998</v>
      </c>
      <c r="Q202">
        <v>0.79</v>
      </c>
      <c r="R202">
        <v>47</v>
      </c>
      <c r="S202">
        <v>1.823</v>
      </c>
      <c r="T202">
        <v>679</v>
      </c>
      <c r="U202">
        <v>26.33</v>
      </c>
      <c r="Z202">
        <v>68441</v>
      </c>
      <c r="AA202">
        <v>5109785</v>
      </c>
      <c r="AB202">
        <v>198.14400000000001</v>
      </c>
      <c r="AC202">
        <v>2.6539999999999999</v>
      </c>
      <c r="AD202">
        <v>68242</v>
      </c>
      <c r="AE202">
        <v>2.6459999999999999</v>
      </c>
      <c r="AF202">
        <v>5.1999999999999998E-3</v>
      </c>
      <c r="AG202">
        <v>193.4</v>
      </c>
      <c r="AH202" t="s">
        <v>204</v>
      </c>
      <c r="AV202">
        <v>75.459999999999994</v>
      </c>
      <c r="AW202">
        <v>25788217</v>
      </c>
      <c r="AX202">
        <v>3.202</v>
      </c>
      <c r="AY202">
        <v>37.9</v>
      </c>
      <c r="AZ202">
        <v>15.504</v>
      </c>
      <c r="BA202">
        <v>10.129</v>
      </c>
      <c r="BB202">
        <v>44648.71</v>
      </c>
      <c r="BC202">
        <v>0.5</v>
      </c>
      <c r="BD202">
        <v>107.791</v>
      </c>
      <c r="BE202">
        <v>5.07</v>
      </c>
      <c r="BF202">
        <v>13</v>
      </c>
      <c r="BG202">
        <v>16.5</v>
      </c>
      <c r="BI202">
        <v>3.84</v>
      </c>
      <c r="BJ202">
        <v>83.44</v>
      </c>
      <c r="BK202">
        <v>0.94399999999999995</v>
      </c>
    </row>
    <row r="203" spans="1:67" x14ac:dyDescent="0.3">
      <c r="A203" t="s">
        <v>202</v>
      </c>
      <c r="B203" t="s">
        <v>203</v>
      </c>
      <c r="C203" t="s">
        <v>127</v>
      </c>
      <c r="D203" s="33">
        <v>44057</v>
      </c>
      <c r="E203">
        <v>23035</v>
      </c>
      <c r="F203">
        <v>293</v>
      </c>
      <c r="G203">
        <v>333.85700000000003</v>
      </c>
      <c r="H203">
        <v>379</v>
      </c>
      <c r="I203">
        <v>4</v>
      </c>
      <c r="J203">
        <v>14.429</v>
      </c>
      <c r="K203">
        <v>893.23699999999997</v>
      </c>
      <c r="L203">
        <v>11.362</v>
      </c>
      <c r="M203">
        <v>12.946</v>
      </c>
      <c r="N203">
        <v>14.696999999999999</v>
      </c>
      <c r="O203">
        <v>0.155</v>
      </c>
      <c r="P203">
        <v>0.56000000000000005</v>
      </c>
      <c r="Q203">
        <v>0.77</v>
      </c>
      <c r="R203">
        <v>48</v>
      </c>
      <c r="S203">
        <v>1.861</v>
      </c>
      <c r="T203">
        <v>681</v>
      </c>
      <c r="U203">
        <v>26.407</v>
      </c>
      <c r="Z203">
        <v>70629</v>
      </c>
      <c r="AA203">
        <v>5180414</v>
      </c>
      <c r="AB203">
        <v>200.88300000000001</v>
      </c>
      <c r="AC203">
        <v>2.7389999999999999</v>
      </c>
      <c r="AD203">
        <v>65198</v>
      </c>
      <c r="AE203">
        <v>2.528</v>
      </c>
      <c r="AF203">
        <v>5.1000000000000004E-3</v>
      </c>
      <c r="AG203">
        <v>195.3</v>
      </c>
      <c r="AH203" t="s">
        <v>204</v>
      </c>
      <c r="AV203">
        <v>75.459999999999994</v>
      </c>
      <c r="AW203">
        <v>25788217</v>
      </c>
      <c r="AX203">
        <v>3.202</v>
      </c>
      <c r="AY203">
        <v>37.9</v>
      </c>
      <c r="AZ203">
        <v>15.504</v>
      </c>
      <c r="BA203">
        <v>10.129</v>
      </c>
      <c r="BB203">
        <v>44648.71</v>
      </c>
      <c r="BC203">
        <v>0.5</v>
      </c>
      <c r="BD203">
        <v>107.791</v>
      </c>
      <c r="BE203">
        <v>5.07</v>
      </c>
      <c r="BF203">
        <v>13</v>
      </c>
      <c r="BG203">
        <v>16.5</v>
      </c>
      <c r="BI203">
        <v>3.84</v>
      </c>
      <c r="BJ203">
        <v>83.44</v>
      </c>
      <c r="BK203">
        <v>0.94399999999999995</v>
      </c>
    </row>
    <row r="204" spans="1:67" x14ac:dyDescent="0.3">
      <c r="A204" t="s">
        <v>202</v>
      </c>
      <c r="B204" t="s">
        <v>203</v>
      </c>
      <c r="C204" t="s">
        <v>127</v>
      </c>
      <c r="D204" s="33">
        <v>44058</v>
      </c>
      <c r="E204">
        <v>23287</v>
      </c>
      <c r="F204">
        <v>252</v>
      </c>
      <c r="G204">
        <v>314.714</v>
      </c>
      <c r="H204">
        <v>396</v>
      </c>
      <c r="I204">
        <v>17</v>
      </c>
      <c r="J204">
        <v>14.429</v>
      </c>
      <c r="K204">
        <v>903.00900000000001</v>
      </c>
      <c r="L204">
        <v>9.7720000000000002</v>
      </c>
      <c r="M204">
        <v>12.204000000000001</v>
      </c>
      <c r="N204">
        <v>15.356</v>
      </c>
      <c r="O204">
        <v>0.65900000000000003</v>
      </c>
      <c r="P204">
        <v>0.56000000000000005</v>
      </c>
      <c r="Q204">
        <v>0.74</v>
      </c>
      <c r="R204">
        <v>47</v>
      </c>
      <c r="S204">
        <v>1.823</v>
      </c>
      <c r="T204">
        <v>680</v>
      </c>
      <c r="U204">
        <v>26.369</v>
      </c>
      <c r="Z204">
        <v>63370</v>
      </c>
      <c r="AA204">
        <v>5243784</v>
      </c>
      <c r="AB204">
        <v>203.34</v>
      </c>
      <c r="AC204">
        <v>2.4569999999999999</v>
      </c>
      <c r="AD204">
        <v>68509</v>
      </c>
      <c r="AE204">
        <v>2.657</v>
      </c>
      <c r="AF204">
        <v>4.5999999999999999E-3</v>
      </c>
      <c r="AG204">
        <v>217.7</v>
      </c>
      <c r="AH204" t="s">
        <v>204</v>
      </c>
      <c r="AV204">
        <v>75.459999999999994</v>
      </c>
      <c r="AW204">
        <v>25788217</v>
      </c>
      <c r="AX204">
        <v>3.202</v>
      </c>
      <c r="AY204">
        <v>37.9</v>
      </c>
      <c r="AZ204">
        <v>15.504</v>
      </c>
      <c r="BA204">
        <v>10.129</v>
      </c>
      <c r="BB204">
        <v>44648.71</v>
      </c>
      <c r="BC204">
        <v>0.5</v>
      </c>
      <c r="BD204">
        <v>107.791</v>
      </c>
      <c r="BE204">
        <v>5.07</v>
      </c>
      <c r="BF204">
        <v>13</v>
      </c>
      <c r="BG204">
        <v>16.5</v>
      </c>
      <c r="BI204">
        <v>3.84</v>
      </c>
      <c r="BJ204">
        <v>83.44</v>
      </c>
      <c r="BK204">
        <v>0.94399999999999995</v>
      </c>
    </row>
    <row r="205" spans="1:67" x14ac:dyDescent="0.3">
      <c r="A205" t="s">
        <v>202</v>
      </c>
      <c r="B205" t="s">
        <v>203</v>
      </c>
      <c r="C205" t="s">
        <v>127</v>
      </c>
      <c r="D205" s="33">
        <v>44059</v>
      </c>
      <c r="E205">
        <v>23558</v>
      </c>
      <c r="F205">
        <v>271</v>
      </c>
      <c r="G205">
        <v>308.714</v>
      </c>
      <c r="H205">
        <v>421</v>
      </c>
      <c r="I205">
        <v>25</v>
      </c>
      <c r="J205">
        <v>15.429</v>
      </c>
      <c r="K205">
        <v>913.51800000000003</v>
      </c>
      <c r="L205">
        <v>10.509</v>
      </c>
      <c r="M205">
        <v>11.971</v>
      </c>
      <c r="N205">
        <v>16.324999999999999</v>
      </c>
      <c r="O205">
        <v>0.96899999999999997</v>
      </c>
      <c r="P205">
        <v>0.59799999999999998</v>
      </c>
      <c r="Q205">
        <v>0.73</v>
      </c>
      <c r="R205">
        <v>51</v>
      </c>
      <c r="S205">
        <v>1.978</v>
      </c>
      <c r="T205">
        <v>674</v>
      </c>
      <c r="U205">
        <v>26.135999999999999</v>
      </c>
      <c r="Z205">
        <v>53774</v>
      </c>
      <c r="AA205">
        <v>5297558</v>
      </c>
      <c r="AB205">
        <v>205.42599999999999</v>
      </c>
      <c r="AC205">
        <v>2.085</v>
      </c>
      <c r="AD205">
        <v>62878</v>
      </c>
      <c r="AE205">
        <v>2.4380000000000002</v>
      </c>
      <c r="AF205">
        <v>4.8999999999999998E-3</v>
      </c>
      <c r="AG205">
        <v>203.7</v>
      </c>
      <c r="AH205" t="s">
        <v>204</v>
      </c>
      <c r="AV205">
        <v>75.459999999999994</v>
      </c>
      <c r="AW205">
        <v>25788217</v>
      </c>
      <c r="AX205">
        <v>3.202</v>
      </c>
      <c r="AY205">
        <v>37.9</v>
      </c>
      <c r="AZ205">
        <v>15.504</v>
      </c>
      <c r="BA205">
        <v>10.129</v>
      </c>
      <c r="BB205">
        <v>44648.71</v>
      </c>
      <c r="BC205">
        <v>0.5</v>
      </c>
      <c r="BD205">
        <v>107.791</v>
      </c>
      <c r="BE205">
        <v>5.07</v>
      </c>
      <c r="BF205">
        <v>13</v>
      </c>
      <c r="BG205">
        <v>16.5</v>
      </c>
      <c r="BI205">
        <v>3.84</v>
      </c>
      <c r="BJ205">
        <v>83.44</v>
      </c>
      <c r="BK205">
        <v>0.94399999999999995</v>
      </c>
      <c r="BL205">
        <v>-5726.7</v>
      </c>
      <c r="BM205">
        <v>-5.38</v>
      </c>
      <c r="BN205">
        <v>-6.02</v>
      </c>
      <c r="BO205">
        <v>-222.06653527073999</v>
      </c>
    </row>
    <row r="206" spans="1:67" x14ac:dyDescent="0.3">
      <c r="A206" t="s">
        <v>202</v>
      </c>
      <c r="B206" t="s">
        <v>203</v>
      </c>
      <c r="C206" t="s">
        <v>127</v>
      </c>
      <c r="D206" s="33">
        <v>44060</v>
      </c>
      <c r="E206">
        <v>23773</v>
      </c>
      <c r="F206">
        <v>215</v>
      </c>
      <c r="G206">
        <v>294.286</v>
      </c>
      <c r="H206">
        <v>438</v>
      </c>
      <c r="I206">
        <v>17</v>
      </c>
      <c r="J206">
        <v>15.286</v>
      </c>
      <c r="K206">
        <v>921.85500000000002</v>
      </c>
      <c r="L206">
        <v>8.3369999999999997</v>
      </c>
      <c r="M206">
        <v>11.412000000000001</v>
      </c>
      <c r="N206">
        <v>16.984999999999999</v>
      </c>
      <c r="O206">
        <v>0.65900000000000003</v>
      </c>
      <c r="P206">
        <v>0.59299999999999997</v>
      </c>
      <c r="Q206">
        <v>0.72</v>
      </c>
      <c r="R206">
        <v>52</v>
      </c>
      <c r="S206">
        <v>2.016</v>
      </c>
      <c r="T206">
        <v>682</v>
      </c>
      <c r="U206">
        <v>26.446000000000002</v>
      </c>
      <c r="Z206">
        <v>38539</v>
      </c>
      <c r="AA206">
        <v>5336097</v>
      </c>
      <c r="AB206">
        <v>206.92</v>
      </c>
      <c r="AC206">
        <v>1.494</v>
      </c>
      <c r="AD206">
        <v>59650</v>
      </c>
      <c r="AE206">
        <v>2.3130000000000002</v>
      </c>
      <c r="AF206">
        <v>4.8999999999999998E-3</v>
      </c>
      <c r="AG206">
        <v>202.7</v>
      </c>
      <c r="AH206" t="s">
        <v>204</v>
      </c>
      <c r="AV206">
        <v>75.459999999999994</v>
      </c>
      <c r="AW206">
        <v>25788217</v>
      </c>
      <c r="AX206">
        <v>3.202</v>
      </c>
      <c r="AY206">
        <v>37.9</v>
      </c>
      <c r="AZ206">
        <v>15.504</v>
      </c>
      <c r="BA206">
        <v>10.129</v>
      </c>
      <c r="BB206">
        <v>44648.71</v>
      </c>
      <c r="BC206">
        <v>0.5</v>
      </c>
      <c r="BD206">
        <v>107.791</v>
      </c>
      <c r="BE206">
        <v>5.07</v>
      </c>
      <c r="BF206">
        <v>13</v>
      </c>
      <c r="BG206">
        <v>16.5</v>
      </c>
      <c r="BI206">
        <v>3.84</v>
      </c>
      <c r="BJ206">
        <v>83.44</v>
      </c>
      <c r="BK206">
        <v>0.94399999999999995</v>
      </c>
    </row>
    <row r="207" spans="1:67" x14ac:dyDescent="0.3">
      <c r="A207" t="s">
        <v>202</v>
      </c>
      <c r="B207" t="s">
        <v>203</v>
      </c>
      <c r="C207" t="s">
        <v>127</v>
      </c>
      <c r="D207" s="33">
        <v>44061</v>
      </c>
      <c r="E207">
        <v>23989</v>
      </c>
      <c r="F207">
        <v>216</v>
      </c>
      <c r="G207">
        <v>266</v>
      </c>
      <c r="H207">
        <v>450</v>
      </c>
      <c r="I207">
        <v>12</v>
      </c>
      <c r="J207">
        <v>14</v>
      </c>
      <c r="K207">
        <v>930.23099999999999</v>
      </c>
      <c r="L207">
        <v>8.3759999999999994</v>
      </c>
      <c r="M207">
        <v>10.315</v>
      </c>
      <c r="N207">
        <v>17.45</v>
      </c>
      <c r="O207">
        <v>0.46500000000000002</v>
      </c>
      <c r="P207">
        <v>0.54300000000000004</v>
      </c>
      <c r="Q207">
        <v>0.7</v>
      </c>
      <c r="R207">
        <v>52</v>
      </c>
      <c r="S207">
        <v>2.016</v>
      </c>
      <c r="T207">
        <v>694</v>
      </c>
      <c r="U207">
        <v>26.911999999999999</v>
      </c>
      <c r="Z207">
        <v>44516</v>
      </c>
      <c r="AA207">
        <v>5380613</v>
      </c>
      <c r="AB207">
        <v>208.64599999999999</v>
      </c>
      <c r="AC207">
        <v>1.726</v>
      </c>
      <c r="AD207">
        <v>57206</v>
      </c>
      <c r="AE207">
        <v>2.218</v>
      </c>
      <c r="AF207">
        <v>4.5999999999999999E-3</v>
      </c>
      <c r="AG207">
        <v>215.1</v>
      </c>
      <c r="AH207" t="s">
        <v>204</v>
      </c>
      <c r="AV207">
        <v>75.459999999999994</v>
      </c>
      <c r="AW207">
        <v>25788217</v>
      </c>
      <c r="AX207">
        <v>3.202</v>
      </c>
      <c r="AY207">
        <v>37.9</v>
      </c>
      <c r="AZ207">
        <v>15.504</v>
      </c>
      <c r="BA207">
        <v>10.129</v>
      </c>
      <c r="BB207">
        <v>44648.71</v>
      </c>
      <c r="BC207">
        <v>0.5</v>
      </c>
      <c r="BD207">
        <v>107.791</v>
      </c>
      <c r="BE207">
        <v>5.07</v>
      </c>
      <c r="BF207">
        <v>13</v>
      </c>
      <c r="BG207">
        <v>16.5</v>
      </c>
      <c r="BI207">
        <v>3.84</v>
      </c>
      <c r="BJ207">
        <v>83.44</v>
      </c>
      <c r="BK207">
        <v>0.94399999999999995</v>
      </c>
    </row>
    <row r="208" spans="1:67" x14ac:dyDescent="0.3">
      <c r="A208" t="s">
        <v>202</v>
      </c>
      <c r="B208" t="s">
        <v>203</v>
      </c>
      <c r="C208" t="s">
        <v>127</v>
      </c>
      <c r="D208" s="33">
        <v>44062</v>
      </c>
      <c r="E208">
        <v>24236</v>
      </c>
      <c r="F208">
        <v>247</v>
      </c>
      <c r="G208">
        <v>268.286</v>
      </c>
      <c r="H208">
        <v>463</v>
      </c>
      <c r="I208">
        <v>13</v>
      </c>
      <c r="J208">
        <v>14.571</v>
      </c>
      <c r="K208">
        <v>939.80899999999997</v>
      </c>
      <c r="L208">
        <v>9.5779999999999994</v>
      </c>
      <c r="M208">
        <v>10.403</v>
      </c>
      <c r="N208">
        <v>17.954000000000001</v>
      </c>
      <c r="O208">
        <v>0.504</v>
      </c>
      <c r="P208">
        <v>0.56499999999999995</v>
      </c>
      <c r="Q208">
        <v>0.69</v>
      </c>
      <c r="R208">
        <v>51</v>
      </c>
      <c r="S208">
        <v>1.978</v>
      </c>
      <c r="T208">
        <v>644</v>
      </c>
      <c r="U208">
        <v>24.972999999999999</v>
      </c>
      <c r="Z208">
        <v>59882</v>
      </c>
      <c r="AA208">
        <v>5440495</v>
      </c>
      <c r="AB208">
        <v>210.96799999999999</v>
      </c>
      <c r="AC208">
        <v>2.3220000000000001</v>
      </c>
      <c r="AD208">
        <v>57022</v>
      </c>
      <c r="AE208">
        <v>2.2109999999999999</v>
      </c>
      <c r="AF208">
        <v>4.7000000000000002E-3</v>
      </c>
      <c r="AG208">
        <v>212.5</v>
      </c>
      <c r="AH208" t="s">
        <v>204</v>
      </c>
      <c r="AV208">
        <v>75.459999999999994</v>
      </c>
      <c r="AW208">
        <v>25788217</v>
      </c>
      <c r="AX208">
        <v>3.202</v>
      </c>
      <c r="AY208">
        <v>37.9</v>
      </c>
      <c r="AZ208">
        <v>15.504</v>
      </c>
      <c r="BA208">
        <v>10.129</v>
      </c>
      <c r="BB208">
        <v>44648.71</v>
      </c>
      <c r="BC208">
        <v>0.5</v>
      </c>
      <c r="BD208">
        <v>107.791</v>
      </c>
      <c r="BE208">
        <v>5.07</v>
      </c>
      <c r="BF208">
        <v>13</v>
      </c>
      <c r="BG208">
        <v>16.5</v>
      </c>
      <c r="BI208">
        <v>3.84</v>
      </c>
      <c r="BJ208">
        <v>83.44</v>
      </c>
      <c r="BK208">
        <v>0.94399999999999995</v>
      </c>
    </row>
    <row r="209" spans="1:67" x14ac:dyDescent="0.3">
      <c r="A209" t="s">
        <v>202</v>
      </c>
      <c r="B209" t="s">
        <v>203</v>
      </c>
      <c r="C209" t="s">
        <v>127</v>
      </c>
      <c r="D209" s="33">
        <v>44063</v>
      </c>
      <c r="E209">
        <v>24407</v>
      </c>
      <c r="F209">
        <v>171</v>
      </c>
      <c r="G209">
        <v>237.857</v>
      </c>
      <c r="H209">
        <v>472</v>
      </c>
      <c r="I209">
        <v>9</v>
      </c>
      <c r="J209">
        <v>13.856999999999999</v>
      </c>
      <c r="K209">
        <v>946.44</v>
      </c>
      <c r="L209">
        <v>6.6310000000000002</v>
      </c>
      <c r="M209">
        <v>9.2230000000000008</v>
      </c>
      <c r="N209">
        <v>18.303000000000001</v>
      </c>
      <c r="O209">
        <v>0.34899999999999998</v>
      </c>
      <c r="P209">
        <v>0.53700000000000003</v>
      </c>
      <c r="Q209">
        <v>0.67</v>
      </c>
      <c r="R209">
        <v>47</v>
      </c>
      <c r="S209">
        <v>1.823</v>
      </c>
      <c r="T209">
        <v>647</v>
      </c>
      <c r="U209">
        <v>25.088999999999999</v>
      </c>
      <c r="Z209">
        <v>68336</v>
      </c>
      <c r="AA209">
        <v>5508831</v>
      </c>
      <c r="AB209">
        <v>213.61799999999999</v>
      </c>
      <c r="AC209">
        <v>2.65</v>
      </c>
      <c r="AD209">
        <v>57007</v>
      </c>
      <c r="AE209">
        <v>2.2109999999999999</v>
      </c>
      <c r="AF209">
        <v>4.1999999999999997E-3</v>
      </c>
      <c r="AG209">
        <v>239.7</v>
      </c>
      <c r="AH209" t="s">
        <v>204</v>
      </c>
      <c r="AV209">
        <v>75.459999999999994</v>
      </c>
      <c r="AW209">
        <v>25788217</v>
      </c>
      <c r="AX209">
        <v>3.202</v>
      </c>
      <c r="AY209">
        <v>37.9</v>
      </c>
      <c r="AZ209">
        <v>15.504</v>
      </c>
      <c r="BA209">
        <v>10.129</v>
      </c>
      <c r="BB209">
        <v>44648.71</v>
      </c>
      <c r="BC209">
        <v>0.5</v>
      </c>
      <c r="BD209">
        <v>107.791</v>
      </c>
      <c r="BE209">
        <v>5.07</v>
      </c>
      <c r="BF209">
        <v>13</v>
      </c>
      <c r="BG209">
        <v>16.5</v>
      </c>
      <c r="BI209">
        <v>3.84</v>
      </c>
      <c r="BJ209">
        <v>83.44</v>
      </c>
      <c r="BK209">
        <v>0.94399999999999995</v>
      </c>
    </row>
    <row r="210" spans="1:67" x14ac:dyDescent="0.3">
      <c r="A210" t="s">
        <v>202</v>
      </c>
      <c r="B210" t="s">
        <v>203</v>
      </c>
      <c r="C210" t="s">
        <v>127</v>
      </c>
      <c r="D210" s="33">
        <v>44064</v>
      </c>
      <c r="E210">
        <v>24602</v>
      </c>
      <c r="F210">
        <v>195</v>
      </c>
      <c r="G210">
        <v>223.857</v>
      </c>
      <c r="H210">
        <v>485</v>
      </c>
      <c r="I210">
        <v>13</v>
      </c>
      <c r="J210">
        <v>15.143000000000001</v>
      </c>
      <c r="K210">
        <v>954.00199999999995</v>
      </c>
      <c r="L210">
        <v>7.5620000000000003</v>
      </c>
      <c r="M210">
        <v>8.6809999999999992</v>
      </c>
      <c r="N210">
        <v>18.806999999999999</v>
      </c>
      <c r="O210">
        <v>0.504</v>
      </c>
      <c r="P210">
        <v>0.58699999999999997</v>
      </c>
      <c r="Q210">
        <v>0.66</v>
      </c>
      <c r="R210">
        <v>43</v>
      </c>
      <c r="S210">
        <v>1.667</v>
      </c>
      <c r="T210">
        <v>631</v>
      </c>
      <c r="U210">
        <v>24.469000000000001</v>
      </c>
      <c r="Z210">
        <v>71149</v>
      </c>
      <c r="AA210">
        <v>5579980</v>
      </c>
      <c r="AB210">
        <v>216.37700000000001</v>
      </c>
      <c r="AC210">
        <v>2.7589999999999999</v>
      </c>
      <c r="AD210">
        <v>57081</v>
      </c>
      <c r="AE210">
        <v>2.2130000000000001</v>
      </c>
      <c r="AF210">
        <v>3.8999999999999998E-3</v>
      </c>
      <c r="AG210">
        <v>255</v>
      </c>
      <c r="AH210" t="s">
        <v>204</v>
      </c>
      <c r="AV210">
        <v>75.459999999999994</v>
      </c>
      <c r="AW210">
        <v>25788217</v>
      </c>
      <c r="AX210">
        <v>3.202</v>
      </c>
      <c r="AY210">
        <v>37.9</v>
      </c>
      <c r="AZ210">
        <v>15.504</v>
      </c>
      <c r="BA210">
        <v>10.129</v>
      </c>
      <c r="BB210">
        <v>44648.71</v>
      </c>
      <c r="BC210">
        <v>0.5</v>
      </c>
      <c r="BD210">
        <v>107.791</v>
      </c>
      <c r="BE210">
        <v>5.07</v>
      </c>
      <c r="BF210">
        <v>13</v>
      </c>
      <c r="BG210">
        <v>16.5</v>
      </c>
      <c r="BI210">
        <v>3.84</v>
      </c>
      <c r="BJ210">
        <v>83.44</v>
      </c>
      <c r="BK210">
        <v>0.94399999999999995</v>
      </c>
    </row>
    <row r="211" spans="1:67" x14ac:dyDescent="0.3">
      <c r="A211" t="s">
        <v>202</v>
      </c>
      <c r="B211" t="s">
        <v>203</v>
      </c>
      <c r="C211" t="s">
        <v>127</v>
      </c>
      <c r="D211" s="33">
        <v>44065</v>
      </c>
      <c r="E211">
        <v>24811</v>
      </c>
      <c r="F211">
        <v>209</v>
      </c>
      <c r="G211">
        <v>217.714</v>
      </c>
      <c r="H211">
        <v>502</v>
      </c>
      <c r="I211">
        <v>17</v>
      </c>
      <c r="J211">
        <v>15.143000000000001</v>
      </c>
      <c r="K211">
        <v>962.10599999999999</v>
      </c>
      <c r="L211">
        <v>8.1039999999999992</v>
      </c>
      <c r="M211">
        <v>8.4420000000000002</v>
      </c>
      <c r="N211">
        <v>19.466000000000001</v>
      </c>
      <c r="O211">
        <v>0.65900000000000003</v>
      </c>
      <c r="P211">
        <v>0.58699999999999997</v>
      </c>
      <c r="Q211">
        <v>0.64</v>
      </c>
      <c r="R211">
        <v>39</v>
      </c>
      <c r="S211">
        <v>1.512</v>
      </c>
      <c r="T211">
        <v>604</v>
      </c>
      <c r="U211">
        <v>23.422000000000001</v>
      </c>
      <c r="Z211">
        <v>67697</v>
      </c>
      <c r="AA211">
        <v>5647677</v>
      </c>
      <c r="AB211">
        <v>219.00200000000001</v>
      </c>
      <c r="AC211">
        <v>2.625</v>
      </c>
      <c r="AD211">
        <v>57699</v>
      </c>
      <c r="AE211">
        <v>2.2370000000000001</v>
      </c>
      <c r="AF211">
        <v>3.8E-3</v>
      </c>
      <c r="AG211">
        <v>265</v>
      </c>
      <c r="AH211" t="s">
        <v>204</v>
      </c>
      <c r="AV211">
        <v>75.459999999999994</v>
      </c>
      <c r="AW211">
        <v>25788217</v>
      </c>
      <c r="AX211">
        <v>3.202</v>
      </c>
      <c r="AY211">
        <v>37.9</v>
      </c>
      <c r="AZ211">
        <v>15.504</v>
      </c>
      <c r="BA211">
        <v>10.129</v>
      </c>
      <c r="BB211">
        <v>44648.71</v>
      </c>
      <c r="BC211">
        <v>0.5</v>
      </c>
      <c r="BD211">
        <v>107.791</v>
      </c>
      <c r="BE211">
        <v>5.07</v>
      </c>
      <c r="BF211">
        <v>13</v>
      </c>
      <c r="BG211">
        <v>16.5</v>
      </c>
      <c r="BI211">
        <v>3.84</v>
      </c>
      <c r="BJ211">
        <v>83.44</v>
      </c>
      <c r="BK211">
        <v>0.94399999999999995</v>
      </c>
    </row>
    <row r="212" spans="1:67" x14ac:dyDescent="0.3">
      <c r="A212" t="s">
        <v>202</v>
      </c>
      <c r="B212" t="s">
        <v>203</v>
      </c>
      <c r="C212" t="s">
        <v>127</v>
      </c>
      <c r="D212" s="33">
        <v>44066</v>
      </c>
      <c r="E212">
        <v>24915</v>
      </c>
      <c r="F212">
        <v>104</v>
      </c>
      <c r="G212">
        <v>193.857</v>
      </c>
      <c r="H212">
        <v>517</v>
      </c>
      <c r="I212">
        <v>15</v>
      </c>
      <c r="J212">
        <v>13.714</v>
      </c>
      <c r="K212">
        <v>966.13900000000001</v>
      </c>
      <c r="L212">
        <v>4.0330000000000004</v>
      </c>
      <c r="M212">
        <v>7.5170000000000003</v>
      </c>
      <c r="N212">
        <v>20.047999999999998</v>
      </c>
      <c r="O212">
        <v>0.58199999999999996</v>
      </c>
      <c r="P212">
        <v>0.53200000000000003</v>
      </c>
      <c r="Q212">
        <v>0.63</v>
      </c>
      <c r="R212">
        <v>38</v>
      </c>
      <c r="S212">
        <v>1.474</v>
      </c>
      <c r="T212">
        <v>659</v>
      </c>
      <c r="U212">
        <v>25.553999999999998</v>
      </c>
      <c r="Z212">
        <v>58910</v>
      </c>
      <c r="AA212">
        <v>5706587</v>
      </c>
      <c r="AB212">
        <v>221.28700000000001</v>
      </c>
      <c r="AC212">
        <v>2.2839999999999998</v>
      </c>
      <c r="AD212">
        <v>58433</v>
      </c>
      <c r="AE212">
        <v>2.266</v>
      </c>
      <c r="AF212">
        <v>3.3E-3</v>
      </c>
      <c r="AG212">
        <v>301.39999999999998</v>
      </c>
      <c r="AH212" t="s">
        <v>204</v>
      </c>
      <c r="AV212">
        <v>75.459999999999994</v>
      </c>
      <c r="AW212">
        <v>25788217</v>
      </c>
      <c r="AX212">
        <v>3.202</v>
      </c>
      <c r="AY212">
        <v>37.9</v>
      </c>
      <c r="AZ212">
        <v>15.504</v>
      </c>
      <c r="BA212">
        <v>10.129</v>
      </c>
      <c r="BB212">
        <v>44648.71</v>
      </c>
      <c r="BC212">
        <v>0.5</v>
      </c>
      <c r="BD212">
        <v>107.791</v>
      </c>
      <c r="BE212">
        <v>5.07</v>
      </c>
      <c r="BF212">
        <v>13</v>
      </c>
      <c r="BG212">
        <v>16.5</v>
      </c>
      <c r="BI212">
        <v>3.84</v>
      </c>
      <c r="BJ212">
        <v>83.44</v>
      </c>
      <c r="BK212">
        <v>0.94399999999999995</v>
      </c>
      <c r="BL212">
        <v>-6162.6</v>
      </c>
      <c r="BM212">
        <v>-5.6</v>
      </c>
      <c r="BN212">
        <v>-11.86</v>
      </c>
      <c r="BO212">
        <v>-238.96960383108299</v>
      </c>
    </row>
    <row r="213" spans="1:67" x14ac:dyDescent="0.3">
      <c r="A213" t="s">
        <v>202</v>
      </c>
      <c r="B213" t="s">
        <v>203</v>
      </c>
      <c r="C213" t="s">
        <v>127</v>
      </c>
      <c r="D213" s="33">
        <v>44067</v>
      </c>
      <c r="E213">
        <v>25053</v>
      </c>
      <c r="F213">
        <v>138</v>
      </c>
      <c r="G213">
        <v>182.857</v>
      </c>
      <c r="H213">
        <v>525</v>
      </c>
      <c r="I213">
        <v>8</v>
      </c>
      <c r="J213">
        <v>12.429</v>
      </c>
      <c r="K213">
        <v>971.49</v>
      </c>
      <c r="L213">
        <v>5.351</v>
      </c>
      <c r="M213">
        <v>7.0910000000000002</v>
      </c>
      <c r="N213">
        <v>20.358000000000001</v>
      </c>
      <c r="O213">
        <v>0.31</v>
      </c>
      <c r="P213">
        <v>0.48199999999999998</v>
      </c>
      <c r="Q213">
        <v>0.62</v>
      </c>
      <c r="R213">
        <v>42</v>
      </c>
      <c r="S213">
        <v>1.629</v>
      </c>
      <c r="T213">
        <v>644</v>
      </c>
      <c r="U213">
        <v>24.972999999999999</v>
      </c>
      <c r="Z213">
        <v>51447</v>
      </c>
      <c r="AA213">
        <v>5758034</v>
      </c>
      <c r="AB213">
        <v>223.28200000000001</v>
      </c>
      <c r="AC213">
        <v>1.9950000000000001</v>
      </c>
      <c r="AD213">
        <v>60277</v>
      </c>
      <c r="AE213">
        <v>2.3370000000000002</v>
      </c>
      <c r="AF213">
        <v>3.0000000000000001E-3</v>
      </c>
      <c r="AG213">
        <v>329.6</v>
      </c>
      <c r="AH213" t="s">
        <v>204</v>
      </c>
      <c r="AV213">
        <v>75.459999999999994</v>
      </c>
      <c r="AW213">
        <v>25788217</v>
      </c>
      <c r="AX213">
        <v>3.202</v>
      </c>
      <c r="AY213">
        <v>37.9</v>
      </c>
      <c r="AZ213">
        <v>15.504</v>
      </c>
      <c r="BA213">
        <v>10.129</v>
      </c>
      <c r="BB213">
        <v>44648.71</v>
      </c>
      <c r="BC213">
        <v>0.5</v>
      </c>
      <c r="BD213">
        <v>107.791</v>
      </c>
      <c r="BE213">
        <v>5.07</v>
      </c>
      <c r="BF213">
        <v>13</v>
      </c>
      <c r="BG213">
        <v>16.5</v>
      </c>
      <c r="BI213">
        <v>3.84</v>
      </c>
      <c r="BJ213">
        <v>83.44</v>
      </c>
      <c r="BK213">
        <v>0.94399999999999995</v>
      </c>
    </row>
    <row r="214" spans="1:67" x14ac:dyDescent="0.3">
      <c r="A214" t="s">
        <v>202</v>
      </c>
      <c r="B214" t="s">
        <v>203</v>
      </c>
      <c r="C214" t="s">
        <v>127</v>
      </c>
      <c r="D214" s="33">
        <v>44068</v>
      </c>
      <c r="E214">
        <v>25204</v>
      </c>
      <c r="F214">
        <v>151</v>
      </c>
      <c r="G214">
        <v>173.571</v>
      </c>
      <c r="H214">
        <v>549</v>
      </c>
      <c r="I214">
        <v>24</v>
      </c>
      <c r="J214">
        <v>14.143000000000001</v>
      </c>
      <c r="K214">
        <v>977.346</v>
      </c>
      <c r="L214">
        <v>5.8550000000000004</v>
      </c>
      <c r="M214">
        <v>6.7309999999999999</v>
      </c>
      <c r="N214">
        <v>21.289000000000001</v>
      </c>
      <c r="O214">
        <v>0.93100000000000005</v>
      </c>
      <c r="P214">
        <v>0.54800000000000004</v>
      </c>
      <c r="Q214">
        <v>0.61</v>
      </c>
      <c r="R214">
        <v>46</v>
      </c>
      <c r="S214">
        <v>1.784</v>
      </c>
      <c r="T214">
        <v>603</v>
      </c>
      <c r="U214">
        <v>23.382999999999999</v>
      </c>
      <c r="Z214">
        <v>56675</v>
      </c>
      <c r="AA214">
        <v>5814709</v>
      </c>
      <c r="AB214">
        <v>225.47900000000001</v>
      </c>
      <c r="AC214">
        <v>2.198</v>
      </c>
      <c r="AD214">
        <v>62014</v>
      </c>
      <c r="AE214">
        <v>2.4049999999999998</v>
      </c>
      <c r="AF214">
        <v>2.8E-3</v>
      </c>
      <c r="AG214">
        <v>357.3</v>
      </c>
      <c r="AH214" t="s">
        <v>204</v>
      </c>
      <c r="AV214">
        <v>75.459999999999994</v>
      </c>
      <c r="AW214">
        <v>25788217</v>
      </c>
      <c r="AX214">
        <v>3.202</v>
      </c>
      <c r="AY214">
        <v>37.9</v>
      </c>
      <c r="AZ214">
        <v>15.504</v>
      </c>
      <c r="BA214">
        <v>10.129</v>
      </c>
      <c r="BB214">
        <v>44648.71</v>
      </c>
      <c r="BC214">
        <v>0.5</v>
      </c>
      <c r="BD214">
        <v>107.791</v>
      </c>
      <c r="BE214">
        <v>5.07</v>
      </c>
      <c r="BF214">
        <v>13</v>
      </c>
      <c r="BG214">
        <v>16.5</v>
      </c>
      <c r="BI214">
        <v>3.84</v>
      </c>
      <c r="BJ214">
        <v>83.44</v>
      </c>
      <c r="BK214">
        <v>0.94399999999999995</v>
      </c>
    </row>
    <row r="215" spans="1:67" x14ac:dyDescent="0.3">
      <c r="A215" t="s">
        <v>202</v>
      </c>
      <c r="B215" t="s">
        <v>203</v>
      </c>
      <c r="C215" t="s">
        <v>127</v>
      </c>
      <c r="D215" s="33">
        <v>44069</v>
      </c>
      <c r="E215">
        <v>25322</v>
      </c>
      <c r="F215">
        <v>118</v>
      </c>
      <c r="G215">
        <v>155.143</v>
      </c>
      <c r="H215">
        <v>572</v>
      </c>
      <c r="I215">
        <v>23</v>
      </c>
      <c r="J215">
        <v>15.571</v>
      </c>
      <c r="K215">
        <v>981.92100000000005</v>
      </c>
      <c r="L215">
        <v>4.5759999999999996</v>
      </c>
      <c r="M215">
        <v>6.016</v>
      </c>
      <c r="N215">
        <v>22.181000000000001</v>
      </c>
      <c r="O215">
        <v>0.89200000000000002</v>
      </c>
      <c r="P215">
        <v>0.60399999999999998</v>
      </c>
      <c r="Q215">
        <v>0.61</v>
      </c>
      <c r="R215">
        <v>35</v>
      </c>
      <c r="S215">
        <v>1.357</v>
      </c>
      <c r="T215">
        <v>558</v>
      </c>
      <c r="U215">
        <v>21.638000000000002</v>
      </c>
      <c r="Z215">
        <v>71703</v>
      </c>
      <c r="AA215">
        <v>5886412</v>
      </c>
      <c r="AB215">
        <v>228.26</v>
      </c>
      <c r="AC215">
        <v>2.78</v>
      </c>
      <c r="AD215">
        <v>63702</v>
      </c>
      <c r="AE215">
        <v>2.4700000000000002</v>
      </c>
      <c r="AF215">
        <v>2.3999999999999998E-3</v>
      </c>
      <c r="AG215">
        <v>410.6</v>
      </c>
      <c r="AH215" t="s">
        <v>204</v>
      </c>
      <c r="AV215">
        <v>75.459999999999994</v>
      </c>
      <c r="AW215">
        <v>25788217</v>
      </c>
      <c r="AX215">
        <v>3.202</v>
      </c>
      <c r="AY215">
        <v>37.9</v>
      </c>
      <c r="AZ215">
        <v>15.504</v>
      </c>
      <c r="BA215">
        <v>10.129</v>
      </c>
      <c r="BB215">
        <v>44648.71</v>
      </c>
      <c r="BC215">
        <v>0.5</v>
      </c>
      <c r="BD215">
        <v>107.791</v>
      </c>
      <c r="BE215">
        <v>5.07</v>
      </c>
      <c r="BF215">
        <v>13</v>
      </c>
      <c r="BG215">
        <v>16.5</v>
      </c>
      <c r="BI215">
        <v>3.84</v>
      </c>
      <c r="BJ215">
        <v>83.44</v>
      </c>
      <c r="BK215">
        <v>0.94399999999999995</v>
      </c>
    </row>
    <row r="216" spans="1:67" x14ac:dyDescent="0.3">
      <c r="A216" t="s">
        <v>202</v>
      </c>
      <c r="B216" t="s">
        <v>203</v>
      </c>
      <c r="C216" t="s">
        <v>127</v>
      </c>
      <c r="D216" s="33">
        <v>44070</v>
      </c>
      <c r="E216">
        <v>25448</v>
      </c>
      <c r="F216">
        <v>126</v>
      </c>
      <c r="G216">
        <v>148.714</v>
      </c>
      <c r="H216">
        <v>583</v>
      </c>
      <c r="I216">
        <v>11</v>
      </c>
      <c r="J216">
        <v>15.856999999999999</v>
      </c>
      <c r="K216">
        <v>986.80700000000002</v>
      </c>
      <c r="L216">
        <v>4.8860000000000001</v>
      </c>
      <c r="M216">
        <v>5.7670000000000003</v>
      </c>
      <c r="N216">
        <v>22.606999999999999</v>
      </c>
      <c r="O216">
        <v>0.42699999999999999</v>
      </c>
      <c r="P216">
        <v>0.61499999999999999</v>
      </c>
      <c r="Q216">
        <v>0.61</v>
      </c>
      <c r="R216">
        <v>35</v>
      </c>
      <c r="S216">
        <v>1.357</v>
      </c>
      <c r="T216">
        <v>543</v>
      </c>
      <c r="U216">
        <v>21.056000000000001</v>
      </c>
      <c r="Z216">
        <v>86268</v>
      </c>
      <c r="AA216">
        <v>5972680</v>
      </c>
      <c r="AB216">
        <v>231.60499999999999</v>
      </c>
      <c r="AC216">
        <v>3.3450000000000002</v>
      </c>
      <c r="AD216">
        <v>66264</v>
      </c>
      <c r="AE216">
        <v>2.57</v>
      </c>
      <c r="AF216">
        <v>2.2000000000000001E-3</v>
      </c>
      <c r="AG216">
        <v>445.6</v>
      </c>
      <c r="AH216" t="s">
        <v>204</v>
      </c>
      <c r="AV216">
        <v>75.459999999999994</v>
      </c>
      <c r="AW216">
        <v>25788217</v>
      </c>
      <c r="AX216">
        <v>3.202</v>
      </c>
      <c r="AY216">
        <v>37.9</v>
      </c>
      <c r="AZ216">
        <v>15.504</v>
      </c>
      <c r="BA216">
        <v>10.129</v>
      </c>
      <c r="BB216">
        <v>44648.71</v>
      </c>
      <c r="BC216">
        <v>0.5</v>
      </c>
      <c r="BD216">
        <v>107.791</v>
      </c>
      <c r="BE216">
        <v>5.07</v>
      </c>
      <c r="BF216">
        <v>13</v>
      </c>
      <c r="BG216">
        <v>16.5</v>
      </c>
      <c r="BI216">
        <v>3.84</v>
      </c>
      <c r="BJ216">
        <v>83.44</v>
      </c>
      <c r="BK216">
        <v>0.94399999999999995</v>
      </c>
    </row>
    <row r="217" spans="1:67" x14ac:dyDescent="0.3">
      <c r="A217" t="s">
        <v>202</v>
      </c>
      <c r="B217" t="s">
        <v>203</v>
      </c>
      <c r="C217" t="s">
        <v>127</v>
      </c>
      <c r="D217" s="33">
        <v>44071</v>
      </c>
      <c r="E217">
        <v>25547</v>
      </c>
      <c r="F217">
        <v>99</v>
      </c>
      <c r="G217">
        <v>135</v>
      </c>
      <c r="H217">
        <v>600</v>
      </c>
      <c r="I217">
        <v>17</v>
      </c>
      <c r="J217">
        <v>16.428999999999998</v>
      </c>
      <c r="K217">
        <v>990.64599999999996</v>
      </c>
      <c r="L217">
        <v>3.839</v>
      </c>
      <c r="M217">
        <v>5.2350000000000003</v>
      </c>
      <c r="N217">
        <v>23.265999999999998</v>
      </c>
      <c r="O217">
        <v>0.65900000000000003</v>
      </c>
      <c r="P217">
        <v>0.63700000000000001</v>
      </c>
      <c r="Q217">
        <v>0.6</v>
      </c>
      <c r="R217">
        <v>32</v>
      </c>
      <c r="S217">
        <v>1.2410000000000001</v>
      </c>
      <c r="T217">
        <v>510</v>
      </c>
      <c r="U217">
        <v>19.776</v>
      </c>
      <c r="Z217">
        <v>79556</v>
      </c>
      <c r="AA217">
        <v>6052236</v>
      </c>
      <c r="AB217">
        <v>234.69</v>
      </c>
      <c r="AC217">
        <v>3.085</v>
      </c>
      <c r="AD217">
        <v>67465</v>
      </c>
      <c r="AE217">
        <v>2.6160000000000001</v>
      </c>
      <c r="AF217">
        <v>2E-3</v>
      </c>
      <c r="AG217">
        <v>499.7</v>
      </c>
      <c r="AH217" t="s">
        <v>204</v>
      </c>
      <c r="AV217">
        <v>75.459999999999994</v>
      </c>
      <c r="AW217">
        <v>25788217</v>
      </c>
      <c r="AX217">
        <v>3.202</v>
      </c>
      <c r="AY217">
        <v>37.9</v>
      </c>
      <c r="AZ217">
        <v>15.504</v>
      </c>
      <c r="BA217">
        <v>10.129</v>
      </c>
      <c r="BB217">
        <v>44648.71</v>
      </c>
      <c r="BC217">
        <v>0.5</v>
      </c>
      <c r="BD217">
        <v>107.791</v>
      </c>
      <c r="BE217">
        <v>5.07</v>
      </c>
      <c r="BF217">
        <v>13</v>
      </c>
      <c r="BG217">
        <v>16.5</v>
      </c>
      <c r="BI217">
        <v>3.84</v>
      </c>
      <c r="BJ217">
        <v>83.44</v>
      </c>
      <c r="BK217">
        <v>0.94399999999999995</v>
      </c>
    </row>
    <row r="218" spans="1:67" x14ac:dyDescent="0.3">
      <c r="A218" t="s">
        <v>202</v>
      </c>
      <c r="B218" t="s">
        <v>203</v>
      </c>
      <c r="C218" t="s">
        <v>127</v>
      </c>
      <c r="D218" s="33">
        <v>44072</v>
      </c>
      <c r="E218">
        <v>25670</v>
      </c>
      <c r="F218">
        <v>123</v>
      </c>
      <c r="G218">
        <v>122.714</v>
      </c>
      <c r="H218">
        <v>611</v>
      </c>
      <c r="I218">
        <v>11</v>
      </c>
      <c r="J218">
        <v>15.571</v>
      </c>
      <c r="K218">
        <v>995.41600000000005</v>
      </c>
      <c r="L218">
        <v>4.7699999999999996</v>
      </c>
      <c r="M218">
        <v>4.7590000000000003</v>
      </c>
      <c r="N218">
        <v>23.693000000000001</v>
      </c>
      <c r="O218">
        <v>0.42699999999999999</v>
      </c>
      <c r="P218">
        <v>0.60399999999999998</v>
      </c>
      <c r="Q218">
        <v>0.6</v>
      </c>
      <c r="R218">
        <v>31</v>
      </c>
      <c r="S218">
        <v>1.202</v>
      </c>
      <c r="T218">
        <v>501</v>
      </c>
      <c r="U218">
        <v>19.427</v>
      </c>
      <c r="Z218">
        <v>67555</v>
      </c>
      <c r="AA218">
        <v>6119791</v>
      </c>
      <c r="AB218">
        <v>237.31</v>
      </c>
      <c r="AC218">
        <v>2.62</v>
      </c>
      <c r="AD218">
        <v>67445</v>
      </c>
      <c r="AE218">
        <v>2.6150000000000002</v>
      </c>
      <c r="AF218">
        <v>1.8E-3</v>
      </c>
      <c r="AG218">
        <v>549.6</v>
      </c>
      <c r="AH218" t="s">
        <v>204</v>
      </c>
      <c r="AV218">
        <v>75.459999999999994</v>
      </c>
      <c r="AW218">
        <v>25788217</v>
      </c>
      <c r="AX218">
        <v>3.202</v>
      </c>
      <c r="AY218">
        <v>37.9</v>
      </c>
      <c r="AZ218">
        <v>15.504</v>
      </c>
      <c r="BA218">
        <v>10.129</v>
      </c>
      <c r="BB218">
        <v>44648.71</v>
      </c>
      <c r="BC218">
        <v>0.5</v>
      </c>
      <c r="BD218">
        <v>107.791</v>
      </c>
      <c r="BE218">
        <v>5.07</v>
      </c>
      <c r="BF218">
        <v>13</v>
      </c>
      <c r="BG218">
        <v>16.5</v>
      </c>
      <c r="BI218">
        <v>3.84</v>
      </c>
      <c r="BJ218">
        <v>83.44</v>
      </c>
      <c r="BK218">
        <v>0.94399999999999995</v>
      </c>
    </row>
    <row r="219" spans="1:67" x14ac:dyDescent="0.3">
      <c r="A219" t="s">
        <v>202</v>
      </c>
      <c r="B219" t="s">
        <v>203</v>
      </c>
      <c r="C219" t="s">
        <v>127</v>
      </c>
      <c r="D219" s="33">
        <v>44073</v>
      </c>
      <c r="E219">
        <v>25746</v>
      </c>
      <c r="F219">
        <v>76</v>
      </c>
      <c r="G219">
        <v>118.714</v>
      </c>
      <c r="H219">
        <v>652</v>
      </c>
      <c r="I219">
        <v>41</v>
      </c>
      <c r="J219">
        <v>19.286000000000001</v>
      </c>
      <c r="K219">
        <v>998.36300000000006</v>
      </c>
      <c r="L219">
        <v>2.9470000000000001</v>
      </c>
      <c r="M219">
        <v>4.6029999999999998</v>
      </c>
      <c r="N219">
        <v>25.283000000000001</v>
      </c>
      <c r="O219">
        <v>1.59</v>
      </c>
      <c r="P219">
        <v>0.748</v>
      </c>
      <c r="Q219">
        <v>0.6</v>
      </c>
      <c r="R219">
        <v>27</v>
      </c>
      <c r="S219">
        <v>1.0469999999999999</v>
      </c>
      <c r="T219">
        <v>481</v>
      </c>
      <c r="U219">
        <v>18.652000000000001</v>
      </c>
      <c r="Z219">
        <v>48438</v>
      </c>
      <c r="AA219">
        <v>6168229</v>
      </c>
      <c r="AB219">
        <v>239.18799999999999</v>
      </c>
      <c r="AC219">
        <v>1.8779999999999999</v>
      </c>
      <c r="AD219">
        <v>65949</v>
      </c>
      <c r="AE219">
        <v>2.5569999999999999</v>
      </c>
      <c r="AF219">
        <v>1.8E-3</v>
      </c>
      <c r="AG219">
        <v>555.5</v>
      </c>
      <c r="AH219" t="s">
        <v>204</v>
      </c>
      <c r="AV219">
        <v>75.459999999999994</v>
      </c>
      <c r="AW219">
        <v>25788217</v>
      </c>
      <c r="AX219">
        <v>3.202</v>
      </c>
      <c r="AY219">
        <v>37.9</v>
      </c>
      <c r="AZ219">
        <v>15.504</v>
      </c>
      <c r="BA219">
        <v>10.129</v>
      </c>
      <c r="BB219">
        <v>44648.71</v>
      </c>
      <c r="BC219">
        <v>0.5</v>
      </c>
      <c r="BD219">
        <v>107.791</v>
      </c>
      <c r="BE219">
        <v>5.07</v>
      </c>
      <c r="BF219">
        <v>13</v>
      </c>
      <c r="BG219">
        <v>16.5</v>
      </c>
      <c r="BI219">
        <v>3.84</v>
      </c>
      <c r="BJ219">
        <v>83.44</v>
      </c>
      <c r="BK219">
        <v>0.94399999999999995</v>
      </c>
      <c r="BL219">
        <v>-6626.7</v>
      </c>
      <c r="BM219">
        <v>-5.82</v>
      </c>
      <c r="BN219">
        <v>-12.58</v>
      </c>
      <c r="BO219">
        <v>-256.96619506497899</v>
      </c>
    </row>
    <row r="220" spans="1:67" x14ac:dyDescent="0.3">
      <c r="A220" t="s">
        <v>202</v>
      </c>
      <c r="B220" t="s">
        <v>203</v>
      </c>
      <c r="C220" t="s">
        <v>127</v>
      </c>
      <c r="D220" s="33">
        <v>44074</v>
      </c>
      <c r="E220">
        <v>25819</v>
      </c>
      <c r="F220">
        <v>73</v>
      </c>
      <c r="G220">
        <v>109.429</v>
      </c>
      <c r="H220">
        <v>657</v>
      </c>
      <c r="I220">
        <v>5</v>
      </c>
      <c r="J220">
        <v>18.856999999999999</v>
      </c>
      <c r="K220">
        <v>1001.194</v>
      </c>
      <c r="L220">
        <v>2.831</v>
      </c>
      <c r="M220">
        <v>4.2430000000000003</v>
      </c>
      <c r="N220">
        <v>25.477</v>
      </c>
      <c r="O220">
        <v>0.19400000000000001</v>
      </c>
      <c r="P220">
        <v>0.73099999999999998</v>
      </c>
      <c r="Q220">
        <v>0.61</v>
      </c>
      <c r="R220">
        <v>26</v>
      </c>
      <c r="S220">
        <v>1.008</v>
      </c>
      <c r="T220">
        <v>450</v>
      </c>
      <c r="U220">
        <v>17.45</v>
      </c>
      <c r="Z220">
        <v>46224</v>
      </c>
      <c r="AA220">
        <v>6214453</v>
      </c>
      <c r="AB220">
        <v>240.98</v>
      </c>
      <c r="AC220">
        <v>1.792</v>
      </c>
      <c r="AD220">
        <v>65203</v>
      </c>
      <c r="AE220">
        <v>2.528</v>
      </c>
      <c r="AF220">
        <v>1.6999999999999999E-3</v>
      </c>
      <c r="AG220">
        <v>595.79999999999995</v>
      </c>
      <c r="AH220" t="s">
        <v>204</v>
      </c>
      <c r="AV220">
        <v>75.459999999999994</v>
      </c>
      <c r="AW220">
        <v>25788217</v>
      </c>
      <c r="AX220">
        <v>3.202</v>
      </c>
      <c r="AY220">
        <v>37.9</v>
      </c>
      <c r="AZ220">
        <v>15.504</v>
      </c>
      <c r="BA220">
        <v>10.129</v>
      </c>
      <c r="BB220">
        <v>44648.71</v>
      </c>
      <c r="BC220">
        <v>0.5</v>
      </c>
      <c r="BD220">
        <v>107.791</v>
      </c>
      <c r="BE220">
        <v>5.07</v>
      </c>
      <c r="BF220">
        <v>13</v>
      </c>
      <c r="BG220">
        <v>16.5</v>
      </c>
      <c r="BI220">
        <v>3.84</v>
      </c>
      <c r="BJ220">
        <v>83.44</v>
      </c>
      <c r="BK220">
        <v>0.94399999999999995</v>
      </c>
    </row>
    <row r="221" spans="1:67" x14ac:dyDescent="0.3">
      <c r="A221" t="s">
        <v>202</v>
      </c>
      <c r="B221" t="s">
        <v>203</v>
      </c>
      <c r="C221" t="s">
        <v>127</v>
      </c>
      <c r="D221" s="33">
        <v>44075</v>
      </c>
      <c r="E221">
        <v>25923</v>
      </c>
      <c r="F221">
        <v>104</v>
      </c>
      <c r="G221">
        <v>102.714</v>
      </c>
      <c r="H221">
        <v>663</v>
      </c>
      <c r="I221">
        <v>6</v>
      </c>
      <c r="J221">
        <v>16.286000000000001</v>
      </c>
      <c r="K221">
        <v>1005.227</v>
      </c>
      <c r="L221">
        <v>4.0330000000000004</v>
      </c>
      <c r="M221">
        <v>3.9830000000000001</v>
      </c>
      <c r="N221">
        <v>25.709</v>
      </c>
      <c r="O221">
        <v>0.23300000000000001</v>
      </c>
      <c r="P221">
        <v>0.63200000000000001</v>
      </c>
      <c r="Q221">
        <v>0.62</v>
      </c>
      <c r="R221">
        <v>23</v>
      </c>
      <c r="S221">
        <v>0.89200000000000002</v>
      </c>
      <c r="T221">
        <v>432</v>
      </c>
      <c r="U221">
        <v>16.751999999999999</v>
      </c>
      <c r="Z221">
        <v>41379</v>
      </c>
      <c r="AA221">
        <v>6255832</v>
      </c>
      <c r="AB221">
        <v>242.58500000000001</v>
      </c>
      <c r="AC221">
        <v>1.605</v>
      </c>
      <c r="AD221">
        <v>63018</v>
      </c>
      <c r="AE221">
        <v>2.444</v>
      </c>
      <c r="AF221">
        <v>1.6000000000000001E-3</v>
      </c>
      <c r="AG221">
        <v>613.5</v>
      </c>
      <c r="AH221" t="s">
        <v>204</v>
      </c>
      <c r="AV221">
        <v>75.459999999999994</v>
      </c>
      <c r="AW221">
        <v>25788217</v>
      </c>
      <c r="AX221">
        <v>3.202</v>
      </c>
      <c r="AY221">
        <v>37.9</v>
      </c>
      <c r="AZ221">
        <v>15.504</v>
      </c>
      <c r="BA221">
        <v>10.129</v>
      </c>
      <c r="BB221">
        <v>44648.71</v>
      </c>
      <c r="BC221">
        <v>0.5</v>
      </c>
      <c r="BD221">
        <v>107.791</v>
      </c>
      <c r="BE221">
        <v>5.07</v>
      </c>
      <c r="BF221">
        <v>13</v>
      </c>
      <c r="BG221">
        <v>16.5</v>
      </c>
      <c r="BI221">
        <v>3.84</v>
      </c>
      <c r="BJ221">
        <v>83.44</v>
      </c>
      <c r="BK221">
        <v>0.94399999999999995</v>
      </c>
    </row>
    <row r="222" spans="1:67" x14ac:dyDescent="0.3">
      <c r="A222" t="s">
        <v>202</v>
      </c>
      <c r="B222" t="s">
        <v>203</v>
      </c>
      <c r="C222" t="s">
        <v>127</v>
      </c>
      <c r="D222" s="33">
        <v>44076</v>
      </c>
      <c r="E222">
        <v>26049</v>
      </c>
      <c r="F222">
        <v>126</v>
      </c>
      <c r="G222">
        <v>103.857</v>
      </c>
      <c r="H222">
        <v>678</v>
      </c>
      <c r="I222">
        <v>15</v>
      </c>
      <c r="J222">
        <v>15.143000000000001</v>
      </c>
      <c r="K222">
        <v>1010.112</v>
      </c>
      <c r="L222">
        <v>4.8860000000000001</v>
      </c>
      <c r="M222">
        <v>4.0270000000000001</v>
      </c>
      <c r="N222">
        <v>26.291</v>
      </c>
      <c r="O222">
        <v>0.58199999999999996</v>
      </c>
      <c r="P222">
        <v>0.58699999999999997</v>
      </c>
      <c r="Q222">
        <v>0.63</v>
      </c>
      <c r="R222">
        <v>26</v>
      </c>
      <c r="S222">
        <v>1.008</v>
      </c>
      <c r="T222">
        <v>391</v>
      </c>
      <c r="U222">
        <v>15.162000000000001</v>
      </c>
      <c r="Z222">
        <v>63963</v>
      </c>
      <c r="AA222">
        <v>6319795</v>
      </c>
      <c r="AB222">
        <v>245.065</v>
      </c>
      <c r="AC222">
        <v>2.48</v>
      </c>
      <c r="AD222">
        <v>61912</v>
      </c>
      <c r="AE222">
        <v>2.4009999999999998</v>
      </c>
      <c r="AF222">
        <v>1.6999999999999999E-3</v>
      </c>
      <c r="AG222">
        <v>596.1</v>
      </c>
      <c r="AH222" t="s">
        <v>204</v>
      </c>
      <c r="AV222">
        <v>75.459999999999994</v>
      </c>
      <c r="AW222">
        <v>25788217</v>
      </c>
      <c r="AX222">
        <v>3.202</v>
      </c>
      <c r="AY222">
        <v>37.9</v>
      </c>
      <c r="AZ222">
        <v>15.504</v>
      </c>
      <c r="BA222">
        <v>10.129</v>
      </c>
      <c r="BB222">
        <v>44648.71</v>
      </c>
      <c r="BC222">
        <v>0.5</v>
      </c>
      <c r="BD222">
        <v>107.791</v>
      </c>
      <c r="BE222">
        <v>5.07</v>
      </c>
      <c r="BF222">
        <v>13</v>
      </c>
      <c r="BG222">
        <v>16.5</v>
      </c>
      <c r="BI222">
        <v>3.84</v>
      </c>
      <c r="BJ222">
        <v>83.44</v>
      </c>
      <c r="BK222">
        <v>0.94399999999999995</v>
      </c>
    </row>
    <row r="223" spans="1:67" x14ac:dyDescent="0.3">
      <c r="A223" t="s">
        <v>202</v>
      </c>
      <c r="B223" t="s">
        <v>203</v>
      </c>
      <c r="C223" t="s">
        <v>127</v>
      </c>
      <c r="D223" s="33">
        <v>44077</v>
      </c>
      <c r="E223">
        <v>26136</v>
      </c>
      <c r="F223">
        <v>87</v>
      </c>
      <c r="G223">
        <v>98.286000000000001</v>
      </c>
      <c r="H223">
        <v>737</v>
      </c>
      <c r="I223">
        <v>59</v>
      </c>
      <c r="J223">
        <v>22</v>
      </c>
      <c r="K223">
        <v>1013.486</v>
      </c>
      <c r="L223">
        <v>3.3740000000000001</v>
      </c>
      <c r="M223">
        <v>3.8109999999999999</v>
      </c>
      <c r="N223">
        <v>28.579000000000001</v>
      </c>
      <c r="O223">
        <v>2.2879999999999998</v>
      </c>
      <c r="P223">
        <v>0.85299999999999998</v>
      </c>
      <c r="Q223">
        <v>0.62</v>
      </c>
      <c r="R223">
        <v>27</v>
      </c>
      <c r="S223">
        <v>1.0469999999999999</v>
      </c>
      <c r="T223">
        <v>357</v>
      </c>
      <c r="U223">
        <v>13.843999999999999</v>
      </c>
      <c r="Z223">
        <v>136194</v>
      </c>
      <c r="AA223">
        <v>6455989</v>
      </c>
      <c r="AB223">
        <v>250.346</v>
      </c>
      <c r="AC223">
        <v>5.2809999999999997</v>
      </c>
      <c r="AD223">
        <v>69044</v>
      </c>
      <c r="AE223">
        <v>2.677</v>
      </c>
      <c r="AF223">
        <v>1.4E-3</v>
      </c>
      <c r="AG223">
        <v>702.5</v>
      </c>
      <c r="AH223" t="s">
        <v>204</v>
      </c>
      <c r="AV223">
        <v>75.459999999999994</v>
      </c>
      <c r="AW223">
        <v>25788217</v>
      </c>
      <c r="AX223">
        <v>3.202</v>
      </c>
      <c r="AY223">
        <v>37.9</v>
      </c>
      <c r="AZ223">
        <v>15.504</v>
      </c>
      <c r="BA223">
        <v>10.129</v>
      </c>
      <c r="BB223">
        <v>44648.71</v>
      </c>
      <c r="BC223">
        <v>0.5</v>
      </c>
      <c r="BD223">
        <v>107.791</v>
      </c>
      <c r="BE223">
        <v>5.07</v>
      </c>
      <c r="BF223">
        <v>13</v>
      </c>
      <c r="BG223">
        <v>16.5</v>
      </c>
      <c r="BI223">
        <v>3.84</v>
      </c>
      <c r="BJ223">
        <v>83.44</v>
      </c>
      <c r="BK223">
        <v>0.94399999999999995</v>
      </c>
    </row>
    <row r="224" spans="1:67" x14ac:dyDescent="0.3">
      <c r="A224" t="s">
        <v>202</v>
      </c>
      <c r="B224" t="s">
        <v>203</v>
      </c>
      <c r="C224" t="s">
        <v>127</v>
      </c>
      <c r="D224" s="33">
        <v>44078</v>
      </c>
      <c r="E224">
        <v>26207</v>
      </c>
      <c r="F224">
        <v>71</v>
      </c>
      <c r="G224">
        <v>94.286000000000001</v>
      </c>
      <c r="H224">
        <v>748</v>
      </c>
      <c r="I224">
        <v>11</v>
      </c>
      <c r="J224">
        <v>21.143000000000001</v>
      </c>
      <c r="K224">
        <v>1016.239</v>
      </c>
      <c r="L224">
        <v>2.7530000000000001</v>
      </c>
      <c r="M224">
        <v>3.6560000000000001</v>
      </c>
      <c r="N224">
        <v>29.004999999999999</v>
      </c>
      <c r="O224">
        <v>0.42699999999999999</v>
      </c>
      <c r="P224">
        <v>0.82</v>
      </c>
      <c r="Q224">
        <v>0.61</v>
      </c>
      <c r="R224">
        <v>27</v>
      </c>
      <c r="S224">
        <v>1.0469999999999999</v>
      </c>
      <c r="T224">
        <v>326</v>
      </c>
      <c r="U224">
        <v>12.641</v>
      </c>
      <c r="Z224">
        <v>70961</v>
      </c>
      <c r="AA224">
        <v>6526950</v>
      </c>
      <c r="AB224">
        <v>253.09800000000001</v>
      </c>
      <c r="AC224">
        <v>2.7519999999999998</v>
      </c>
      <c r="AD224">
        <v>67816</v>
      </c>
      <c r="AE224">
        <v>2.63</v>
      </c>
      <c r="AF224">
        <v>1.4E-3</v>
      </c>
      <c r="AG224">
        <v>719.3</v>
      </c>
      <c r="AH224" t="s">
        <v>204</v>
      </c>
      <c r="AV224">
        <v>75.459999999999994</v>
      </c>
      <c r="AW224">
        <v>25788217</v>
      </c>
      <c r="AX224">
        <v>3.202</v>
      </c>
      <c r="AY224">
        <v>37.9</v>
      </c>
      <c r="AZ224">
        <v>15.504</v>
      </c>
      <c r="BA224">
        <v>10.129</v>
      </c>
      <c r="BB224">
        <v>44648.71</v>
      </c>
      <c r="BC224">
        <v>0.5</v>
      </c>
      <c r="BD224">
        <v>107.791</v>
      </c>
      <c r="BE224">
        <v>5.07</v>
      </c>
      <c r="BF224">
        <v>13</v>
      </c>
      <c r="BG224">
        <v>16.5</v>
      </c>
      <c r="BI224">
        <v>3.84</v>
      </c>
      <c r="BJ224">
        <v>83.44</v>
      </c>
      <c r="BK224">
        <v>0.94399999999999995</v>
      </c>
    </row>
    <row r="225" spans="1:67" x14ac:dyDescent="0.3">
      <c r="A225" t="s">
        <v>202</v>
      </c>
      <c r="B225" t="s">
        <v>203</v>
      </c>
      <c r="C225" t="s">
        <v>127</v>
      </c>
      <c r="D225" s="33">
        <v>44079</v>
      </c>
      <c r="E225">
        <v>26278</v>
      </c>
      <c r="F225">
        <v>71</v>
      </c>
      <c r="G225">
        <v>86.856999999999999</v>
      </c>
      <c r="H225">
        <v>753</v>
      </c>
      <c r="I225">
        <v>5</v>
      </c>
      <c r="J225">
        <v>20.286000000000001</v>
      </c>
      <c r="K225">
        <v>1018.9930000000001</v>
      </c>
      <c r="L225">
        <v>2.7530000000000001</v>
      </c>
      <c r="M225">
        <v>3.3679999999999999</v>
      </c>
      <c r="N225">
        <v>29.199000000000002</v>
      </c>
      <c r="O225">
        <v>0.19400000000000001</v>
      </c>
      <c r="P225">
        <v>0.78700000000000003</v>
      </c>
      <c r="Q225">
        <v>0.59</v>
      </c>
      <c r="R225">
        <v>26</v>
      </c>
      <c r="S225">
        <v>1.008</v>
      </c>
      <c r="T225">
        <v>310</v>
      </c>
      <c r="U225">
        <v>12.021000000000001</v>
      </c>
      <c r="Z225">
        <v>63838</v>
      </c>
      <c r="AA225">
        <v>6590788</v>
      </c>
      <c r="AB225">
        <v>255.57400000000001</v>
      </c>
      <c r="AC225">
        <v>2.4750000000000001</v>
      </c>
      <c r="AD225">
        <v>67285</v>
      </c>
      <c r="AE225">
        <v>2.609</v>
      </c>
      <c r="AF225">
        <v>1.2999999999999999E-3</v>
      </c>
      <c r="AG225">
        <v>774.7</v>
      </c>
      <c r="AH225" t="s">
        <v>204</v>
      </c>
      <c r="AV225">
        <v>75.459999999999994</v>
      </c>
      <c r="AW225">
        <v>25788217</v>
      </c>
      <c r="AX225">
        <v>3.202</v>
      </c>
      <c r="AY225">
        <v>37.9</v>
      </c>
      <c r="AZ225">
        <v>15.504</v>
      </c>
      <c r="BA225">
        <v>10.129</v>
      </c>
      <c r="BB225">
        <v>44648.71</v>
      </c>
      <c r="BC225">
        <v>0.5</v>
      </c>
      <c r="BD225">
        <v>107.791</v>
      </c>
      <c r="BE225">
        <v>5.07</v>
      </c>
      <c r="BF225">
        <v>13</v>
      </c>
      <c r="BG225">
        <v>16.5</v>
      </c>
      <c r="BI225">
        <v>3.84</v>
      </c>
      <c r="BJ225">
        <v>83.44</v>
      </c>
      <c r="BK225">
        <v>0.94399999999999995</v>
      </c>
    </row>
    <row r="226" spans="1:67" x14ac:dyDescent="0.3">
      <c r="A226" t="s">
        <v>202</v>
      </c>
      <c r="B226" t="s">
        <v>203</v>
      </c>
      <c r="C226" t="s">
        <v>127</v>
      </c>
      <c r="D226" s="33">
        <v>44080</v>
      </c>
      <c r="E226">
        <v>26321</v>
      </c>
      <c r="F226">
        <v>43</v>
      </c>
      <c r="G226">
        <v>82.143000000000001</v>
      </c>
      <c r="H226">
        <v>762</v>
      </c>
      <c r="I226">
        <v>9</v>
      </c>
      <c r="J226">
        <v>15.714</v>
      </c>
      <c r="K226">
        <v>1020.66</v>
      </c>
      <c r="L226">
        <v>1.667</v>
      </c>
      <c r="M226">
        <v>3.1850000000000001</v>
      </c>
      <c r="N226">
        <v>29.547999999999998</v>
      </c>
      <c r="O226">
        <v>0.34899999999999998</v>
      </c>
      <c r="P226">
        <v>0.60899999999999999</v>
      </c>
      <c r="Q226">
        <v>0.59</v>
      </c>
      <c r="R226">
        <v>32</v>
      </c>
      <c r="S226">
        <v>1.2410000000000001</v>
      </c>
      <c r="T226">
        <v>294</v>
      </c>
      <c r="U226">
        <v>11.401</v>
      </c>
      <c r="Z226">
        <v>66560</v>
      </c>
      <c r="AA226">
        <v>6657348</v>
      </c>
      <c r="AB226">
        <v>258.15499999999997</v>
      </c>
      <c r="AC226">
        <v>2.581</v>
      </c>
      <c r="AD226">
        <v>69874</v>
      </c>
      <c r="AE226">
        <v>2.71</v>
      </c>
      <c r="AF226">
        <v>1.1999999999999999E-3</v>
      </c>
      <c r="AG226">
        <v>850.6</v>
      </c>
      <c r="AH226" t="s">
        <v>204</v>
      </c>
      <c r="AV226">
        <v>75.459999999999994</v>
      </c>
      <c r="AW226">
        <v>25788217</v>
      </c>
      <c r="AX226">
        <v>3.202</v>
      </c>
      <c r="AY226">
        <v>37.9</v>
      </c>
      <c r="AZ226">
        <v>15.504</v>
      </c>
      <c r="BA226">
        <v>10.129</v>
      </c>
      <c r="BB226">
        <v>44648.71</v>
      </c>
      <c r="BC226">
        <v>0.5</v>
      </c>
      <c r="BD226">
        <v>107.791</v>
      </c>
      <c r="BE226">
        <v>5.07</v>
      </c>
      <c r="BF226">
        <v>13</v>
      </c>
      <c r="BG226">
        <v>16.5</v>
      </c>
      <c r="BI226">
        <v>3.84</v>
      </c>
      <c r="BJ226">
        <v>83.44</v>
      </c>
      <c r="BK226">
        <v>0.94399999999999995</v>
      </c>
      <c r="BL226">
        <v>-6996.1</v>
      </c>
      <c r="BM226">
        <v>-5.96</v>
      </c>
      <c r="BN226">
        <v>-10.220000000000001</v>
      </c>
      <c r="BO226">
        <v>-271.29056654052499</v>
      </c>
    </row>
    <row r="227" spans="1:67" x14ac:dyDescent="0.3">
      <c r="A227" t="s">
        <v>202</v>
      </c>
      <c r="B227" t="s">
        <v>203</v>
      </c>
      <c r="C227" t="s">
        <v>127</v>
      </c>
      <c r="D227" s="33">
        <v>44081</v>
      </c>
      <c r="E227">
        <v>26373</v>
      </c>
      <c r="F227">
        <v>52</v>
      </c>
      <c r="G227">
        <v>79.143000000000001</v>
      </c>
      <c r="H227">
        <v>770</v>
      </c>
      <c r="I227">
        <v>8</v>
      </c>
      <c r="J227">
        <v>16.143000000000001</v>
      </c>
      <c r="K227">
        <v>1022.676</v>
      </c>
      <c r="L227">
        <v>2.016</v>
      </c>
      <c r="M227">
        <v>3.069</v>
      </c>
      <c r="N227">
        <v>29.859000000000002</v>
      </c>
      <c r="O227">
        <v>0.31</v>
      </c>
      <c r="P227">
        <v>0.626</v>
      </c>
      <c r="Q227">
        <v>0.6</v>
      </c>
      <c r="R227">
        <v>29</v>
      </c>
      <c r="S227">
        <v>1.125</v>
      </c>
      <c r="T227">
        <v>263</v>
      </c>
      <c r="U227">
        <v>10.198</v>
      </c>
      <c r="Z227">
        <v>36086</v>
      </c>
      <c r="AA227">
        <v>6693434</v>
      </c>
      <c r="AB227">
        <v>259.55399999999997</v>
      </c>
      <c r="AC227">
        <v>1.399</v>
      </c>
      <c r="AD227">
        <v>68426</v>
      </c>
      <c r="AE227">
        <v>2.653</v>
      </c>
      <c r="AF227">
        <v>1.1999999999999999E-3</v>
      </c>
      <c r="AG227">
        <v>864.6</v>
      </c>
      <c r="AH227" t="s">
        <v>204</v>
      </c>
      <c r="AV227">
        <v>75.459999999999994</v>
      </c>
      <c r="AW227">
        <v>25788217</v>
      </c>
      <c r="AX227">
        <v>3.202</v>
      </c>
      <c r="AY227">
        <v>37.9</v>
      </c>
      <c r="AZ227">
        <v>15.504</v>
      </c>
      <c r="BA227">
        <v>10.129</v>
      </c>
      <c r="BB227">
        <v>44648.71</v>
      </c>
      <c r="BC227">
        <v>0.5</v>
      </c>
      <c r="BD227">
        <v>107.791</v>
      </c>
      <c r="BE227">
        <v>5.07</v>
      </c>
      <c r="BF227">
        <v>13</v>
      </c>
      <c r="BG227">
        <v>16.5</v>
      </c>
      <c r="BI227">
        <v>3.84</v>
      </c>
      <c r="BJ227">
        <v>83.44</v>
      </c>
      <c r="BK227">
        <v>0.94399999999999995</v>
      </c>
    </row>
    <row r="228" spans="1:67" x14ac:dyDescent="0.3">
      <c r="A228" t="s">
        <v>202</v>
      </c>
      <c r="B228" t="s">
        <v>203</v>
      </c>
      <c r="C228" t="s">
        <v>127</v>
      </c>
      <c r="D228" s="33">
        <v>44082</v>
      </c>
      <c r="E228">
        <v>26465</v>
      </c>
      <c r="F228">
        <v>92</v>
      </c>
      <c r="G228">
        <v>77.429000000000002</v>
      </c>
      <c r="H228">
        <v>781</v>
      </c>
      <c r="I228">
        <v>11</v>
      </c>
      <c r="J228">
        <v>16.856999999999999</v>
      </c>
      <c r="K228">
        <v>1026.2439999999999</v>
      </c>
      <c r="L228">
        <v>3.5680000000000001</v>
      </c>
      <c r="M228">
        <v>3.0019999999999998</v>
      </c>
      <c r="N228">
        <v>30.285</v>
      </c>
      <c r="O228">
        <v>0.42699999999999999</v>
      </c>
      <c r="P228">
        <v>0.65400000000000003</v>
      </c>
      <c r="Q228">
        <v>0.6</v>
      </c>
      <c r="R228">
        <v>26</v>
      </c>
      <c r="S228">
        <v>1.008</v>
      </c>
      <c r="T228">
        <v>221</v>
      </c>
      <c r="U228">
        <v>8.57</v>
      </c>
      <c r="Z228">
        <v>36963</v>
      </c>
      <c r="AA228">
        <v>6730397</v>
      </c>
      <c r="AB228">
        <v>260.98700000000002</v>
      </c>
      <c r="AC228">
        <v>1.4330000000000001</v>
      </c>
      <c r="AD228">
        <v>67795</v>
      </c>
      <c r="AE228">
        <v>2.629</v>
      </c>
      <c r="AF228">
        <v>1.1000000000000001E-3</v>
      </c>
      <c r="AG228">
        <v>875.6</v>
      </c>
      <c r="AH228" t="s">
        <v>204</v>
      </c>
      <c r="AV228">
        <v>75.459999999999994</v>
      </c>
      <c r="AW228">
        <v>25788217</v>
      </c>
      <c r="AX228">
        <v>3.202</v>
      </c>
      <c r="AY228">
        <v>37.9</v>
      </c>
      <c r="AZ228">
        <v>15.504</v>
      </c>
      <c r="BA228">
        <v>10.129</v>
      </c>
      <c r="BB228">
        <v>44648.71</v>
      </c>
      <c r="BC228">
        <v>0.5</v>
      </c>
      <c r="BD228">
        <v>107.791</v>
      </c>
      <c r="BE228">
        <v>5.07</v>
      </c>
      <c r="BF228">
        <v>13</v>
      </c>
      <c r="BG228">
        <v>16.5</v>
      </c>
      <c r="BI228">
        <v>3.84</v>
      </c>
      <c r="BJ228">
        <v>83.44</v>
      </c>
      <c r="BK228">
        <v>0.94399999999999995</v>
      </c>
    </row>
    <row r="229" spans="1:67" x14ac:dyDescent="0.3">
      <c r="A229" t="s">
        <v>202</v>
      </c>
      <c r="B229" t="s">
        <v>203</v>
      </c>
      <c r="C229" t="s">
        <v>127</v>
      </c>
      <c r="D229" s="33">
        <v>44083</v>
      </c>
      <c r="E229">
        <v>26524</v>
      </c>
      <c r="F229">
        <v>59</v>
      </c>
      <c r="G229">
        <v>67.856999999999999</v>
      </c>
      <c r="H229">
        <v>788</v>
      </c>
      <c r="I229">
        <v>7</v>
      </c>
      <c r="J229">
        <v>15.714</v>
      </c>
      <c r="K229">
        <v>1028.5319999999999</v>
      </c>
      <c r="L229">
        <v>2.2879999999999998</v>
      </c>
      <c r="M229">
        <v>2.6309999999999998</v>
      </c>
      <c r="N229">
        <v>30.556999999999999</v>
      </c>
      <c r="O229">
        <v>0.27100000000000002</v>
      </c>
      <c r="P229">
        <v>0.60899999999999999</v>
      </c>
      <c r="Q229">
        <v>0.59</v>
      </c>
      <c r="R229">
        <v>23</v>
      </c>
      <c r="S229">
        <v>0.89200000000000002</v>
      </c>
      <c r="T229">
        <v>195</v>
      </c>
      <c r="U229">
        <v>7.5620000000000003</v>
      </c>
      <c r="Z229">
        <v>58936</v>
      </c>
      <c r="AA229">
        <v>6789333</v>
      </c>
      <c r="AB229">
        <v>263.27300000000002</v>
      </c>
      <c r="AC229">
        <v>2.2850000000000001</v>
      </c>
      <c r="AD229">
        <v>67077</v>
      </c>
      <c r="AE229">
        <v>2.601</v>
      </c>
      <c r="AF229">
        <v>1E-3</v>
      </c>
      <c r="AG229">
        <v>988.5</v>
      </c>
      <c r="AH229" t="s">
        <v>204</v>
      </c>
      <c r="AV229">
        <v>75.459999999999994</v>
      </c>
      <c r="AW229">
        <v>25788217</v>
      </c>
      <c r="AX229">
        <v>3.202</v>
      </c>
      <c r="AY229">
        <v>37.9</v>
      </c>
      <c r="AZ229">
        <v>15.504</v>
      </c>
      <c r="BA229">
        <v>10.129</v>
      </c>
      <c r="BB229">
        <v>44648.71</v>
      </c>
      <c r="BC229">
        <v>0.5</v>
      </c>
      <c r="BD229">
        <v>107.791</v>
      </c>
      <c r="BE229">
        <v>5.07</v>
      </c>
      <c r="BF229">
        <v>13</v>
      </c>
      <c r="BG229">
        <v>16.5</v>
      </c>
      <c r="BI229">
        <v>3.84</v>
      </c>
      <c r="BJ229">
        <v>83.44</v>
      </c>
      <c r="BK229">
        <v>0.94399999999999995</v>
      </c>
    </row>
    <row r="230" spans="1:67" x14ac:dyDescent="0.3">
      <c r="A230" t="s">
        <v>202</v>
      </c>
      <c r="B230" t="s">
        <v>203</v>
      </c>
      <c r="C230" t="s">
        <v>127</v>
      </c>
      <c r="D230" s="33">
        <v>44084</v>
      </c>
      <c r="E230">
        <v>26564</v>
      </c>
      <c r="F230">
        <v>40</v>
      </c>
      <c r="G230">
        <v>61.143000000000001</v>
      </c>
      <c r="H230">
        <v>797</v>
      </c>
      <c r="I230">
        <v>9</v>
      </c>
      <c r="J230">
        <v>8.5709999999999997</v>
      </c>
      <c r="K230">
        <v>1030.0830000000001</v>
      </c>
      <c r="L230">
        <v>1.5509999999999999</v>
      </c>
      <c r="M230">
        <v>2.371</v>
      </c>
      <c r="N230">
        <v>30.905999999999999</v>
      </c>
      <c r="O230">
        <v>0.34899999999999998</v>
      </c>
      <c r="P230">
        <v>0.33200000000000002</v>
      </c>
      <c r="Q230">
        <v>0.57999999999999996</v>
      </c>
      <c r="R230">
        <v>18</v>
      </c>
      <c r="S230">
        <v>0.69799999999999995</v>
      </c>
      <c r="T230">
        <v>162</v>
      </c>
      <c r="U230">
        <v>6.282</v>
      </c>
      <c r="Z230">
        <v>60098</v>
      </c>
      <c r="AA230">
        <v>6849431</v>
      </c>
      <c r="AB230">
        <v>265.60300000000001</v>
      </c>
      <c r="AC230">
        <v>2.33</v>
      </c>
      <c r="AD230">
        <v>56206</v>
      </c>
      <c r="AE230">
        <v>2.1800000000000002</v>
      </c>
      <c r="AF230">
        <v>1.1000000000000001E-3</v>
      </c>
      <c r="AG230">
        <v>919.3</v>
      </c>
      <c r="AH230" t="s">
        <v>204</v>
      </c>
      <c r="AV230">
        <v>75.459999999999994</v>
      </c>
      <c r="AW230">
        <v>25788217</v>
      </c>
      <c r="AX230">
        <v>3.202</v>
      </c>
      <c r="AY230">
        <v>37.9</v>
      </c>
      <c r="AZ230">
        <v>15.504</v>
      </c>
      <c r="BA230">
        <v>10.129</v>
      </c>
      <c r="BB230">
        <v>44648.71</v>
      </c>
      <c r="BC230">
        <v>0.5</v>
      </c>
      <c r="BD230">
        <v>107.791</v>
      </c>
      <c r="BE230">
        <v>5.07</v>
      </c>
      <c r="BF230">
        <v>13</v>
      </c>
      <c r="BG230">
        <v>16.5</v>
      </c>
      <c r="BI230">
        <v>3.84</v>
      </c>
      <c r="BJ230">
        <v>83.44</v>
      </c>
      <c r="BK230">
        <v>0.94399999999999995</v>
      </c>
    </row>
    <row r="231" spans="1:67" x14ac:dyDescent="0.3">
      <c r="A231" t="s">
        <v>202</v>
      </c>
      <c r="B231" t="s">
        <v>203</v>
      </c>
      <c r="C231" t="s">
        <v>127</v>
      </c>
      <c r="D231" s="33">
        <v>44085</v>
      </c>
      <c r="E231">
        <v>26607</v>
      </c>
      <c r="F231">
        <v>43</v>
      </c>
      <c r="G231">
        <v>57.143000000000001</v>
      </c>
      <c r="H231">
        <v>803</v>
      </c>
      <c r="I231">
        <v>6</v>
      </c>
      <c r="J231">
        <v>7.8570000000000002</v>
      </c>
      <c r="K231">
        <v>1031.75</v>
      </c>
      <c r="L231">
        <v>1.667</v>
      </c>
      <c r="M231">
        <v>2.2160000000000002</v>
      </c>
      <c r="N231">
        <v>31.138000000000002</v>
      </c>
      <c r="O231">
        <v>0.23300000000000001</v>
      </c>
      <c r="P231">
        <v>0.30499999999999999</v>
      </c>
      <c r="Q231">
        <v>0.57999999999999996</v>
      </c>
      <c r="R231">
        <v>15</v>
      </c>
      <c r="S231">
        <v>0.58199999999999996</v>
      </c>
      <c r="T231">
        <v>151</v>
      </c>
      <c r="U231">
        <v>5.8550000000000004</v>
      </c>
      <c r="Z231">
        <v>78722</v>
      </c>
      <c r="AA231">
        <v>6928153</v>
      </c>
      <c r="AB231">
        <v>268.65600000000001</v>
      </c>
      <c r="AC231">
        <v>3.0529999999999999</v>
      </c>
      <c r="AD231">
        <v>57315</v>
      </c>
      <c r="AE231">
        <v>2.2229999999999999</v>
      </c>
      <c r="AF231">
        <v>1E-3</v>
      </c>
      <c r="AG231">
        <v>1003</v>
      </c>
      <c r="AH231" t="s">
        <v>204</v>
      </c>
      <c r="AV231">
        <v>75.459999999999994</v>
      </c>
      <c r="AW231">
        <v>25788217</v>
      </c>
      <c r="AX231">
        <v>3.202</v>
      </c>
      <c r="AY231">
        <v>37.9</v>
      </c>
      <c r="AZ231">
        <v>15.504</v>
      </c>
      <c r="BA231">
        <v>10.129</v>
      </c>
      <c r="BB231">
        <v>44648.71</v>
      </c>
      <c r="BC231">
        <v>0.5</v>
      </c>
      <c r="BD231">
        <v>107.791</v>
      </c>
      <c r="BE231">
        <v>5.07</v>
      </c>
      <c r="BF231">
        <v>13</v>
      </c>
      <c r="BG231">
        <v>16.5</v>
      </c>
      <c r="BI231">
        <v>3.84</v>
      </c>
      <c r="BJ231">
        <v>83.44</v>
      </c>
      <c r="BK231">
        <v>0.94399999999999995</v>
      </c>
    </row>
    <row r="232" spans="1:67" x14ac:dyDescent="0.3">
      <c r="A232" t="s">
        <v>202</v>
      </c>
      <c r="B232" t="s">
        <v>203</v>
      </c>
      <c r="C232" t="s">
        <v>127</v>
      </c>
      <c r="D232" s="33">
        <v>44086</v>
      </c>
      <c r="E232">
        <v>26651</v>
      </c>
      <c r="F232">
        <v>44</v>
      </c>
      <c r="G232">
        <v>53.286000000000001</v>
      </c>
      <c r="H232">
        <v>810</v>
      </c>
      <c r="I232">
        <v>7</v>
      </c>
      <c r="J232">
        <v>8.1430000000000007</v>
      </c>
      <c r="K232">
        <v>1033.4559999999999</v>
      </c>
      <c r="L232">
        <v>1.706</v>
      </c>
      <c r="M232">
        <v>2.0659999999999998</v>
      </c>
      <c r="N232">
        <v>31.41</v>
      </c>
      <c r="O232">
        <v>0.27100000000000002</v>
      </c>
      <c r="P232">
        <v>0.316</v>
      </c>
      <c r="Q232">
        <v>0.57999999999999996</v>
      </c>
      <c r="R232">
        <v>17</v>
      </c>
      <c r="S232">
        <v>0.65900000000000003</v>
      </c>
      <c r="T232">
        <v>137</v>
      </c>
      <c r="U232">
        <v>5.3129999999999997</v>
      </c>
      <c r="Z232">
        <v>48002</v>
      </c>
      <c r="AA232">
        <v>6976155</v>
      </c>
      <c r="AB232">
        <v>270.517</v>
      </c>
      <c r="AC232">
        <v>1.861</v>
      </c>
      <c r="AD232">
        <v>55052</v>
      </c>
      <c r="AE232">
        <v>2.1349999999999998</v>
      </c>
      <c r="AF232">
        <v>1E-3</v>
      </c>
      <c r="AG232">
        <v>1033.0999999999999</v>
      </c>
      <c r="AH232" t="s">
        <v>204</v>
      </c>
      <c r="AV232">
        <v>75.459999999999994</v>
      </c>
      <c r="AW232">
        <v>25788217</v>
      </c>
      <c r="AX232">
        <v>3.202</v>
      </c>
      <c r="AY232">
        <v>37.9</v>
      </c>
      <c r="AZ232">
        <v>15.504</v>
      </c>
      <c r="BA232">
        <v>10.129</v>
      </c>
      <c r="BB232">
        <v>44648.71</v>
      </c>
      <c r="BC232">
        <v>0.5</v>
      </c>
      <c r="BD232">
        <v>107.791</v>
      </c>
      <c r="BE232">
        <v>5.07</v>
      </c>
      <c r="BF232">
        <v>13</v>
      </c>
      <c r="BG232">
        <v>16.5</v>
      </c>
      <c r="BI232">
        <v>3.84</v>
      </c>
      <c r="BJ232">
        <v>83.44</v>
      </c>
      <c r="BK232">
        <v>0.94399999999999995</v>
      </c>
    </row>
    <row r="233" spans="1:67" x14ac:dyDescent="0.3">
      <c r="A233" t="s">
        <v>202</v>
      </c>
      <c r="B233" t="s">
        <v>203</v>
      </c>
      <c r="C233" t="s">
        <v>127</v>
      </c>
      <c r="D233" s="33">
        <v>44087</v>
      </c>
      <c r="E233">
        <v>26692</v>
      </c>
      <c r="F233">
        <v>41</v>
      </c>
      <c r="G233">
        <v>53</v>
      </c>
      <c r="H233">
        <v>816</v>
      </c>
      <c r="I233">
        <v>6</v>
      </c>
      <c r="J233">
        <v>7.7140000000000004</v>
      </c>
      <c r="K233">
        <v>1035.046</v>
      </c>
      <c r="L233">
        <v>1.59</v>
      </c>
      <c r="M233">
        <v>2.0550000000000002</v>
      </c>
      <c r="N233">
        <v>31.641999999999999</v>
      </c>
      <c r="O233">
        <v>0.23300000000000001</v>
      </c>
      <c r="P233">
        <v>0.29899999999999999</v>
      </c>
      <c r="Q233">
        <v>0.57999999999999996</v>
      </c>
      <c r="R233">
        <v>18</v>
      </c>
      <c r="S233">
        <v>0.69799999999999995</v>
      </c>
      <c r="T233">
        <v>141</v>
      </c>
      <c r="U233">
        <v>5.468</v>
      </c>
      <c r="Z233">
        <v>39935</v>
      </c>
      <c r="AA233">
        <v>7016090</v>
      </c>
      <c r="AB233">
        <v>272.06599999999997</v>
      </c>
      <c r="AC233">
        <v>1.5489999999999999</v>
      </c>
      <c r="AD233">
        <v>51249</v>
      </c>
      <c r="AE233">
        <v>1.9870000000000001</v>
      </c>
      <c r="AF233">
        <v>1E-3</v>
      </c>
      <c r="AG233">
        <v>967</v>
      </c>
      <c r="AH233" t="s">
        <v>204</v>
      </c>
      <c r="AV233">
        <v>75.459999999999994</v>
      </c>
      <c r="AW233">
        <v>25788217</v>
      </c>
      <c r="AX233">
        <v>3.202</v>
      </c>
      <c r="AY233">
        <v>37.9</v>
      </c>
      <c r="AZ233">
        <v>15.504</v>
      </c>
      <c r="BA233">
        <v>10.129</v>
      </c>
      <c r="BB233">
        <v>44648.71</v>
      </c>
      <c r="BC233">
        <v>0.5</v>
      </c>
      <c r="BD233">
        <v>107.791</v>
      </c>
      <c r="BE233">
        <v>5.07</v>
      </c>
      <c r="BF233">
        <v>13</v>
      </c>
      <c r="BG233">
        <v>16.5</v>
      </c>
      <c r="BI233">
        <v>3.84</v>
      </c>
      <c r="BJ233">
        <v>83.44</v>
      </c>
      <c r="BK233">
        <v>0.94399999999999995</v>
      </c>
      <c r="BL233">
        <v>-7376.9</v>
      </c>
      <c r="BM233">
        <v>-6.1</v>
      </c>
      <c r="BN233">
        <v>-10.74</v>
      </c>
      <c r="BO233">
        <v>-286.05700037346497</v>
      </c>
    </row>
    <row r="234" spans="1:67" x14ac:dyDescent="0.3">
      <c r="A234" t="s">
        <v>202</v>
      </c>
      <c r="B234" t="s">
        <v>203</v>
      </c>
      <c r="C234" t="s">
        <v>127</v>
      </c>
      <c r="D234" s="33">
        <v>44088</v>
      </c>
      <c r="E234">
        <v>26739</v>
      </c>
      <c r="F234">
        <v>47</v>
      </c>
      <c r="G234">
        <v>52.286000000000001</v>
      </c>
      <c r="H234">
        <v>816</v>
      </c>
      <c r="I234">
        <v>0</v>
      </c>
      <c r="J234">
        <v>6.5709999999999997</v>
      </c>
      <c r="K234">
        <v>1036.8689999999999</v>
      </c>
      <c r="L234">
        <v>1.823</v>
      </c>
      <c r="M234">
        <v>2.028</v>
      </c>
      <c r="N234">
        <v>31.641999999999999</v>
      </c>
      <c r="O234">
        <v>0</v>
      </c>
      <c r="P234">
        <v>0.255</v>
      </c>
      <c r="Q234">
        <v>0.57999999999999996</v>
      </c>
      <c r="R234">
        <v>17</v>
      </c>
      <c r="S234">
        <v>0.65900000000000003</v>
      </c>
      <c r="T234">
        <v>139</v>
      </c>
      <c r="U234">
        <v>5.39</v>
      </c>
      <c r="Z234">
        <v>30946</v>
      </c>
      <c r="AA234">
        <v>7047036</v>
      </c>
      <c r="AB234">
        <v>273.26600000000002</v>
      </c>
      <c r="AC234">
        <v>1.2</v>
      </c>
      <c r="AD234">
        <v>50515</v>
      </c>
      <c r="AE234">
        <v>1.9590000000000001</v>
      </c>
      <c r="AF234">
        <v>1E-3</v>
      </c>
      <c r="AG234">
        <v>966.1</v>
      </c>
      <c r="AH234" t="s">
        <v>204</v>
      </c>
      <c r="AV234">
        <v>75.459999999999994</v>
      </c>
      <c r="AW234">
        <v>25788217</v>
      </c>
      <c r="AX234">
        <v>3.202</v>
      </c>
      <c r="AY234">
        <v>37.9</v>
      </c>
      <c r="AZ234">
        <v>15.504</v>
      </c>
      <c r="BA234">
        <v>10.129</v>
      </c>
      <c r="BB234">
        <v>44648.71</v>
      </c>
      <c r="BC234">
        <v>0.5</v>
      </c>
      <c r="BD234">
        <v>107.791</v>
      </c>
      <c r="BE234">
        <v>5.07</v>
      </c>
      <c r="BF234">
        <v>13</v>
      </c>
      <c r="BG234">
        <v>16.5</v>
      </c>
      <c r="BI234">
        <v>3.84</v>
      </c>
      <c r="BJ234">
        <v>83.44</v>
      </c>
      <c r="BK234">
        <v>0.94399999999999995</v>
      </c>
    </row>
    <row r="235" spans="1:67" x14ac:dyDescent="0.3">
      <c r="A235" t="s">
        <v>202</v>
      </c>
      <c r="B235" t="s">
        <v>203</v>
      </c>
      <c r="C235" t="s">
        <v>127</v>
      </c>
      <c r="D235" s="33">
        <v>44089</v>
      </c>
      <c r="E235">
        <v>26778</v>
      </c>
      <c r="F235">
        <v>39</v>
      </c>
      <c r="G235">
        <v>44.713999999999999</v>
      </c>
      <c r="H235">
        <v>824</v>
      </c>
      <c r="I235">
        <v>8</v>
      </c>
      <c r="J235">
        <v>6.1429999999999998</v>
      </c>
      <c r="K235">
        <v>1038.3810000000001</v>
      </c>
      <c r="L235">
        <v>1.512</v>
      </c>
      <c r="M235">
        <v>1.734</v>
      </c>
      <c r="N235">
        <v>31.952999999999999</v>
      </c>
      <c r="O235">
        <v>0.31</v>
      </c>
      <c r="P235">
        <v>0.23799999999999999</v>
      </c>
      <c r="Q235">
        <v>0.56999999999999995</v>
      </c>
      <c r="R235">
        <v>16</v>
      </c>
      <c r="S235">
        <v>0.62</v>
      </c>
      <c r="T235">
        <v>126</v>
      </c>
      <c r="U235">
        <v>4.8860000000000001</v>
      </c>
      <c r="Z235">
        <v>29616</v>
      </c>
      <c r="AA235">
        <v>7076652</v>
      </c>
      <c r="AB235">
        <v>274.41399999999999</v>
      </c>
      <c r="AC235">
        <v>1.1479999999999999</v>
      </c>
      <c r="AD235">
        <v>49465</v>
      </c>
      <c r="AE235">
        <v>1.9179999999999999</v>
      </c>
      <c r="AF235">
        <v>8.9999999999999998E-4</v>
      </c>
      <c r="AG235">
        <v>1106.3</v>
      </c>
      <c r="AH235" t="s">
        <v>204</v>
      </c>
      <c r="AV235">
        <v>75.459999999999994</v>
      </c>
      <c r="AW235">
        <v>25788217</v>
      </c>
      <c r="AX235">
        <v>3.202</v>
      </c>
      <c r="AY235">
        <v>37.9</v>
      </c>
      <c r="AZ235">
        <v>15.504</v>
      </c>
      <c r="BA235">
        <v>10.129</v>
      </c>
      <c r="BB235">
        <v>44648.71</v>
      </c>
      <c r="BC235">
        <v>0.5</v>
      </c>
      <c r="BD235">
        <v>107.791</v>
      </c>
      <c r="BE235">
        <v>5.07</v>
      </c>
      <c r="BF235">
        <v>13</v>
      </c>
      <c r="BG235">
        <v>16.5</v>
      </c>
      <c r="BI235">
        <v>3.84</v>
      </c>
      <c r="BJ235">
        <v>83.44</v>
      </c>
      <c r="BK235">
        <v>0.94399999999999995</v>
      </c>
    </row>
    <row r="236" spans="1:67" x14ac:dyDescent="0.3">
      <c r="A236" t="s">
        <v>202</v>
      </c>
      <c r="B236" t="s">
        <v>203</v>
      </c>
      <c r="C236" t="s">
        <v>127</v>
      </c>
      <c r="D236" s="33">
        <v>44090</v>
      </c>
      <c r="E236">
        <v>26813</v>
      </c>
      <c r="F236">
        <v>35</v>
      </c>
      <c r="G236">
        <v>41.286000000000001</v>
      </c>
      <c r="H236">
        <v>832</v>
      </c>
      <c r="I236">
        <v>8</v>
      </c>
      <c r="J236">
        <v>6.2859999999999996</v>
      </c>
      <c r="K236">
        <v>1039.7380000000001</v>
      </c>
      <c r="L236">
        <v>1.357</v>
      </c>
      <c r="M236">
        <v>1.601</v>
      </c>
      <c r="N236">
        <v>32.262999999999998</v>
      </c>
      <c r="O236">
        <v>0.31</v>
      </c>
      <c r="P236">
        <v>0.24399999999999999</v>
      </c>
      <c r="Q236">
        <v>0.56999999999999995</v>
      </c>
      <c r="R236">
        <v>16</v>
      </c>
      <c r="S236">
        <v>0.62</v>
      </c>
      <c r="T236">
        <v>117</v>
      </c>
      <c r="U236">
        <v>4.5369999999999999</v>
      </c>
      <c r="Z236">
        <v>47732</v>
      </c>
      <c r="AA236">
        <v>7124384</v>
      </c>
      <c r="AB236">
        <v>276.26499999999999</v>
      </c>
      <c r="AC236">
        <v>1.851</v>
      </c>
      <c r="AD236">
        <v>47864</v>
      </c>
      <c r="AE236">
        <v>1.8560000000000001</v>
      </c>
      <c r="AF236">
        <v>8.9999999999999998E-4</v>
      </c>
      <c r="AG236">
        <v>1159.3</v>
      </c>
      <c r="AH236" t="s">
        <v>204</v>
      </c>
      <c r="AV236">
        <v>75.459999999999994</v>
      </c>
      <c r="AW236">
        <v>25788217</v>
      </c>
      <c r="AX236">
        <v>3.202</v>
      </c>
      <c r="AY236">
        <v>37.9</v>
      </c>
      <c r="AZ236">
        <v>15.504</v>
      </c>
      <c r="BA236">
        <v>10.129</v>
      </c>
      <c r="BB236">
        <v>44648.71</v>
      </c>
      <c r="BC236">
        <v>0.5</v>
      </c>
      <c r="BD236">
        <v>107.791</v>
      </c>
      <c r="BE236">
        <v>5.07</v>
      </c>
      <c r="BF236">
        <v>13</v>
      </c>
      <c r="BG236">
        <v>16.5</v>
      </c>
      <c r="BI236">
        <v>3.84</v>
      </c>
      <c r="BJ236">
        <v>83.44</v>
      </c>
      <c r="BK236">
        <v>0.94399999999999995</v>
      </c>
    </row>
    <row r="237" spans="1:67" x14ac:dyDescent="0.3">
      <c r="A237" t="s">
        <v>202</v>
      </c>
      <c r="B237" t="s">
        <v>203</v>
      </c>
      <c r="C237" t="s">
        <v>127</v>
      </c>
      <c r="D237" s="33">
        <v>44091</v>
      </c>
      <c r="E237">
        <v>26861</v>
      </c>
      <c r="F237">
        <v>48</v>
      </c>
      <c r="G237">
        <v>42.429000000000002</v>
      </c>
      <c r="H237">
        <v>837</v>
      </c>
      <c r="I237">
        <v>5</v>
      </c>
      <c r="J237">
        <v>5.7140000000000004</v>
      </c>
      <c r="K237">
        <v>1041.5999999999999</v>
      </c>
      <c r="L237">
        <v>1.861</v>
      </c>
      <c r="M237">
        <v>1.645</v>
      </c>
      <c r="N237">
        <v>32.457000000000001</v>
      </c>
      <c r="O237">
        <v>0.19400000000000001</v>
      </c>
      <c r="P237">
        <v>0.222</v>
      </c>
      <c r="Q237">
        <v>0.56999999999999995</v>
      </c>
      <c r="R237">
        <v>15</v>
      </c>
      <c r="S237">
        <v>0.58199999999999996</v>
      </c>
      <c r="T237">
        <v>108</v>
      </c>
      <c r="U237">
        <v>4.1879999999999997</v>
      </c>
      <c r="Z237">
        <v>54357</v>
      </c>
      <c r="AA237">
        <v>7178741</v>
      </c>
      <c r="AB237">
        <v>278.37299999999999</v>
      </c>
      <c r="AC237">
        <v>2.1080000000000001</v>
      </c>
      <c r="AD237">
        <v>47044</v>
      </c>
      <c r="AE237">
        <v>1.8240000000000001</v>
      </c>
      <c r="AF237">
        <v>8.9999999999999998E-4</v>
      </c>
      <c r="AG237">
        <v>1108.8</v>
      </c>
      <c r="AH237" t="s">
        <v>204</v>
      </c>
      <c r="AV237">
        <v>75.459999999999994</v>
      </c>
      <c r="AW237">
        <v>25788217</v>
      </c>
      <c r="AX237">
        <v>3.202</v>
      </c>
      <c r="AY237">
        <v>37.9</v>
      </c>
      <c r="AZ237">
        <v>15.504</v>
      </c>
      <c r="BA237">
        <v>10.129</v>
      </c>
      <c r="BB237">
        <v>44648.71</v>
      </c>
      <c r="BC237">
        <v>0.5</v>
      </c>
      <c r="BD237">
        <v>107.791</v>
      </c>
      <c r="BE237">
        <v>5.07</v>
      </c>
      <c r="BF237">
        <v>13</v>
      </c>
      <c r="BG237">
        <v>16.5</v>
      </c>
      <c r="BI237">
        <v>3.84</v>
      </c>
      <c r="BJ237">
        <v>83.44</v>
      </c>
      <c r="BK237">
        <v>0.94399999999999995</v>
      </c>
    </row>
    <row r="238" spans="1:67" x14ac:dyDescent="0.3">
      <c r="A238" t="s">
        <v>202</v>
      </c>
      <c r="B238" t="s">
        <v>203</v>
      </c>
      <c r="C238" t="s">
        <v>127</v>
      </c>
      <c r="D238" s="33">
        <v>44092</v>
      </c>
      <c r="E238">
        <v>26885</v>
      </c>
      <c r="F238">
        <v>24</v>
      </c>
      <c r="G238">
        <v>39.713999999999999</v>
      </c>
      <c r="H238">
        <v>844</v>
      </c>
      <c r="I238">
        <v>7</v>
      </c>
      <c r="J238">
        <v>5.8570000000000002</v>
      </c>
      <c r="K238">
        <v>1042.53</v>
      </c>
      <c r="L238">
        <v>0.93100000000000005</v>
      </c>
      <c r="M238">
        <v>1.54</v>
      </c>
      <c r="N238">
        <v>32.728000000000002</v>
      </c>
      <c r="O238">
        <v>0.27100000000000002</v>
      </c>
      <c r="P238">
        <v>0.22700000000000001</v>
      </c>
      <c r="Q238">
        <v>0.54</v>
      </c>
      <c r="R238">
        <v>12</v>
      </c>
      <c r="S238">
        <v>0.46500000000000002</v>
      </c>
      <c r="T238">
        <v>106</v>
      </c>
      <c r="U238">
        <v>4.1100000000000003</v>
      </c>
      <c r="Z238">
        <v>45422</v>
      </c>
      <c r="AA238">
        <v>7224163</v>
      </c>
      <c r="AB238">
        <v>280.13400000000001</v>
      </c>
      <c r="AC238">
        <v>1.7609999999999999</v>
      </c>
      <c r="AD238">
        <v>42287</v>
      </c>
      <c r="AE238">
        <v>1.64</v>
      </c>
      <c r="AF238">
        <v>8.9999999999999998E-4</v>
      </c>
      <c r="AG238">
        <v>1064.8</v>
      </c>
      <c r="AH238" t="s">
        <v>204</v>
      </c>
      <c r="AV238">
        <v>75.459999999999994</v>
      </c>
      <c r="AW238">
        <v>25788217</v>
      </c>
      <c r="AX238">
        <v>3.202</v>
      </c>
      <c r="AY238">
        <v>37.9</v>
      </c>
      <c r="AZ238">
        <v>15.504</v>
      </c>
      <c r="BA238">
        <v>10.129</v>
      </c>
      <c r="BB238">
        <v>44648.71</v>
      </c>
      <c r="BC238">
        <v>0.5</v>
      </c>
      <c r="BD238">
        <v>107.791</v>
      </c>
      <c r="BE238">
        <v>5.07</v>
      </c>
      <c r="BF238">
        <v>13</v>
      </c>
      <c r="BG238">
        <v>16.5</v>
      </c>
      <c r="BI238">
        <v>3.84</v>
      </c>
      <c r="BJ238">
        <v>83.44</v>
      </c>
      <c r="BK238">
        <v>0.94399999999999995</v>
      </c>
    </row>
    <row r="239" spans="1:67" x14ac:dyDescent="0.3">
      <c r="A239" t="s">
        <v>202</v>
      </c>
      <c r="B239" t="s">
        <v>203</v>
      </c>
      <c r="C239" t="s">
        <v>127</v>
      </c>
      <c r="D239" s="33">
        <v>44093</v>
      </c>
      <c r="E239">
        <v>26898</v>
      </c>
      <c r="F239">
        <v>13</v>
      </c>
      <c r="G239">
        <v>35.286000000000001</v>
      </c>
      <c r="H239">
        <v>849</v>
      </c>
      <c r="I239">
        <v>5</v>
      </c>
      <c r="J239">
        <v>5.5709999999999997</v>
      </c>
      <c r="K239">
        <v>1043.0340000000001</v>
      </c>
      <c r="L239">
        <v>0.504</v>
      </c>
      <c r="M239">
        <v>1.3680000000000001</v>
      </c>
      <c r="N239">
        <v>32.921999999999997</v>
      </c>
      <c r="O239">
        <v>0.19400000000000001</v>
      </c>
      <c r="P239">
        <v>0.216</v>
      </c>
      <c r="Q239">
        <v>0.52</v>
      </c>
      <c r="R239">
        <v>10</v>
      </c>
      <c r="S239">
        <v>0.38800000000000001</v>
      </c>
      <c r="T239">
        <v>109</v>
      </c>
      <c r="U239">
        <v>4.2270000000000003</v>
      </c>
      <c r="Z239">
        <v>39050</v>
      </c>
      <c r="AA239">
        <v>7263213</v>
      </c>
      <c r="AB239">
        <v>281.649</v>
      </c>
      <c r="AC239">
        <v>1.514</v>
      </c>
      <c r="AD239">
        <v>41008</v>
      </c>
      <c r="AE239">
        <v>1.59</v>
      </c>
      <c r="AF239">
        <v>8.9999999999999998E-4</v>
      </c>
      <c r="AG239">
        <v>1162.2</v>
      </c>
      <c r="AH239" t="s">
        <v>204</v>
      </c>
      <c r="AV239">
        <v>75.459999999999994</v>
      </c>
      <c r="AW239">
        <v>25788217</v>
      </c>
      <c r="AX239">
        <v>3.202</v>
      </c>
      <c r="AY239">
        <v>37.9</v>
      </c>
      <c r="AZ239">
        <v>15.504</v>
      </c>
      <c r="BA239">
        <v>10.129</v>
      </c>
      <c r="BB239">
        <v>44648.71</v>
      </c>
      <c r="BC239">
        <v>0.5</v>
      </c>
      <c r="BD239">
        <v>107.791</v>
      </c>
      <c r="BE239">
        <v>5.07</v>
      </c>
      <c r="BF239">
        <v>13</v>
      </c>
      <c r="BG239">
        <v>16.5</v>
      </c>
      <c r="BI239">
        <v>3.84</v>
      </c>
      <c r="BJ239">
        <v>83.44</v>
      </c>
      <c r="BK239">
        <v>0.94399999999999995</v>
      </c>
    </row>
    <row r="240" spans="1:67" x14ac:dyDescent="0.3">
      <c r="A240" t="s">
        <v>202</v>
      </c>
      <c r="B240" t="s">
        <v>203</v>
      </c>
      <c r="C240" t="s">
        <v>127</v>
      </c>
      <c r="D240" s="33">
        <v>44094</v>
      </c>
      <c r="E240">
        <v>26912</v>
      </c>
      <c r="F240">
        <v>14</v>
      </c>
      <c r="G240">
        <v>31.428999999999998</v>
      </c>
      <c r="H240">
        <v>851</v>
      </c>
      <c r="I240">
        <v>2</v>
      </c>
      <c r="J240">
        <v>5</v>
      </c>
      <c r="K240">
        <v>1043.577</v>
      </c>
      <c r="L240">
        <v>0.54300000000000004</v>
      </c>
      <c r="M240">
        <v>1.2190000000000001</v>
      </c>
      <c r="N240">
        <v>33</v>
      </c>
      <c r="O240">
        <v>7.8E-2</v>
      </c>
      <c r="P240">
        <v>0.19400000000000001</v>
      </c>
      <c r="Q240">
        <v>0.52</v>
      </c>
      <c r="R240">
        <v>8</v>
      </c>
      <c r="S240">
        <v>0.31</v>
      </c>
      <c r="T240">
        <v>107</v>
      </c>
      <c r="U240">
        <v>4.149</v>
      </c>
      <c r="Z240">
        <v>33039</v>
      </c>
      <c r="AA240">
        <v>7296252</v>
      </c>
      <c r="AB240">
        <v>282.93</v>
      </c>
      <c r="AC240">
        <v>1.2809999999999999</v>
      </c>
      <c r="AD240">
        <v>40023</v>
      </c>
      <c r="AE240">
        <v>1.552</v>
      </c>
      <c r="AF240">
        <v>8.0000000000000004E-4</v>
      </c>
      <c r="AG240">
        <v>1273.4000000000001</v>
      </c>
      <c r="AH240" t="s">
        <v>204</v>
      </c>
      <c r="AV240">
        <v>75.459999999999994</v>
      </c>
      <c r="AW240">
        <v>25788217</v>
      </c>
      <c r="AX240">
        <v>3.202</v>
      </c>
      <c r="AY240">
        <v>37.9</v>
      </c>
      <c r="AZ240">
        <v>15.504</v>
      </c>
      <c r="BA240">
        <v>10.129</v>
      </c>
      <c r="BB240">
        <v>44648.71</v>
      </c>
      <c r="BC240">
        <v>0.5</v>
      </c>
      <c r="BD240">
        <v>107.791</v>
      </c>
      <c r="BE240">
        <v>5.07</v>
      </c>
      <c r="BF240">
        <v>13</v>
      </c>
      <c r="BG240">
        <v>16.5</v>
      </c>
      <c r="BI240">
        <v>3.84</v>
      </c>
      <c r="BJ240">
        <v>83.44</v>
      </c>
      <c r="BK240">
        <v>0.94399999999999995</v>
      </c>
      <c r="BL240">
        <v>-7817.2</v>
      </c>
      <c r="BM240">
        <v>-6.28</v>
      </c>
      <c r="BN240">
        <v>-12.66</v>
      </c>
      <c r="BO240">
        <v>-303.13068949280199</v>
      </c>
    </row>
    <row r="241" spans="1:67" x14ac:dyDescent="0.3">
      <c r="A241" t="s">
        <v>202</v>
      </c>
      <c r="B241" t="s">
        <v>203</v>
      </c>
      <c r="C241" t="s">
        <v>127</v>
      </c>
      <c r="D241" s="33">
        <v>44095</v>
      </c>
      <c r="E241">
        <v>26942</v>
      </c>
      <c r="F241">
        <v>30</v>
      </c>
      <c r="G241">
        <v>29</v>
      </c>
      <c r="H241">
        <v>854</v>
      </c>
      <c r="I241">
        <v>3</v>
      </c>
      <c r="J241">
        <v>5.4290000000000003</v>
      </c>
      <c r="K241">
        <v>1044.741</v>
      </c>
      <c r="L241">
        <v>1.163</v>
      </c>
      <c r="M241">
        <v>1.125</v>
      </c>
      <c r="N241">
        <v>33.116</v>
      </c>
      <c r="O241">
        <v>0.11600000000000001</v>
      </c>
      <c r="P241">
        <v>0.21099999999999999</v>
      </c>
      <c r="Q241">
        <v>0.54</v>
      </c>
      <c r="R241">
        <v>11</v>
      </c>
      <c r="S241">
        <v>0.42699999999999999</v>
      </c>
      <c r="T241">
        <v>100</v>
      </c>
      <c r="U241">
        <v>3.8780000000000001</v>
      </c>
      <c r="Z241">
        <v>23436</v>
      </c>
      <c r="AA241">
        <v>7319688</v>
      </c>
      <c r="AB241">
        <v>283.83800000000002</v>
      </c>
      <c r="AC241">
        <v>0.90900000000000003</v>
      </c>
      <c r="AD241">
        <v>38950</v>
      </c>
      <c r="AE241">
        <v>1.51</v>
      </c>
      <c r="AF241">
        <v>6.9999999999999999E-4</v>
      </c>
      <c r="AG241">
        <v>1343.1</v>
      </c>
      <c r="AH241" t="s">
        <v>204</v>
      </c>
      <c r="AV241">
        <v>75.459999999999994</v>
      </c>
      <c r="AW241">
        <v>25788217</v>
      </c>
      <c r="AX241">
        <v>3.202</v>
      </c>
      <c r="AY241">
        <v>37.9</v>
      </c>
      <c r="AZ241">
        <v>15.504</v>
      </c>
      <c r="BA241">
        <v>10.129</v>
      </c>
      <c r="BB241">
        <v>44648.71</v>
      </c>
      <c r="BC241">
        <v>0.5</v>
      </c>
      <c r="BD241">
        <v>107.791</v>
      </c>
      <c r="BE241">
        <v>5.07</v>
      </c>
      <c r="BF241">
        <v>13</v>
      </c>
      <c r="BG241">
        <v>16.5</v>
      </c>
      <c r="BI241">
        <v>3.84</v>
      </c>
      <c r="BJ241">
        <v>83.44</v>
      </c>
      <c r="BK241">
        <v>0.94399999999999995</v>
      </c>
    </row>
    <row r="242" spans="1:67" x14ac:dyDescent="0.3">
      <c r="A242" t="s">
        <v>202</v>
      </c>
      <c r="B242" t="s">
        <v>203</v>
      </c>
      <c r="C242" t="s">
        <v>127</v>
      </c>
      <c r="D242" s="33">
        <v>44096</v>
      </c>
      <c r="E242">
        <v>26972</v>
      </c>
      <c r="F242">
        <v>30</v>
      </c>
      <c r="G242">
        <v>27.713999999999999</v>
      </c>
      <c r="H242">
        <v>859</v>
      </c>
      <c r="I242">
        <v>5</v>
      </c>
      <c r="J242">
        <v>5</v>
      </c>
      <c r="K242">
        <v>1045.904</v>
      </c>
      <c r="L242">
        <v>1.163</v>
      </c>
      <c r="M242">
        <v>1.075</v>
      </c>
      <c r="N242">
        <v>33.31</v>
      </c>
      <c r="O242">
        <v>0.19400000000000001</v>
      </c>
      <c r="P242">
        <v>0.19400000000000001</v>
      </c>
      <c r="Q242">
        <v>0.54</v>
      </c>
      <c r="R242">
        <v>11</v>
      </c>
      <c r="S242">
        <v>0.42699999999999999</v>
      </c>
      <c r="T242">
        <v>89</v>
      </c>
      <c r="U242">
        <v>3.4510000000000001</v>
      </c>
      <c r="Z242">
        <v>31595</v>
      </c>
      <c r="AA242">
        <v>7351283</v>
      </c>
      <c r="AB242">
        <v>285.06400000000002</v>
      </c>
      <c r="AC242">
        <v>1.2250000000000001</v>
      </c>
      <c r="AD242">
        <v>39233</v>
      </c>
      <c r="AE242">
        <v>1.5209999999999999</v>
      </c>
      <c r="AF242">
        <v>6.9999999999999999E-4</v>
      </c>
      <c r="AG242">
        <v>1415.6</v>
      </c>
      <c r="AH242" t="s">
        <v>204</v>
      </c>
      <c r="AV242">
        <v>75.459999999999994</v>
      </c>
      <c r="AW242">
        <v>25788217</v>
      </c>
      <c r="AX242">
        <v>3.202</v>
      </c>
      <c r="AY242">
        <v>37.9</v>
      </c>
      <c r="AZ242">
        <v>15.504</v>
      </c>
      <c r="BA242">
        <v>10.129</v>
      </c>
      <c r="BB242">
        <v>44648.71</v>
      </c>
      <c r="BC242">
        <v>0.5</v>
      </c>
      <c r="BD242">
        <v>107.791</v>
      </c>
      <c r="BE242">
        <v>5.07</v>
      </c>
      <c r="BF242">
        <v>13</v>
      </c>
      <c r="BG242">
        <v>16.5</v>
      </c>
      <c r="BI242">
        <v>3.84</v>
      </c>
      <c r="BJ242">
        <v>83.44</v>
      </c>
      <c r="BK242">
        <v>0.94399999999999995</v>
      </c>
    </row>
    <row r="243" spans="1:67" x14ac:dyDescent="0.3">
      <c r="A243" t="s">
        <v>202</v>
      </c>
      <c r="B243" t="s">
        <v>203</v>
      </c>
      <c r="C243" t="s">
        <v>127</v>
      </c>
      <c r="D243" s="33">
        <v>44097</v>
      </c>
      <c r="E243">
        <v>26980</v>
      </c>
      <c r="F243">
        <v>8</v>
      </c>
      <c r="G243">
        <v>23.856999999999999</v>
      </c>
      <c r="H243">
        <v>861</v>
      </c>
      <c r="I243">
        <v>2</v>
      </c>
      <c r="J243">
        <v>4.1429999999999998</v>
      </c>
      <c r="K243">
        <v>1046.2139999999999</v>
      </c>
      <c r="L243">
        <v>0.31</v>
      </c>
      <c r="M243">
        <v>0.92500000000000004</v>
      </c>
      <c r="N243">
        <v>33.387</v>
      </c>
      <c r="O243">
        <v>7.8E-2</v>
      </c>
      <c r="P243">
        <v>0.161</v>
      </c>
      <c r="Q243">
        <v>0.54</v>
      </c>
      <c r="R243">
        <v>11</v>
      </c>
      <c r="S243">
        <v>0.42699999999999999</v>
      </c>
      <c r="T243">
        <v>81</v>
      </c>
      <c r="U243">
        <v>3.141</v>
      </c>
      <c r="Z243">
        <v>44757</v>
      </c>
      <c r="AA243">
        <v>7396040</v>
      </c>
      <c r="AB243">
        <v>286.79899999999998</v>
      </c>
      <c r="AC243">
        <v>1.736</v>
      </c>
      <c r="AD243">
        <v>38808</v>
      </c>
      <c r="AE243">
        <v>1.5049999999999999</v>
      </c>
      <c r="AF243">
        <v>5.9999999999999995E-4</v>
      </c>
      <c r="AG243">
        <v>1626.7</v>
      </c>
      <c r="AH243" t="s">
        <v>204</v>
      </c>
      <c r="AV243">
        <v>75.459999999999994</v>
      </c>
      <c r="AW243">
        <v>25788217</v>
      </c>
      <c r="AX243">
        <v>3.202</v>
      </c>
      <c r="AY243">
        <v>37.9</v>
      </c>
      <c r="AZ243">
        <v>15.504</v>
      </c>
      <c r="BA243">
        <v>10.129</v>
      </c>
      <c r="BB243">
        <v>44648.71</v>
      </c>
      <c r="BC243">
        <v>0.5</v>
      </c>
      <c r="BD243">
        <v>107.791</v>
      </c>
      <c r="BE243">
        <v>5.07</v>
      </c>
      <c r="BF243">
        <v>13</v>
      </c>
      <c r="BG243">
        <v>16.5</v>
      </c>
      <c r="BI243">
        <v>3.84</v>
      </c>
      <c r="BJ243">
        <v>83.44</v>
      </c>
      <c r="BK243">
        <v>0.94399999999999995</v>
      </c>
    </row>
    <row r="244" spans="1:67" x14ac:dyDescent="0.3">
      <c r="A244" t="s">
        <v>202</v>
      </c>
      <c r="B244" t="s">
        <v>203</v>
      </c>
      <c r="C244" t="s">
        <v>127</v>
      </c>
      <c r="D244" s="33">
        <v>44098</v>
      </c>
      <c r="E244">
        <v>27000</v>
      </c>
      <c r="F244">
        <v>20</v>
      </c>
      <c r="G244">
        <v>19.856999999999999</v>
      </c>
      <c r="H244">
        <v>869</v>
      </c>
      <c r="I244">
        <v>8</v>
      </c>
      <c r="J244">
        <v>4.5709999999999997</v>
      </c>
      <c r="K244">
        <v>1046.99</v>
      </c>
      <c r="L244">
        <v>0.77600000000000002</v>
      </c>
      <c r="M244">
        <v>0.77</v>
      </c>
      <c r="N244">
        <v>33.698</v>
      </c>
      <c r="O244">
        <v>0.31</v>
      </c>
      <c r="P244">
        <v>0.17699999999999999</v>
      </c>
      <c r="Q244">
        <v>0.55000000000000004</v>
      </c>
      <c r="R244">
        <v>11</v>
      </c>
      <c r="S244">
        <v>0.42699999999999999</v>
      </c>
      <c r="T244">
        <v>71</v>
      </c>
      <c r="U244">
        <v>2.7530000000000001</v>
      </c>
      <c r="Z244">
        <v>45287</v>
      </c>
      <c r="AA244">
        <v>7441327</v>
      </c>
      <c r="AB244">
        <v>288.55500000000001</v>
      </c>
      <c r="AC244">
        <v>1.756</v>
      </c>
      <c r="AD244">
        <v>37512</v>
      </c>
      <c r="AE244">
        <v>1.4550000000000001</v>
      </c>
      <c r="AF244">
        <v>5.0000000000000001E-4</v>
      </c>
      <c r="AG244">
        <v>1889.1</v>
      </c>
      <c r="AH244" t="s">
        <v>204</v>
      </c>
      <c r="AV244">
        <v>75.459999999999994</v>
      </c>
      <c r="AW244">
        <v>25788217</v>
      </c>
      <c r="AX244">
        <v>3.202</v>
      </c>
      <c r="AY244">
        <v>37.9</v>
      </c>
      <c r="AZ244">
        <v>15.504</v>
      </c>
      <c r="BA244">
        <v>10.129</v>
      </c>
      <c r="BB244">
        <v>44648.71</v>
      </c>
      <c r="BC244">
        <v>0.5</v>
      </c>
      <c r="BD244">
        <v>107.791</v>
      </c>
      <c r="BE244">
        <v>5.07</v>
      </c>
      <c r="BF244">
        <v>13</v>
      </c>
      <c r="BG244">
        <v>16.5</v>
      </c>
      <c r="BI244">
        <v>3.84</v>
      </c>
      <c r="BJ244">
        <v>83.44</v>
      </c>
      <c r="BK244">
        <v>0.94399999999999995</v>
      </c>
    </row>
    <row r="245" spans="1:67" x14ac:dyDescent="0.3">
      <c r="A245" t="s">
        <v>202</v>
      </c>
      <c r="B245" t="s">
        <v>203</v>
      </c>
      <c r="C245" t="s">
        <v>127</v>
      </c>
      <c r="D245" s="33">
        <v>44099</v>
      </c>
      <c r="E245">
        <v>27016</v>
      </c>
      <c r="F245">
        <v>16</v>
      </c>
      <c r="G245">
        <v>18.713999999999999</v>
      </c>
      <c r="H245">
        <v>870</v>
      </c>
      <c r="I245">
        <v>1</v>
      </c>
      <c r="J245">
        <v>3.714</v>
      </c>
      <c r="K245">
        <v>1047.6099999999999</v>
      </c>
      <c r="L245">
        <v>0.62</v>
      </c>
      <c r="M245">
        <v>0.72599999999999998</v>
      </c>
      <c r="N245">
        <v>33.735999999999997</v>
      </c>
      <c r="O245">
        <v>3.9E-2</v>
      </c>
      <c r="P245">
        <v>0.14399999999999999</v>
      </c>
      <c r="Q245">
        <v>0.56999999999999995</v>
      </c>
      <c r="R245">
        <v>12</v>
      </c>
      <c r="S245">
        <v>0.46500000000000002</v>
      </c>
      <c r="T245">
        <v>68</v>
      </c>
      <c r="U245">
        <v>2.637</v>
      </c>
      <c r="Z245">
        <v>38488</v>
      </c>
      <c r="AA245">
        <v>7479815</v>
      </c>
      <c r="AB245">
        <v>290.048</v>
      </c>
      <c r="AC245">
        <v>1.492</v>
      </c>
      <c r="AD245">
        <v>36522</v>
      </c>
      <c r="AE245">
        <v>1.4159999999999999</v>
      </c>
      <c r="AF245">
        <v>5.0000000000000001E-4</v>
      </c>
      <c r="AG245">
        <v>1951.6</v>
      </c>
      <c r="AH245" t="s">
        <v>204</v>
      </c>
      <c r="AV245">
        <v>75.459999999999994</v>
      </c>
      <c r="AW245">
        <v>25788217</v>
      </c>
      <c r="AX245">
        <v>3.202</v>
      </c>
      <c r="AY245">
        <v>37.9</v>
      </c>
      <c r="AZ245">
        <v>15.504</v>
      </c>
      <c r="BA245">
        <v>10.129</v>
      </c>
      <c r="BB245">
        <v>44648.71</v>
      </c>
      <c r="BC245">
        <v>0.5</v>
      </c>
      <c r="BD245">
        <v>107.791</v>
      </c>
      <c r="BE245">
        <v>5.07</v>
      </c>
      <c r="BF245">
        <v>13</v>
      </c>
      <c r="BG245">
        <v>16.5</v>
      </c>
      <c r="BI245">
        <v>3.84</v>
      </c>
      <c r="BJ245">
        <v>83.44</v>
      </c>
      <c r="BK245">
        <v>0.94399999999999995</v>
      </c>
    </row>
    <row r="246" spans="1:67" x14ac:dyDescent="0.3">
      <c r="A246" t="s">
        <v>202</v>
      </c>
      <c r="B246" t="s">
        <v>203</v>
      </c>
      <c r="C246" t="s">
        <v>127</v>
      </c>
      <c r="D246" s="33">
        <v>44100</v>
      </c>
      <c r="E246">
        <v>27040</v>
      </c>
      <c r="F246">
        <v>24</v>
      </c>
      <c r="G246">
        <v>20.286000000000001</v>
      </c>
      <c r="H246">
        <v>872</v>
      </c>
      <c r="I246">
        <v>2</v>
      </c>
      <c r="J246">
        <v>3.286</v>
      </c>
      <c r="K246">
        <v>1048.5409999999999</v>
      </c>
      <c r="L246">
        <v>0.93100000000000005</v>
      </c>
      <c r="M246">
        <v>0.78700000000000003</v>
      </c>
      <c r="N246">
        <v>33.814</v>
      </c>
      <c r="O246">
        <v>7.8E-2</v>
      </c>
      <c r="P246">
        <v>0.127</v>
      </c>
      <c r="Q246">
        <v>0.57999999999999996</v>
      </c>
      <c r="R246">
        <v>12</v>
      </c>
      <c r="S246">
        <v>0.46500000000000002</v>
      </c>
      <c r="T246">
        <v>65</v>
      </c>
      <c r="U246">
        <v>2.5209999999999999</v>
      </c>
      <c r="Z246">
        <v>37705</v>
      </c>
      <c r="AA246">
        <v>7517520</v>
      </c>
      <c r="AB246">
        <v>291.51</v>
      </c>
      <c r="AC246">
        <v>1.462</v>
      </c>
      <c r="AD246">
        <v>36330</v>
      </c>
      <c r="AE246">
        <v>1.409</v>
      </c>
      <c r="AF246">
        <v>5.9999999999999995E-4</v>
      </c>
      <c r="AG246">
        <v>1790.9</v>
      </c>
      <c r="AH246" t="s">
        <v>204</v>
      </c>
      <c r="AV246">
        <v>75.459999999999994</v>
      </c>
      <c r="AW246">
        <v>25788217</v>
      </c>
      <c r="AX246">
        <v>3.202</v>
      </c>
      <c r="AY246">
        <v>37.9</v>
      </c>
      <c r="AZ246">
        <v>15.504</v>
      </c>
      <c r="BA246">
        <v>10.129</v>
      </c>
      <c r="BB246">
        <v>44648.71</v>
      </c>
      <c r="BC246">
        <v>0.5</v>
      </c>
      <c r="BD246">
        <v>107.791</v>
      </c>
      <c r="BE246">
        <v>5.07</v>
      </c>
      <c r="BF246">
        <v>13</v>
      </c>
      <c r="BG246">
        <v>16.5</v>
      </c>
      <c r="BI246">
        <v>3.84</v>
      </c>
      <c r="BJ246">
        <v>83.44</v>
      </c>
      <c r="BK246">
        <v>0.94399999999999995</v>
      </c>
    </row>
    <row r="247" spans="1:67" x14ac:dyDescent="0.3">
      <c r="A247" t="s">
        <v>202</v>
      </c>
      <c r="B247" t="s">
        <v>203</v>
      </c>
      <c r="C247" t="s">
        <v>127</v>
      </c>
      <c r="D247" s="33">
        <v>44101</v>
      </c>
      <c r="E247">
        <v>27044</v>
      </c>
      <c r="F247">
        <v>4</v>
      </c>
      <c r="G247">
        <v>18.856999999999999</v>
      </c>
      <c r="H247">
        <v>875</v>
      </c>
      <c r="I247">
        <v>3</v>
      </c>
      <c r="J247">
        <v>3.4289999999999998</v>
      </c>
      <c r="K247">
        <v>1048.6959999999999</v>
      </c>
      <c r="L247">
        <v>0.155</v>
      </c>
      <c r="M247">
        <v>0.73099999999999998</v>
      </c>
      <c r="N247">
        <v>33.93</v>
      </c>
      <c r="O247">
        <v>0.11600000000000001</v>
      </c>
      <c r="P247">
        <v>0.13300000000000001</v>
      </c>
      <c r="Q247">
        <v>0.57999999999999996</v>
      </c>
      <c r="R247">
        <v>11</v>
      </c>
      <c r="S247">
        <v>0.42699999999999999</v>
      </c>
      <c r="T247">
        <v>62</v>
      </c>
      <c r="U247">
        <v>2.4039999999999999</v>
      </c>
      <c r="Z247">
        <v>28703</v>
      </c>
      <c r="AA247">
        <v>7546223</v>
      </c>
      <c r="AB247">
        <v>292.62299999999999</v>
      </c>
      <c r="AC247">
        <v>1.113</v>
      </c>
      <c r="AD247">
        <v>35710</v>
      </c>
      <c r="AE247">
        <v>1.385</v>
      </c>
      <c r="AF247">
        <v>5.0000000000000001E-4</v>
      </c>
      <c r="AG247">
        <v>1893.7</v>
      </c>
      <c r="AH247" t="s">
        <v>204</v>
      </c>
      <c r="AV247">
        <v>75.459999999999994</v>
      </c>
      <c r="AW247">
        <v>25788217</v>
      </c>
      <c r="AX247">
        <v>3.202</v>
      </c>
      <c r="AY247">
        <v>37.9</v>
      </c>
      <c r="AZ247">
        <v>15.504</v>
      </c>
      <c r="BA247">
        <v>10.129</v>
      </c>
      <c r="BB247">
        <v>44648.71</v>
      </c>
      <c r="BC247">
        <v>0.5</v>
      </c>
      <c r="BD247">
        <v>107.791</v>
      </c>
      <c r="BE247">
        <v>5.07</v>
      </c>
      <c r="BF247">
        <v>13</v>
      </c>
      <c r="BG247">
        <v>16.5</v>
      </c>
      <c r="BI247">
        <v>3.84</v>
      </c>
      <c r="BJ247">
        <v>83.44</v>
      </c>
      <c r="BK247">
        <v>0.94399999999999995</v>
      </c>
      <c r="BL247">
        <v>-8044.6</v>
      </c>
      <c r="BM247">
        <v>-6.3</v>
      </c>
      <c r="BN247">
        <v>-6.77</v>
      </c>
      <c r="BO247">
        <v>-311.94867020081301</v>
      </c>
    </row>
    <row r="248" spans="1:67" x14ac:dyDescent="0.3">
      <c r="A248" t="s">
        <v>202</v>
      </c>
      <c r="B248" t="s">
        <v>203</v>
      </c>
      <c r="C248" t="s">
        <v>127</v>
      </c>
      <c r="D248" s="33">
        <v>44102</v>
      </c>
      <c r="E248">
        <v>27055</v>
      </c>
      <c r="F248">
        <v>11</v>
      </c>
      <c r="G248">
        <v>16.143000000000001</v>
      </c>
      <c r="H248">
        <v>882</v>
      </c>
      <c r="I248">
        <v>7</v>
      </c>
      <c r="J248">
        <v>4</v>
      </c>
      <c r="K248">
        <v>1049.123</v>
      </c>
      <c r="L248">
        <v>0.42699999999999999</v>
      </c>
      <c r="M248">
        <v>0.626</v>
      </c>
      <c r="N248">
        <v>34.201999999999998</v>
      </c>
      <c r="O248">
        <v>0.27100000000000002</v>
      </c>
      <c r="P248">
        <v>0.155</v>
      </c>
      <c r="Q248">
        <v>0.61</v>
      </c>
      <c r="R248">
        <v>8</v>
      </c>
      <c r="S248">
        <v>0.31</v>
      </c>
      <c r="T248">
        <v>60</v>
      </c>
      <c r="U248">
        <v>2.327</v>
      </c>
      <c r="Z248">
        <v>17099</v>
      </c>
      <c r="AA248">
        <v>7563322</v>
      </c>
      <c r="AB248">
        <v>293.286</v>
      </c>
      <c r="AC248">
        <v>0.66300000000000003</v>
      </c>
      <c r="AD248">
        <v>34805</v>
      </c>
      <c r="AE248">
        <v>1.35</v>
      </c>
      <c r="AF248">
        <v>5.0000000000000001E-4</v>
      </c>
      <c r="AG248">
        <v>2156</v>
      </c>
      <c r="AH248" t="s">
        <v>204</v>
      </c>
      <c r="AV248">
        <v>68.06</v>
      </c>
      <c r="AW248">
        <v>25788217</v>
      </c>
      <c r="AX248">
        <v>3.202</v>
      </c>
      <c r="AY248">
        <v>37.9</v>
      </c>
      <c r="AZ248">
        <v>15.504</v>
      </c>
      <c r="BA248">
        <v>10.129</v>
      </c>
      <c r="BB248">
        <v>44648.71</v>
      </c>
      <c r="BC248">
        <v>0.5</v>
      </c>
      <c r="BD248">
        <v>107.791</v>
      </c>
      <c r="BE248">
        <v>5.07</v>
      </c>
      <c r="BF248">
        <v>13</v>
      </c>
      <c r="BG248">
        <v>16.5</v>
      </c>
      <c r="BI248">
        <v>3.84</v>
      </c>
      <c r="BJ248">
        <v>83.44</v>
      </c>
      <c r="BK248">
        <v>0.94399999999999995</v>
      </c>
    </row>
    <row r="249" spans="1:67" x14ac:dyDescent="0.3">
      <c r="A249" t="s">
        <v>202</v>
      </c>
      <c r="B249" t="s">
        <v>203</v>
      </c>
      <c r="C249" t="s">
        <v>127</v>
      </c>
      <c r="D249" s="33">
        <v>44103</v>
      </c>
      <c r="E249">
        <v>27078</v>
      </c>
      <c r="F249">
        <v>23</v>
      </c>
      <c r="G249">
        <v>15.143000000000001</v>
      </c>
      <c r="H249">
        <v>886</v>
      </c>
      <c r="I249">
        <v>4</v>
      </c>
      <c r="J249">
        <v>3.8570000000000002</v>
      </c>
      <c r="K249">
        <v>1050.0139999999999</v>
      </c>
      <c r="L249">
        <v>0.89200000000000002</v>
      </c>
      <c r="M249">
        <v>0.58699999999999997</v>
      </c>
      <c r="N249">
        <v>34.356999999999999</v>
      </c>
      <c r="O249">
        <v>0.155</v>
      </c>
      <c r="P249">
        <v>0.15</v>
      </c>
      <c r="Q249">
        <v>0.66</v>
      </c>
      <c r="R249">
        <v>9</v>
      </c>
      <c r="S249">
        <v>0.34899999999999998</v>
      </c>
      <c r="T249">
        <v>55</v>
      </c>
      <c r="U249">
        <v>2.133</v>
      </c>
      <c r="Z249">
        <v>26010</v>
      </c>
      <c r="AA249">
        <v>7589332</v>
      </c>
      <c r="AB249">
        <v>294.29500000000002</v>
      </c>
      <c r="AC249">
        <v>1.0089999999999999</v>
      </c>
      <c r="AD249">
        <v>34007</v>
      </c>
      <c r="AE249">
        <v>1.319</v>
      </c>
      <c r="AF249">
        <v>4.0000000000000002E-4</v>
      </c>
      <c r="AG249">
        <v>2245.6999999999998</v>
      </c>
      <c r="AH249" t="s">
        <v>204</v>
      </c>
      <c r="AV249">
        <v>68.06</v>
      </c>
      <c r="AW249">
        <v>25788217</v>
      </c>
      <c r="AX249">
        <v>3.202</v>
      </c>
      <c r="AY249">
        <v>37.9</v>
      </c>
      <c r="AZ249">
        <v>15.504</v>
      </c>
      <c r="BA249">
        <v>10.129</v>
      </c>
      <c r="BB249">
        <v>44648.71</v>
      </c>
      <c r="BC249">
        <v>0.5</v>
      </c>
      <c r="BD249">
        <v>107.791</v>
      </c>
      <c r="BE249">
        <v>5.07</v>
      </c>
      <c r="BF249">
        <v>13</v>
      </c>
      <c r="BG249">
        <v>16.5</v>
      </c>
      <c r="BI249">
        <v>3.84</v>
      </c>
      <c r="BJ249">
        <v>83.44</v>
      </c>
      <c r="BK249">
        <v>0.94399999999999995</v>
      </c>
    </row>
    <row r="250" spans="1:67" x14ac:dyDescent="0.3">
      <c r="A250" t="s">
        <v>202</v>
      </c>
      <c r="B250" t="s">
        <v>203</v>
      </c>
      <c r="C250" t="s">
        <v>127</v>
      </c>
      <c r="D250" s="33">
        <v>44104</v>
      </c>
      <c r="E250">
        <v>27096</v>
      </c>
      <c r="F250">
        <v>18</v>
      </c>
      <c r="G250">
        <v>16.571000000000002</v>
      </c>
      <c r="H250">
        <v>888</v>
      </c>
      <c r="I250">
        <v>2</v>
      </c>
      <c r="J250">
        <v>3.8570000000000002</v>
      </c>
      <c r="K250">
        <v>1050.712</v>
      </c>
      <c r="L250">
        <v>0.69799999999999995</v>
      </c>
      <c r="M250">
        <v>0.64300000000000002</v>
      </c>
      <c r="N250">
        <v>34.433999999999997</v>
      </c>
      <c r="O250">
        <v>7.8E-2</v>
      </c>
      <c r="P250">
        <v>0.15</v>
      </c>
      <c r="Q250">
        <v>0.69</v>
      </c>
      <c r="R250">
        <v>9</v>
      </c>
      <c r="S250">
        <v>0.34899999999999998</v>
      </c>
      <c r="T250">
        <v>50</v>
      </c>
      <c r="U250">
        <v>1.9390000000000001</v>
      </c>
      <c r="Z250">
        <v>48071</v>
      </c>
      <c r="AA250">
        <v>7637403</v>
      </c>
      <c r="AB250">
        <v>296.15899999999999</v>
      </c>
      <c r="AC250">
        <v>1.8640000000000001</v>
      </c>
      <c r="AD250">
        <v>34480</v>
      </c>
      <c r="AE250">
        <v>1.337</v>
      </c>
      <c r="AF250">
        <v>5.0000000000000001E-4</v>
      </c>
      <c r="AG250">
        <v>2080.6999999999998</v>
      </c>
      <c r="AH250" t="s">
        <v>204</v>
      </c>
      <c r="AV250">
        <v>68.06</v>
      </c>
      <c r="AW250">
        <v>25788217</v>
      </c>
      <c r="AX250">
        <v>3.202</v>
      </c>
      <c r="AY250">
        <v>37.9</v>
      </c>
      <c r="AZ250">
        <v>15.504</v>
      </c>
      <c r="BA250">
        <v>10.129</v>
      </c>
      <c r="BB250">
        <v>44648.71</v>
      </c>
      <c r="BC250">
        <v>0.5</v>
      </c>
      <c r="BD250">
        <v>107.791</v>
      </c>
      <c r="BE250">
        <v>5.07</v>
      </c>
      <c r="BF250">
        <v>13</v>
      </c>
      <c r="BG250">
        <v>16.5</v>
      </c>
      <c r="BI250">
        <v>3.84</v>
      </c>
      <c r="BJ250">
        <v>83.44</v>
      </c>
      <c r="BK250">
        <v>0.94399999999999995</v>
      </c>
    </row>
    <row r="251" spans="1:67" x14ac:dyDescent="0.3">
      <c r="A251" t="s">
        <v>202</v>
      </c>
      <c r="B251" t="s">
        <v>203</v>
      </c>
      <c r="C251" t="s">
        <v>127</v>
      </c>
      <c r="D251" s="33">
        <v>44105</v>
      </c>
      <c r="E251">
        <v>27109</v>
      </c>
      <c r="F251">
        <v>13</v>
      </c>
      <c r="G251">
        <v>15.571</v>
      </c>
      <c r="H251">
        <v>890</v>
      </c>
      <c r="I251">
        <v>2</v>
      </c>
      <c r="J251">
        <v>3</v>
      </c>
      <c r="K251">
        <v>1051.2170000000001</v>
      </c>
      <c r="L251">
        <v>0.504</v>
      </c>
      <c r="M251">
        <v>0.60399999999999998</v>
      </c>
      <c r="N251">
        <v>34.512</v>
      </c>
      <c r="O251">
        <v>7.8E-2</v>
      </c>
      <c r="P251">
        <v>0.11600000000000001</v>
      </c>
      <c r="Q251">
        <v>0.71</v>
      </c>
      <c r="R251">
        <v>6</v>
      </c>
      <c r="S251">
        <v>0.23300000000000001</v>
      </c>
      <c r="T251">
        <v>51</v>
      </c>
      <c r="U251">
        <v>1.978</v>
      </c>
      <c r="Z251">
        <v>42248</v>
      </c>
      <c r="AA251">
        <v>7679651</v>
      </c>
      <c r="AB251">
        <v>297.79700000000003</v>
      </c>
      <c r="AC251">
        <v>1.6379999999999999</v>
      </c>
      <c r="AD251">
        <v>34046</v>
      </c>
      <c r="AE251">
        <v>1.32</v>
      </c>
      <c r="AF251">
        <v>5.0000000000000001E-4</v>
      </c>
      <c r="AG251">
        <v>2186.5</v>
      </c>
      <c r="AH251" t="s">
        <v>204</v>
      </c>
      <c r="AV251">
        <v>68.06</v>
      </c>
      <c r="AW251">
        <v>25788217</v>
      </c>
      <c r="AX251">
        <v>3.202</v>
      </c>
      <c r="AY251">
        <v>37.9</v>
      </c>
      <c r="AZ251">
        <v>15.504</v>
      </c>
      <c r="BA251">
        <v>10.129</v>
      </c>
      <c r="BB251">
        <v>44648.71</v>
      </c>
      <c r="BC251">
        <v>0.5</v>
      </c>
      <c r="BD251">
        <v>107.791</v>
      </c>
      <c r="BE251">
        <v>5.07</v>
      </c>
      <c r="BF251">
        <v>13</v>
      </c>
      <c r="BG251">
        <v>16.5</v>
      </c>
      <c r="BI251">
        <v>3.84</v>
      </c>
      <c r="BJ251">
        <v>83.44</v>
      </c>
      <c r="BK251">
        <v>0.94399999999999995</v>
      </c>
    </row>
    <row r="252" spans="1:67" x14ac:dyDescent="0.3">
      <c r="A252" t="s">
        <v>202</v>
      </c>
      <c r="B252" t="s">
        <v>203</v>
      </c>
      <c r="C252" t="s">
        <v>127</v>
      </c>
      <c r="D252" s="33">
        <v>44106</v>
      </c>
      <c r="E252">
        <v>27121</v>
      </c>
      <c r="F252">
        <v>12</v>
      </c>
      <c r="G252">
        <v>15</v>
      </c>
      <c r="H252">
        <v>893</v>
      </c>
      <c r="I252">
        <v>3</v>
      </c>
      <c r="J252">
        <v>3.286</v>
      </c>
      <c r="K252">
        <v>1051.682</v>
      </c>
      <c r="L252">
        <v>0.46500000000000002</v>
      </c>
      <c r="M252">
        <v>0.58199999999999996</v>
      </c>
      <c r="N252">
        <v>34.628</v>
      </c>
      <c r="O252">
        <v>0.11600000000000001</v>
      </c>
      <c r="P252">
        <v>0.127</v>
      </c>
      <c r="Q252">
        <v>0.74</v>
      </c>
      <c r="R252">
        <v>6</v>
      </c>
      <c r="S252">
        <v>0.23300000000000001</v>
      </c>
      <c r="T252">
        <v>49</v>
      </c>
      <c r="U252">
        <v>1.9</v>
      </c>
      <c r="Z252">
        <v>36929</v>
      </c>
      <c r="AA252">
        <v>7716580</v>
      </c>
      <c r="AB252">
        <v>299.22899999999998</v>
      </c>
      <c r="AC252">
        <v>1.4319999999999999</v>
      </c>
      <c r="AD252">
        <v>33824</v>
      </c>
      <c r="AE252">
        <v>1.3120000000000001</v>
      </c>
      <c r="AF252">
        <v>4.0000000000000002E-4</v>
      </c>
      <c r="AG252">
        <v>2254.9</v>
      </c>
      <c r="AH252" t="s">
        <v>204</v>
      </c>
      <c r="AV252">
        <v>68.06</v>
      </c>
      <c r="AW252">
        <v>25788217</v>
      </c>
      <c r="AX252">
        <v>3.202</v>
      </c>
      <c r="AY252">
        <v>37.9</v>
      </c>
      <c r="AZ252">
        <v>15.504</v>
      </c>
      <c r="BA252">
        <v>10.129</v>
      </c>
      <c r="BB252">
        <v>44648.71</v>
      </c>
      <c r="BC252">
        <v>0.5</v>
      </c>
      <c r="BD252">
        <v>107.791</v>
      </c>
      <c r="BE252">
        <v>5.07</v>
      </c>
      <c r="BF252">
        <v>13</v>
      </c>
      <c r="BG252">
        <v>16.5</v>
      </c>
      <c r="BI252">
        <v>3.84</v>
      </c>
      <c r="BJ252">
        <v>83.44</v>
      </c>
      <c r="BK252">
        <v>0.94399999999999995</v>
      </c>
    </row>
    <row r="253" spans="1:67" x14ac:dyDescent="0.3">
      <c r="A253" t="s">
        <v>202</v>
      </c>
      <c r="B253" t="s">
        <v>203</v>
      </c>
      <c r="C253" t="s">
        <v>127</v>
      </c>
      <c r="D253" s="33">
        <v>44107</v>
      </c>
      <c r="E253">
        <v>27135</v>
      </c>
      <c r="F253">
        <v>14</v>
      </c>
      <c r="G253">
        <v>13.571</v>
      </c>
      <c r="H253">
        <v>894</v>
      </c>
      <c r="I253">
        <v>1</v>
      </c>
      <c r="J253">
        <v>3.1429999999999998</v>
      </c>
      <c r="K253">
        <v>1052.2249999999999</v>
      </c>
      <c r="L253">
        <v>0.54300000000000004</v>
      </c>
      <c r="M253">
        <v>0.52600000000000002</v>
      </c>
      <c r="N253">
        <v>34.667000000000002</v>
      </c>
      <c r="O253">
        <v>3.9E-2</v>
      </c>
      <c r="P253">
        <v>0.122</v>
      </c>
      <c r="Q253">
        <v>0.77</v>
      </c>
      <c r="R253">
        <v>6</v>
      </c>
      <c r="S253">
        <v>0.23300000000000001</v>
      </c>
      <c r="T253">
        <v>46</v>
      </c>
      <c r="U253">
        <v>1.784</v>
      </c>
      <c r="Z253">
        <v>30153</v>
      </c>
      <c r="AA253">
        <v>7746733</v>
      </c>
      <c r="AB253">
        <v>300.39800000000002</v>
      </c>
      <c r="AC253">
        <v>1.169</v>
      </c>
      <c r="AD253">
        <v>32745</v>
      </c>
      <c r="AE253">
        <v>1.27</v>
      </c>
      <c r="AF253">
        <v>4.0000000000000002E-4</v>
      </c>
      <c r="AG253">
        <v>2412.9</v>
      </c>
      <c r="AH253" t="s">
        <v>204</v>
      </c>
      <c r="AV253">
        <v>68.06</v>
      </c>
      <c r="AW253">
        <v>25788217</v>
      </c>
      <c r="AX253">
        <v>3.202</v>
      </c>
      <c r="AY253">
        <v>37.9</v>
      </c>
      <c r="AZ253">
        <v>15.504</v>
      </c>
      <c r="BA253">
        <v>10.129</v>
      </c>
      <c r="BB253">
        <v>44648.71</v>
      </c>
      <c r="BC253">
        <v>0.5</v>
      </c>
      <c r="BD253">
        <v>107.791</v>
      </c>
      <c r="BE253">
        <v>5.07</v>
      </c>
      <c r="BF253">
        <v>13</v>
      </c>
      <c r="BG253">
        <v>16.5</v>
      </c>
      <c r="BI253">
        <v>3.84</v>
      </c>
      <c r="BJ253">
        <v>83.44</v>
      </c>
      <c r="BK253">
        <v>0.94399999999999995</v>
      </c>
    </row>
    <row r="254" spans="1:67" x14ac:dyDescent="0.3">
      <c r="A254" t="s">
        <v>202</v>
      </c>
      <c r="B254" t="s">
        <v>203</v>
      </c>
      <c r="C254" t="s">
        <v>127</v>
      </c>
      <c r="D254" s="33">
        <v>44108</v>
      </c>
      <c r="E254">
        <v>27148</v>
      </c>
      <c r="F254">
        <v>13</v>
      </c>
      <c r="G254">
        <v>14.856999999999999</v>
      </c>
      <c r="H254">
        <v>894</v>
      </c>
      <c r="I254">
        <v>0</v>
      </c>
      <c r="J254">
        <v>2.714</v>
      </c>
      <c r="K254">
        <v>1052.729</v>
      </c>
      <c r="L254">
        <v>0.504</v>
      </c>
      <c r="M254">
        <v>0.57599999999999996</v>
      </c>
      <c r="N254">
        <v>34.667000000000002</v>
      </c>
      <c r="O254">
        <v>0</v>
      </c>
      <c r="P254">
        <v>0.105</v>
      </c>
      <c r="Q254">
        <v>0.82</v>
      </c>
      <c r="R254">
        <v>6</v>
      </c>
      <c r="S254">
        <v>0.23300000000000001</v>
      </c>
      <c r="T254">
        <v>46</v>
      </c>
      <c r="U254">
        <v>1.784</v>
      </c>
      <c r="Z254">
        <v>26188</v>
      </c>
      <c r="AA254">
        <v>7772921</v>
      </c>
      <c r="AB254">
        <v>301.41399999999999</v>
      </c>
      <c r="AC254">
        <v>1.016</v>
      </c>
      <c r="AD254">
        <v>32385</v>
      </c>
      <c r="AE254">
        <v>1.256</v>
      </c>
      <c r="AF254">
        <v>5.0000000000000001E-4</v>
      </c>
      <c r="AG254">
        <v>2179.8000000000002</v>
      </c>
      <c r="AH254" t="s">
        <v>204</v>
      </c>
      <c r="AV254">
        <v>68.06</v>
      </c>
      <c r="AW254">
        <v>25788217</v>
      </c>
      <c r="AX254">
        <v>3.202</v>
      </c>
      <c r="AY254">
        <v>37.9</v>
      </c>
      <c r="AZ254">
        <v>15.504</v>
      </c>
      <c r="BA254">
        <v>10.129</v>
      </c>
      <c r="BB254">
        <v>44648.71</v>
      </c>
      <c r="BC254">
        <v>0.5</v>
      </c>
      <c r="BD254">
        <v>107.791</v>
      </c>
      <c r="BE254">
        <v>5.07</v>
      </c>
      <c r="BF254">
        <v>13</v>
      </c>
      <c r="BG254">
        <v>16.5</v>
      </c>
      <c r="BI254">
        <v>3.84</v>
      </c>
      <c r="BJ254">
        <v>83.44</v>
      </c>
      <c r="BK254">
        <v>0.94399999999999995</v>
      </c>
      <c r="BL254">
        <v>-8283</v>
      </c>
      <c r="BM254">
        <v>-6.32</v>
      </c>
      <c r="BN254">
        <v>-7.07</v>
      </c>
      <c r="BO254">
        <v>-321.19320230630899</v>
      </c>
    </row>
    <row r="255" spans="1:67" x14ac:dyDescent="0.3">
      <c r="A255" t="s">
        <v>202</v>
      </c>
      <c r="B255" t="s">
        <v>203</v>
      </c>
      <c r="C255" t="s">
        <v>127</v>
      </c>
      <c r="D255" s="33">
        <v>44109</v>
      </c>
      <c r="E255">
        <v>27173</v>
      </c>
      <c r="F255">
        <v>25</v>
      </c>
      <c r="G255">
        <v>16.856999999999999</v>
      </c>
      <c r="H255">
        <v>895</v>
      </c>
      <c r="I255">
        <v>1</v>
      </c>
      <c r="J255">
        <v>1.857</v>
      </c>
      <c r="K255">
        <v>1053.6980000000001</v>
      </c>
      <c r="L255">
        <v>0.96899999999999997</v>
      </c>
      <c r="M255">
        <v>0.65400000000000003</v>
      </c>
      <c r="N255">
        <v>34.706000000000003</v>
      </c>
      <c r="O255">
        <v>3.9E-2</v>
      </c>
      <c r="P255">
        <v>7.1999999999999995E-2</v>
      </c>
      <c r="Q255">
        <v>0.88</v>
      </c>
      <c r="R255">
        <v>5</v>
      </c>
      <c r="S255">
        <v>0.19400000000000001</v>
      </c>
      <c r="T255">
        <v>37</v>
      </c>
      <c r="U255">
        <v>1.4350000000000001</v>
      </c>
      <c r="Z255">
        <v>22602</v>
      </c>
      <c r="AA255">
        <v>7795523</v>
      </c>
      <c r="AB255">
        <v>302.29000000000002</v>
      </c>
      <c r="AC255">
        <v>0.876</v>
      </c>
      <c r="AD255">
        <v>33172</v>
      </c>
      <c r="AE255">
        <v>1.286</v>
      </c>
      <c r="AF255">
        <v>5.0000000000000001E-4</v>
      </c>
      <c r="AG255">
        <v>1967.8</v>
      </c>
      <c r="AH255" t="s">
        <v>204</v>
      </c>
      <c r="AV255">
        <v>68.06</v>
      </c>
      <c r="AW255">
        <v>25788217</v>
      </c>
      <c r="AX255">
        <v>3.202</v>
      </c>
      <c r="AY255">
        <v>37.9</v>
      </c>
      <c r="AZ255">
        <v>15.504</v>
      </c>
      <c r="BA255">
        <v>10.129</v>
      </c>
      <c r="BB255">
        <v>44648.71</v>
      </c>
      <c r="BC255">
        <v>0.5</v>
      </c>
      <c r="BD255">
        <v>107.791</v>
      </c>
      <c r="BE255">
        <v>5.07</v>
      </c>
      <c r="BF255">
        <v>13</v>
      </c>
      <c r="BG255">
        <v>16.5</v>
      </c>
      <c r="BI255">
        <v>3.84</v>
      </c>
      <c r="BJ255">
        <v>83.44</v>
      </c>
      <c r="BK255">
        <v>0.94399999999999995</v>
      </c>
    </row>
    <row r="256" spans="1:67" x14ac:dyDescent="0.3">
      <c r="A256" t="s">
        <v>202</v>
      </c>
      <c r="B256" t="s">
        <v>203</v>
      </c>
      <c r="C256" t="s">
        <v>127</v>
      </c>
      <c r="D256" s="33">
        <v>44110</v>
      </c>
      <c r="E256">
        <v>27181</v>
      </c>
      <c r="F256">
        <v>8</v>
      </c>
      <c r="G256">
        <v>14.714</v>
      </c>
      <c r="H256">
        <v>897</v>
      </c>
      <c r="I256">
        <v>2</v>
      </c>
      <c r="J256">
        <v>1.571</v>
      </c>
      <c r="K256">
        <v>1054.009</v>
      </c>
      <c r="L256">
        <v>0.31</v>
      </c>
      <c r="M256">
        <v>0.57099999999999995</v>
      </c>
      <c r="N256">
        <v>34.783000000000001</v>
      </c>
      <c r="O256">
        <v>7.8E-2</v>
      </c>
      <c r="P256">
        <v>6.0999999999999999E-2</v>
      </c>
      <c r="Q256">
        <v>0.89</v>
      </c>
      <c r="R256">
        <v>6</v>
      </c>
      <c r="S256">
        <v>0.23300000000000001</v>
      </c>
      <c r="T256">
        <v>32</v>
      </c>
      <c r="U256">
        <v>1.2410000000000001</v>
      </c>
      <c r="Z256">
        <v>23949</v>
      </c>
      <c r="AA256">
        <v>7819472</v>
      </c>
      <c r="AB256">
        <v>303.21899999999999</v>
      </c>
      <c r="AC256">
        <v>0.92900000000000005</v>
      </c>
      <c r="AD256">
        <v>32877</v>
      </c>
      <c r="AE256">
        <v>1.2749999999999999</v>
      </c>
      <c r="AF256">
        <v>4.0000000000000002E-4</v>
      </c>
      <c r="AG256">
        <v>2234.4</v>
      </c>
      <c r="AH256" t="s">
        <v>204</v>
      </c>
      <c r="AV256">
        <v>68.06</v>
      </c>
      <c r="AW256">
        <v>25788217</v>
      </c>
      <c r="AX256">
        <v>3.202</v>
      </c>
      <c r="AY256">
        <v>37.9</v>
      </c>
      <c r="AZ256">
        <v>15.504</v>
      </c>
      <c r="BA256">
        <v>10.129</v>
      </c>
      <c r="BB256">
        <v>44648.71</v>
      </c>
      <c r="BC256">
        <v>0.5</v>
      </c>
      <c r="BD256">
        <v>107.791</v>
      </c>
      <c r="BE256">
        <v>5.07</v>
      </c>
      <c r="BF256">
        <v>13</v>
      </c>
      <c r="BG256">
        <v>16.5</v>
      </c>
      <c r="BI256">
        <v>3.84</v>
      </c>
      <c r="BJ256">
        <v>83.44</v>
      </c>
      <c r="BK256">
        <v>0.94399999999999995</v>
      </c>
    </row>
    <row r="257" spans="1:67" x14ac:dyDescent="0.3">
      <c r="A257" t="s">
        <v>202</v>
      </c>
      <c r="B257" t="s">
        <v>203</v>
      </c>
      <c r="C257" t="s">
        <v>127</v>
      </c>
      <c r="D257" s="33">
        <v>44111</v>
      </c>
      <c r="E257">
        <v>27206</v>
      </c>
      <c r="F257">
        <v>25</v>
      </c>
      <c r="G257">
        <v>15.714</v>
      </c>
      <c r="H257">
        <v>897</v>
      </c>
      <c r="I257">
        <v>0</v>
      </c>
      <c r="J257">
        <v>1.286</v>
      </c>
      <c r="K257">
        <v>1054.9780000000001</v>
      </c>
      <c r="L257">
        <v>0.96899999999999997</v>
      </c>
      <c r="M257">
        <v>0.60899999999999999</v>
      </c>
      <c r="N257">
        <v>34.783000000000001</v>
      </c>
      <c r="O257">
        <v>0</v>
      </c>
      <c r="P257">
        <v>0.05</v>
      </c>
      <c r="Q257">
        <v>0.95</v>
      </c>
      <c r="R257">
        <v>3</v>
      </c>
      <c r="S257">
        <v>0.11600000000000001</v>
      </c>
      <c r="T257">
        <v>31</v>
      </c>
      <c r="U257">
        <v>1.202</v>
      </c>
      <c r="Z257">
        <v>33220</v>
      </c>
      <c r="AA257">
        <v>7852692</v>
      </c>
      <c r="AB257">
        <v>304.50700000000001</v>
      </c>
      <c r="AC257">
        <v>1.288</v>
      </c>
      <c r="AD257">
        <v>30756</v>
      </c>
      <c r="AE257">
        <v>1.1930000000000001</v>
      </c>
      <c r="AF257">
        <v>5.0000000000000001E-4</v>
      </c>
      <c r="AG257">
        <v>1957.2</v>
      </c>
      <c r="AH257" t="s">
        <v>204</v>
      </c>
      <c r="AV257">
        <v>68.06</v>
      </c>
      <c r="AW257">
        <v>25788217</v>
      </c>
      <c r="AX257">
        <v>3.202</v>
      </c>
      <c r="AY257">
        <v>37.9</v>
      </c>
      <c r="AZ257">
        <v>15.504</v>
      </c>
      <c r="BA257">
        <v>10.129</v>
      </c>
      <c r="BB257">
        <v>44648.71</v>
      </c>
      <c r="BC257">
        <v>0.5</v>
      </c>
      <c r="BD257">
        <v>107.791</v>
      </c>
      <c r="BE257">
        <v>5.07</v>
      </c>
      <c r="BF257">
        <v>13</v>
      </c>
      <c r="BG257">
        <v>16.5</v>
      </c>
      <c r="BI257">
        <v>3.84</v>
      </c>
      <c r="BJ257">
        <v>83.44</v>
      </c>
      <c r="BK257">
        <v>0.94399999999999995</v>
      </c>
    </row>
    <row r="258" spans="1:67" x14ac:dyDescent="0.3">
      <c r="A258" t="s">
        <v>202</v>
      </c>
      <c r="B258" t="s">
        <v>203</v>
      </c>
      <c r="C258" t="s">
        <v>127</v>
      </c>
      <c r="D258" s="33">
        <v>44112</v>
      </c>
      <c r="E258">
        <v>27226</v>
      </c>
      <c r="F258">
        <v>20</v>
      </c>
      <c r="G258">
        <v>16.713999999999999</v>
      </c>
      <c r="H258">
        <v>897</v>
      </c>
      <c r="I258">
        <v>0</v>
      </c>
      <c r="J258">
        <v>1</v>
      </c>
      <c r="K258">
        <v>1055.7529999999999</v>
      </c>
      <c r="L258">
        <v>0.77600000000000002</v>
      </c>
      <c r="M258">
        <v>0.64800000000000002</v>
      </c>
      <c r="N258">
        <v>34.783000000000001</v>
      </c>
      <c r="O258">
        <v>0</v>
      </c>
      <c r="P258">
        <v>3.9E-2</v>
      </c>
      <c r="Q258">
        <v>0.98</v>
      </c>
      <c r="R258">
        <v>4</v>
      </c>
      <c r="S258">
        <v>0.155</v>
      </c>
      <c r="T258">
        <v>28</v>
      </c>
      <c r="U258">
        <v>1.0860000000000001</v>
      </c>
      <c r="Z258">
        <v>42386</v>
      </c>
      <c r="AA258">
        <v>7895078</v>
      </c>
      <c r="AB258">
        <v>306.15100000000001</v>
      </c>
      <c r="AC258">
        <v>1.6439999999999999</v>
      </c>
      <c r="AD258">
        <v>30775</v>
      </c>
      <c r="AE258">
        <v>1.1930000000000001</v>
      </c>
      <c r="AF258">
        <v>5.0000000000000001E-4</v>
      </c>
      <c r="AG258">
        <v>1841.3</v>
      </c>
      <c r="AH258" t="s">
        <v>204</v>
      </c>
      <c r="AV258">
        <v>68.06</v>
      </c>
      <c r="AW258">
        <v>25788217</v>
      </c>
      <c r="AX258">
        <v>3.202</v>
      </c>
      <c r="AY258">
        <v>37.9</v>
      </c>
      <c r="AZ258">
        <v>15.504</v>
      </c>
      <c r="BA258">
        <v>10.129</v>
      </c>
      <c r="BB258">
        <v>44648.71</v>
      </c>
      <c r="BC258">
        <v>0.5</v>
      </c>
      <c r="BD258">
        <v>107.791</v>
      </c>
      <c r="BE258">
        <v>5.07</v>
      </c>
      <c r="BF258">
        <v>13</v>
      </c>
      <c r="BG258">
        <v>16.5</v>
      </c>
      <c r="BI258">
        <v>3.84</v>
      </c>
      <c r="BJ258">
        <v>83.44</v>
      </c>
      <c r="BK258">
        <v>0.94399999999999995</v>
      </c>
    </row>
    <row r="259" spans="1:67" x14ac:dyDescent="0.3">
      <c r="A259" t="s">
        <v>202</v>
      </c>
      <c r="B259" t="s">
        <v>203</v>
      </c>
      <c r="C259" t="s">
        <v>127</v>
      </c>
      <c r="D259" s="33">
        <v>44113</v>
      </c>
      <c r="E259">
        <v>27244</v>
      </c>
      <c r="F259">
        <v>18</v>
      </c>
      <c r="G259">
        <v>17.571000000000002</v>
      </c>
      <c r="H259">
        <v>897</v>
      </c>
      <c r="I259">
        <v>0</v>
      </c>
      <c r="J259">
        <v>0.57099999999999995</v>
      </c>
      <c r="K259">
        <v>1056.451</v>
      </c>
      <c r="L259">
        <v>0.69799999999999995</v>
      </c>
      <c r="M259">
        <v>0.68100000000000005</v>
      </c>
      <c r="N259">
        <v>34.783000000000001</v>
      </c>
      <c r="O259">
        <v>0</v>
      </c>
      <c r="P259">
        <v>2.1999999999999999E-2</v>
      </c>
      <c r="Q259">
        <v>0.99</v>
      </c>
      <c r="R259">
        <v>3</v>
      </c>
      <c r="S259">
        <v>0.11600000000000001</v>
      </c>
      <c r="T259">
        <v>31</v>
      </c>
      <c r="U259">
        <v>1.202</v>
      </c>
      <c r="Z259">
        <v>41114</v>
      </c>
      <c r="AA259">
        <v>7936192</v>
      </c>
      <c r="AB259">
        <v>307.745</v>
      </c>
      <c r="AC259">
        <v>1.5940000000000001</v>
      </c>
      <c r="AD259">
        <v>31373</v>
      </c>
      <c r="AE259">
        <v>1.2170000000000001</v>
      </c>
      <c r="AF259">
        <v>5.9999999999999995E-4</v>
      </c>
      <c r="AG259">
        <v>1785.5</v>
      </c>
      <c r="AH259" t="s">
        <v>204</v>
      </c>
      <c r="AV259">
        <v>68.06</v>
      </c>
      <c r="AW259">
        <v>25788217</v>
      </c>
      <c r="AX259">
        <v>3.202</v>
      </c>
      <c r="AY259">
        <v>37.9</v>
      </c>
      <c r="AZ259">
        <v>15.504</v>
      </c>
      <c r="BA259">
        <v>10.129</v>
      </c>
      <c r="BB259">
        <v>44648.71</v>
      </c>
      <c r="BC259">
        <v>0.5</v>
      </c>
      <c r="BD259">
        <v>107.791</v>
      </c>
      <c r="BE259">
        <v>5.07</v>
      </c>
      <c r="BF259">
        <v>13</v>
      </c>
      <c r="BG259">
        <v>16.5</v>
      </c>
      <c r="BI259">
        <v>3.84</v>
      </c>
      <c r="BJ259">
        <v>83.44</v>
      </c>
      <c r="BK259">
        <v>0.94399999999999995</v>
      </c>
    </row>
    <row r="260" spans="1:67" x14ac:dyDescent="0.3">
      <c r="A260" t="s">
        <v>202</v>
      </c>
      <c r="B260" t="s">
        <v>203</v>
      </c>
      <c r="C260" t="s">
        <v>127</v>
      </c>
      <c r="D260" s="33">
        <v>44114</v>
      </c>
      <c r="E260">
        <v>27263</v>
      </c>
      <c r="F260">
        <v>19</v>
      </c>
      <c r="G260">
        <v>18.286000000000001</v>
      </c>
      <c r="H260">
        <v>898</v>
      </c>
      <c r="I260">
        <v>1</v>
      </c>
      <c r="J260">
        <v>0.57099999999999995</v>
      </c>
      <c r="K260">
        <v>1057.1880000000001</v>
      </c>
      <c r="L260">
        <v>0.73699999999999999</v>
      </c>
      <c r="M260">
        <v>0.70899999999999996</v>
      </c>
      <c r="N260">
        <v>34.822000000000003</v>
      </c>
      <c r="O260">
        <v>3.9E-2</v>
      </c>
      <c r="P260">
        <v>2.1999999999999999E-2</v>
      </c>
      <c r="Q260">
        <v>1</v>
      </c>
      <c r="R260">
        <v>1</v>
      </c>
      <c r="S260">
        <v>3.9E-2</v>
      </c>
      <c r="T260">
        <v>31</v>
      </c>
      <c r="U260">
        <v>1.202</v>
      </c>
      <c r="Z260">
        <v>40598</v>
      </c>
      <c r="AA260">
        <v>7976790</v>
      </c>
      <c r="AB260">
        <v>309.31900000000002</v>
      </c>
      <c r="AC260">
        <v>1.5740000000000001</v>
      </c>
      <c r="AD260">
        <v>32865</v>
      </c>
      <c r="AE260">
        <v>1.274</v>
      </c>
      <c r="AF260">
        <v>5.9999999999999995E-4</v>
      </c>
      <c r="AG260">
        <v>1797.3</v>
      </c>
      <c r="AH260" t="s">
        <v>204</v>
      </c>
      <c r="AV260">
        <v>68.06</v>
      </c>
      <c r="AW260">
        <v>25788217</v>
      </c>
      <c r="AX260">
        <v>3.202</v>
      </c>
      <c r="AY260">
        <v>37.9</v>
      </c>
      <c r="AZ260">
        <v>15.504</v>
      </c>
      <c r="BA260">
        <v>10.129</v>
      </c>
      <c r="BB260">
        <v>44648.71</v>
      </c>
      <c r="BC260">
        <v>0.5</v>
      </c>
      <c r="BD260">
        <v>107.791</v>
      </c>
      <c r="BE260">
        <v>5.07</v>
      </c>
      <c r="BF260">
        <v>13</v>
      </c>
      <c r="BG260">
        <v>16.5</v>
      </c>
      <c r="BI260">
        <v>3.84</v>
      </c>
      <c r="BJ260">
        <v>83.44</v>
      </c>
      <c r="BK260">
        <v>0.94399999999999995</v>
      </c>
    </row>
    <row r="261" spans="1:67" x14ac:dyDescent="0.3">
      <c r="A261" t="s">
        <v>202</v>
      </c>
      <c r="B261" t="s">
        <v>203</v>
      </c>
      <c r="C261" t="s">
        <v>127</v>
      </c>
      <c r="D261" s="33">
        <v>44115</v>
      </c>
      <c r="E261">
        <v>27285</v>
      </c>
      <c r="F261">
        <v>22</v>
      </c>
      <c r="G261">
        <v>19.571000000000002</v>
      </c>
      <c r="H261">
        <v>898</v>
      </c>
      <c r="I261">
        <v>0</v>
      </c>
      <c r="J261">
        <v>0.57099999999999995</v>
      </c>
      <c r="K261">
        <v>1058.0409999999999</v>
      </c>
      <c r="L261">
        <v>0.85299999999999998</v>
      </c>
      <c r="M261">
        <v>0.75900000000000001</v>
      </c>
      <c r="N261">
        <v>34.822000000000003</v>
      </c>
      <c r="O261">
        <v>0</v>
      </c>
      <c r="P261">
        <v>2.1999999999999999E-2</v>
      </c>
      <c r="Q261">
        <v>1.02</v>
      </c>
      <c r="R261">
        <v>1</v>
      </c>
      <c r="S261">
        <v>3.9E-2</v>
      </c>
      <c r="T261">
        <v>32</v>
      </c>
      <c r="U261">
        <v>1.2410000000000001</v>
      </c>
      <c r="Z261">
        <v>31321</v>
      </c>
      <c r="AA261">
        <v>8008111</v>
      </c>
      <c r="AB261">
        <v>310.53399999999999</v>
      </c>
      <c r="AC261">
        <v>1.2150000000000001</v>
      </c>
      <c r="AD261">
        <v>33599</v>
      </c>
      <c r="AE261">
        <v>1.3029999999999999</v>
      </c>
      <c r="AF261">
        <v>5.9999999999999995E-4</v>
      </c>
      <c r="AG261">
        <v>1716.8</v>
      </c>
      <c r="AH261" t="s">
        <v>204</v>
      </c>
      <c r="AV261">
        <v>68.06</v>
      </c>
      <c r="AW261">
        <v>25788217</v>
      </c>
      <c r="AX261">
        <v>3.202</v>
      </c>
      <c r="AY261">
        <v>37.9</v>
      </c>
      <c r="AZ261">
        <v>15.504</v>
      </c>
      <c r="BA261">
        <v>10.129</v>
      </c>
      <c r="BB261">
        <v>44648.71</v>
      </c>
      <c r="BC261">
        <v>0.5</v>
      </c>
      <c r="BD261">
        <v>107.791</v>
      </c>
      <c r="BE261">
        <v>5.07</v>
      </c>
      <c r="BF261">
        <v>13</v>
      </c>
      <c r="BG261">
        <v>16.5</v>
      </c>
      <c r="BI261">
        <v>3.84</v>
      </c>
      <c r="BJ261">
        <v>83.44</v>
      </c>
      <c r="BK261">
        <v>0.94399999999999995</v>
      </c>
      <c r="BL261">
        <v>-8586.7999999999993</v>
      </c>
      <c r="BM261">
        <v>-6.39</v>
      </c>
      <c r="BN261">
        <v>-9.2200000000000006</v>
      </c>
      <c r="BO261">
        <v>-332.97377635685302</v>
      </c>
    </row>
    <row r="262" spans="1:67" x14ac:dyDescent="0.3">
      <c r="A262" t="s">
        <v>202</v>
      </c>
      <c r="B262" t="s">
        <v>203</v>
      </c>
      <c r="C262" t="s">
        <v>127</v>
      </c>
      <c r="D262" s="33">
        <v>44116</v>
      </c>
      <c r="E262">
        <v>27310</v>
      </c>
      <c r="F262">
        <v>25</v>
      </c>
      <c r="G262">
        <v>19.571000000000002</v>
      </c>
      <c r="H262">
        <v>899</v>
      </c>
      <c r="I262">
        <v>1</v>
      </c>
      <c r="J262">
        <v>0.57099999999999995</v>
      </c>
      <c r="K262">
        <v>1059.011</v>
      </c>
      <c r="L262">
        <v>0.96899999999999997</v>
      </c>
      <c r="M262">
        <v>0.75900000000000001</v>
      </c>
      <c r="N262">
        <v>34.860999999999997</v>
      </c>
      <c r="O262">
        <v>3.9E-2</v>
      </c>
      <c r="P262">
        <v>2.1999999999999999E-2</v>
      </c>
      <c r="Q262">
        <v>1.01</v>
      </c>
      <c r="R262">
        <v>1</v>
      </c>
      <c r="S262">
        <v>3.9E-2</v>
      </c>
      <c r="T262">
        <v>31</v>
      </c>
      <c r="U262">
        <v>1.202</v>
      </c>
      <c r="Z262">
        <v>27447</v>
      </c>
      <c r="AA262">
        <v>8035558</v>
      </c>
      <c r="AB262">
        <v>311.59800000000001</v>
      </c>
      <c r="AC262">
        <v>1.0640000000000001</v>
      </c>
      <c r="AD262">
        <v>34291</v>
      </c>
      <c r="AE262">
        <v>1.33</v>
      </c>
      <c r="AF262">
        <v>5.9999999999999995E-4</v>
      </c>
      <c r="AG262">
        <v>1752.1</v>
      </c>
      <c r="AH262" t="s">
        <v>204</v>
      </c>
      <c r="AV262">
        <v>68.06</v>
      </c>
      <c r="AW262">
        <v>25788217</v>
      </c>
      <c r="AX262">
        <v>3.202</v>
      </c>
      <c r="AY262">
        <v>37.9</v>
      </c>
      <c r="AZ262">
        <v>15.504</v>
      </c>
      <c r="BA262">
        <v>10.129</v>
      </c>
      <c r="BB262">
        <v>44648.71</v>
      </c>
      <c r="BC262">
        <v>0.5</v>
      </c>
      <c r="BD262">
        <v>107.791</v>
      </c>
      <c r="BE262">
        <v>5.07</v>
      </c>
      <c r="BF262">
        <v>13</v>
      </c>
      <c r="BG262">
        <v>16.5</v>
      </c>
      <c r="BI262">
        <v>3.84</v>
      </c>
      <c r="BJ262">
        <v>83.44</v>
      </c>
      <c r="BK262">
        <v>0.94399999999999995</v>
      </c>
    </row>
    <row r="263" spans="1:67" x14ac:dyDescent="0.3">
      <c r="A263" t="s">
        <v>202</v>
      </c>
      <c r="B263" t="s">
        <v>203</v>
      </c>
      <c r="C263" t="s">
        <v>127</v>
      </c>
      <c r="D263" s="33">
        <v>44117</v>
      </c>
      <c r="E263">
        <v>27337</v>
      </c>
      <c r="F263">
        <v>27</v>
      </c>
      <c r="G263">
        <v>22.286000000000001</v>
      </c>
      <c r="H263">
        <v>904</v>
      </c>
      <c r="I263">
        <v>5</v>
      </c>
      <c r="J263">
        <v>1</v>
      </c>
      <c r="K263">
        <v>1060.058</v>
      </c>
      <c r="L263">
        <v>1.0469999999999999</v>
      </c>
      <c r="M263">
        <v>0.86399999999999999</v>
      </c>
      <c r="N263">
        <v>35.055</v>
      </c>
      <c r="O263">
        <v>0.19400000000000001</v>
      </c>
      <c r="P263">
        <v>3.9E-2</v>
      </c>
      <c r="Q263">
        <v>0.99</v>
      </c>
      <c r="R263">
        <v>1</v>
      </c>
      <c r="S263">
        <v>3.9E-2</v>
      </c>
      <c r="T263">
        <v>28</v>
      </c>
      <c r="U263">
        <v>1.0860000000000001</v>
      </c>
      <c r="Z263">
        <v>27430</v>
      </c>
      <c r="AA263">
        <v>8062988</v>
      </c>
      <c r="AB263">
        <v>312.66199999999998</v>
      </c>
      <c r="AC263">
        <v>1.0640000000000001</v>
      </c>
      <c r="AD263">
        <v>34788</v>
      </c>
      <c r="AE263">
        <v>1.349</v>
      </c>
      <c r="AF263">
        <v>5.9999999999999995E-4</v>
      </c>
      <c r="AG263">
        <v>1561</v>
      </c>
      <c r="AH263" t="s">
        <v>204</v>
      </c>
      <c r="AV263">
        <v>68.06</v>
      </c>
      <c r="AW263">
        <v>25788217</v>
      </c>
      <c r="AX263">
        <v>3.202</v>
      </c>
      <c r="AY263">
        <v>37.9</v>
      </c>
      <c r="AZ263">
        <v>15.504</v>
      </c>
      <c r="BA263">
        <v>10.129</v>
      </c>
      <c r="BB263">
        <v>44648.71</v>
      </c>
      <c r="BC263">
        <v>0.5</v>
      </c>
      <c r="BD263">
        <v>107.791</v>
      </c>
      <c r="BE263">
        <v>5.07</v>
      </c>
      <c r="BF263">
        <v>13</v>
      </c>
      <c r="BG263">
        <v>16.5</v>
      </c>
      <c r="BI263">
        <v>3.84</v>
      </c>
      <c r="BJ263">
        <v>83.44</v>
      </c>
      <c r="BK263">
        <v>0.94399999999999995</v>
      </c>
    </row>
    <row r="264" spans="1:67" x14ac:dyDescent="0.3">
      <c r="A264" t="s">
        <v>202</v>
      </c>
      <c r="B264" t="s">
        <v>203</v>
      </c>
      <c r="C264" t="s">
        <v>127</v>
      </c>
      <c r="D264" s="33">
        <v>44118</v>
      </c>
      <c r="E264">
        <v>27357</v>
      </c>
      <c r="F264">
        <v>20</v>
      </c>
      <c r="G264">
        <v>21.571000000000002</v>
      </c>
      <c r="H264">
        <v>904</v>
      </c>
      <c r="I264">
        <v>0</v>
      </c>
      <c r="J264">
        <v>1</v>
      </c>
      <c r="K264">
        <v>1060.8330000000001</v>
      </c>
      <c r="L264">
        <v>0.77600000000000002</v>
      </c>
      <c r="M264">
        <v>0.83599999999999997</v>
      </c>
      <c r="N264">
        <v>35.055</v>
      </c>
      <c r="O264">
        <v>0</v>
      </c>
      <c r="P264">
        <v>3.9E-2</v>
      </c>
      <c r="Q264">
        <v>0.94</v>
      </c>
      <c r="R264">
        <v>1</v>
      </c>
      <c r="S264">
        <v>3.9E-2</v>
      </c>
      <c r="T264">
        <v>26</v>
      </c>
      <c r="U264">
        <v>1.008</v>
      </c>
      <c r="Z264">
        <v>46615</v>
      </c>
      <c r="AA264">
        <v>8109603</v>
      </c>
      <c r="AB264">
        <v>314.46899999999999</v>
      </c>
      <c r="AC264">
        <v>1.8080000000000001</v>
      </c>
      <c r="AD264">
        <v>36702</v>
      </c>
      <c r="AE264">
        <v>1.423</v>
      </c>
      <c r="AF264">
        <v>5.9999999999999995E-4</v>
      </c>
      <c r="AG264">
        <v>1701.5</v>
      </c>
      <c r="AH264" t="s">
        <v>204</v>
      </c>
      <c r="AV264">
        <v>68.06</v>
      </c>
      <c r="AW264">
        <v>25788217</v>
      </c>
      <c r="AX264">
        <v>3.202</v>
      </c>
      <c r="AY264">
        <v>37.9</v>
      </c>
      <c r="AZ264">
        <v>15.504</v>
      </c>
      <c r="BA264">
        <v>10.129</v>
      </c>
      <c r="BB264">
        <v>44648.71</v>
      </c>
      <c r="BC264">
        <v>0.5</v>
      </c>
      <c r="BD264">
        <v>107.791</v>
      </c>
      <c r="BE264">
        <v>5.07</v>
      </c>
      <c r="BF264">
        <v>13</v>
      </c>
      <c r="BG264">
        <v>16.5</v>
      </c>
      <c r="BI264">
        <v>3.84</v>
      </c>
      <c r="BJ264">
        <v>83.44</v>
      </c>
      <c r="BK264">
        <v>0.94399999999999995</v>
      </c>
    </row>
    <row r="265" spans="1:67" x14ac:dyDescent="0.3">
      <c r="A265" t="s">
        <v>202</v>
      </c>
      <c r="B265" t="s">
        <v>203</v>
      </c>
      <c r="C265" t="s">
        <v>127</v>
      </c>
      <c r="D265" s="33">
        <v>44119</v>
      </c>
      <c r="E265">
        <v>27371</v>
      </c>
      <c r="F265">
        <v>14</v>
      </c>
      <c r="G265">
        <v>20.713999999999999</v>
      </c>
      <c r="H265">
        <v>904</v>
      </c>
      <c r="I265">
        <v>0</v>
      </c>
      <c r="J265">
        <v>1</v>
      </c>
      <c r="K265">
        <v>1061.376</v>
      </c>
      <c r="L265">
        <v>0.54300000000000004</v>
      </c>
      <c r="M265">
        <v>0.80300000000000005</v>
      </c>
      <c r="N265">
        <v>35.055</v>
      </c>
      <c r="O265">
        <v>0</v>
      </c>
      <c r="P265">
        <v>3.9E-2</v>
      </c>
      <c r="Q265">
        <v>0.89</v>
      </c>
      <c r="R265">
        <v>1</v>
      </c>
      <c r="S265">
        <v>3.9E-2</v>
      </c>
      <c r="T265">
        <v>20</v>
      </c>
      <c r="U265">
        <v>0.77600000000000002</v>
      </c>
      <c r="Z265">
        <v>43513</v>
      </c>
      <c r="AA265">
        <v>8153116</v>
      </c>
      <c r="AB265">
        <v>316.15699999999998</v>
      </c>
      <c r="AC265">
        <v>1.6870000000000001</v>
      </c>
      <c r="AD265">
        <v>36863</v>
      </c>
      <c r="AE265">
        <v>1.429</v>
      </c>
      <c r="AF265">
        <v>5.9999999999999995E-4</v>
      </c>
      <c r="AG265">
        <v>1779.6</v>
      </c>
      <c r="AH265" t="s">
        <v>204</v>
      </c>
      <c r="AV265">
        <v>68.06</v>
      </c>
      <c r="AW265">
        <v>25788217</v>
      </c>
      <c r="AX265">
        <v>3.202</v>
      </c>
      <c r="AY265">
        <v>37.9</v>
      </c>
      <c r="AZ265">
        <v>15.504</v>
      </c>
      <c r="BA265">
        <v>10.129</v>
      </c>
      <c r="BB265">
        <v>44648.71</v>
      </c>
      <c r="BC265">
        <v>0.5</v>
      </c>
      <c r="BD265">
        <v>107.791</v>
      </c>
      <c r="BE265">
        <v>5.07</v>
      </c>
      <c r="BF265">
        <v>13</v>
      </c>
      <c r="BG265">
        <v>16.5</v>
      </c>
      <c r="BI265">
        <v>3.84</v>
      </c>
      <c r="BJ265">
        <v>83.44</v>
      </c>
      <c r="BK265">
        <v>0.94399999999999995</v>
      </c>
    </row>
    <row r="266" spans="1:67" x14ac:dyDescent="0.3">
      <c r="A266" t="s">
        <v>202</v>
      </c>
      <c r="B266" t="s">
        <v>203</v>
      </c>
      <c r="C266" t="s">
        <v>127</v>
      </c>
      <c r="D266" s="33">
        <v>44120</v>
      </c>
      <c r="E266">
        <v>27378</v>
      </c>
      <c r="F266">
        <v>7</v>
      </c>
      <c r="G266">
        <v>19.143000000000001</v>
      </c>
      <c r="H266">
        <v>904</v>
      </c>
      <c r="I266">
        <v>0</v>
      </c>
      <c r="J266">
        <v>1</v>
      </c>
      <c r="K266">
        <v>1061.6479999999999</v>
      </c>
      <c r="L266">
        <v>0.27100000000000002</v>
      </c>
      <c r="M266">
        <v>0.74199999999999999</v>
      </c>
      <c r="N266">
        <v>35.055</v>
      </c>
      <c r="O266">
        <v>0</v>
      </c>
      <c r="P266">
        <v>3.9E-2</v>
      </c>
      <c r="Q266">
        <v>0.86</v>
      </c>
      <c r="R266">
        <v>0</v>
      </c>
      <c r="S266">
        <v>0</v>
      </c>
      <c r="T266">
        <v>18</v>
      </c>
      <c r="U266">
        <v>0.69799999999999995</v>
      </c>
      <c r="Z266">
        <v>43878</v>
      </c>
      <c r="AA266">
        <v>8196994</v>
      </c>
      <c r="AB266">
        <v>317.858</v>
      </c>
      <c r="AC266">
        <v>1.7010000000000001</v>
      </c>
      <c r="AD266">
        <v>37257</v>
      </c>
      <c r="AE266">
        <v>1.4450000000000001</v>
      </c>
      <c r="AF266">
        <v>5.0000000000000001E-4</v>
      </c>
      <c r="AG266">
        <v>1946.2</v>
      </c>
      <c r="AH266" t="s">
        <v>204</v>
      </c>
      <c r="AV266">
        <v>68.06</v>
      </c>
      <c r="AW266">
        <v>25788217</v>
      </c>
      <c r="AX266">
        <v>3.202</v>
      </c>
      <c r="AY266">
        <v>37.9</v>
      </c>
      <c r="AZ266">
        <v>15.504</v>
      </c>
      <c r="BA266">
        <v>10.129</v>
      </c>
      <c r="BB266">
        <v>44648.71</v>
      </c>
      <c r="BC266">
        <v>0.5</v>
      </c>
      <c r="BD266">
        <v>107.791</v>
      </c>
      <c r="BE266">
        <v>5.07</v>
      </c>
      <c r="BF266">
        <v>13</v>
      </c>
      <c r="BG266">
        <v>16.5</v>
      </c>
      <c r="BI266">
        <v>3.84</v>
      </c>
      <c r="BJ266">
        <v>83.44</v>
      </c>
      <c r="BK266">
        <v>0.94399999999999995</v>
      </c>
    </row>
    <row r="267" spans="1:67" x14ac:dyDescent="0.3">
      <c r="A267" t="s">
        <v>202</v>
      </c>
      <c r="B267" t="s">
        <v>203</v>
      </c>
      <c r="C267" t="s">
        <v>127</v>
      </c>
      <c r="D267" s="33">
        <v>44121</v>
      </c>
      <c r="E267">
        <v>27390</v>
      </c>
      <c r="F267">
        <v>12</v>
      </c>
      <c r="G267">
        <v>18.143000000000001</v>
      </c>
      <c r="H267">
        <v>904</v>
      </c>
      <c r="I267">
        <v>0</v>
      </c>
      <c r="J267">
        <v>0.85699999999999998</v>
      </c>
      <c r="K267">
        <v>1062.1130000000001</v>
      </c>
      <c r="L267">
        <v>0.46500000000000002</v>
      </c>
      <c r="M267">
        <v>0.70399999999999996</v>
      </c>
      <c r="N267">
        <v>35.055</v>
      </c>
      <c r="O267">
        <v>0</v>
      </c>
      <c r="P267">
        <v>3.3000000000000002E-2</v>
      </c>
      <c r="Q267">
        <v>0.86</v>
      </c>
      <c r="R267">
        <v>1</v>
      </c>
      <c r="S267">
        <v>3.9E-2</v>
      </c>
      <c r="T267">
        <v>16</v>
      </c>
      <c r="U267">
        <v>0.62</v>
      </c>
      <c r="Z267">
        <v>42374</v>
      </c>
      <c r="AA267">
        <v>8239368</v>
      </c>
      <c r="AB267">
        <v>319.50099999999998</v>
      </c>
      <c r="AC267">
        <v>1.643</v>
      </c>
      <c r="AD267">
        <v>37511</v>
      </c>
      <c r="AE267">
        <v>1.4550000000000001</v>
      </c>
      <c r="AF267">
        <v>5.0000000000000001E-4</v>
      </c>
      <c r="AG267">
        <v>2067.5</v>
      </c>
      <c r="AH267" t="s">
        <v>204</v>
      </c>
      <c r="AV267">
        <v>68.06</v>
      </c>
      <c r="AW267">
        <v>25788217</v>
      </c>
      <c r="AX267">
        <v>3.202</v>
      </c>
      <c r="AY267">
        <v>37.9</v>
      </c>
      <c r="AZ267">
        <v>15.504</v>
      </c>
      <c r="BA267">
        <v>10.129</v>
      </c>
      <c r="BB267">
        <v>44648.71</v>
      </c>
      <c r="BC267">
        <v>0.5</v>
      </c>
      <c r="BD267">
        <v>107.791</v>
      </c>
      <c r="BE267">
        <v>5.07</v>
      </c>
      <c r="BF267">
        <v>13</v>
      </c>
      <c r="BG267">
        <v>16.5</v>
      </c>
      <c r="BI267">
        <v>3.84</v>
      </c>
      <c r="BJ267">
        <v>83.44</v>
      </c>
      <c r="BK267">
        <v>0.94399999999999995</v>
      </c>
    </row>
    <row r="268" spans="1:67" x14ac:dyDescent="0.3">
      <c r="A268" t="s">
        <v>202</v>
      </c>
      <c r="B268" t="s">
        <v>203</v>
      </c>
      <c r="C268" t="s">
        <v>127</v>
      </c>
      <c r="D268" s="33">
        <v>44122</v>
      </c>
      <c r="E268">
        <v>27399</v>
      </c>
      <c r="F268">
        <v>9</v>
      </c>
      <c r="G268">
        <v>16.286000000000001</v>
      </c>
      <c r="H268">
        <v>905</v>
      </c>
      <c r="I268">
        <v>1</v>
      </c>
      <c r="J268">
        <v>1</v>
      </c>
      <c r="K268">
        <v>1062.462</v>
      </c>
      <c r="L268">
        <v>0.34899999999999998</v>
      </c>
      <c r="M268">
        <v>0.63200000000000001</v>
      </c>
      <c r="N268">
        <v>35.094000000000001</v>
      </c>
      <c r="O268">
        <v>3.9E-2</v>
      </c>
      <c r="P268">
        <v>3.9E-2</v>
      </c>
      <c r="Q268">
        <v>0.88</v>
      </c>
      <c r="R268">
        <v>1</v>
      </c>
      <c r="S268">
        <v>3.9E-2</v>
      </c>
      <c r="T268">
        <v>17</v>
      </c>
      <c r="U268">
        <v>0.65900000000000003</v>
      </c>
      <c r="Z268">
        <v>36668</v>
      </c>
      <c r="AA268">
        <v>8276036</v>
      </c>
      <c r="AB268">
        <v>320.923</v>
      </c>
      <c r="AC268">
        <v>1.4219999999999999</v>
      </c>
      <c r="AD268">
        <v>38275</v>
      </c>
      <c r="AE268">
        <v>1.484</v>
      </c>
      <c r="AF268">
        <v>4.0000000000000002E-4</v>
      </c>
      <c r="AG268">
        <v>2350.1999999999998</v>
      </c>
      <c r="AH268" t="s">
        <v>204</v>
      </c>
      <c r="AV268">
        <v>68.06</v>
      </c>
      <c r="AW268">
        <v>25788217</v>
      </c>
      <c r="AX268">
        <v>3.202</v>
      </c>
      <c r="AY268">
        <v>37.9</v>
      </c>
      <c r="AZ268">
        <v>15.504</v>
      </c>
      <c r="BA268">
        <v>10.129</v>
      </c>
      <c r="BB268">
        <v>44648.71</v>
      </c>
      <c r="BC268">
        <v>0.5</v>
      </c>
      <c r="BD268">
        <v>107.791</v>
      </c>
      <c r="BE268">
        <v>5.07</v>
      </c>
      <c r="BF268">
        <v>13</v>
      </c>
      <c r="BG268">
        <v>16.5</v>
      </c>
      <c r="BI268">
        <v>3.84</v>
      </c>
      <c r="BJ268">
        <v>83.44</v>
      </c>
      <c r="BK268">
        <v>0.94399999999999995</v>
      </c>
      <c r="BL268">
        <v>-8874.6</v>
      </c>
      <c r="BM268">
        <v>-6.45</v>
      </c>
      <c r="BN268">
        <v>-8.8699999999999992</v>
      </c>
      <c r="BO268">
        <v>-344.13391201105497</v>
      </c>
    </row>
    <row r="269" spans="1:67" x14ac:dyDescent="0.3">
      <c r="A269" t="s">
        <v>202</v>
      </c>
      <c r="B269" t="s">
        <v>203</v>
      </c>
      <c r="C269" t="s">
        <v>127</v>
      </c>
      <c r="D269" s="33">
        <v>44123</v>
      </c>
      <c r="E269">
        <v>27405</v>
      </c>
      <c r="F269">
        <v>6</v>
      </c>
      <c r="G269">
        <v>13.571</v>
      </c>
      <c r="H269">
        <v>905</v>
      </c>
      <c r="I269">
        <v>0</v>
      </c>
      <c r="J269">
        <v>0.85699999999999998</v>
      </c>
      <c r="K269">
        <v>1062.6949999999999</v>
      </c>
      <c r="L269">
        <v>0.23300000000000001</v>
      </c>
      <c r="M269">
        <v>0.52600000000000002</v>
      </c>
      <c r="N269">
        <v>35.094000000000001</v>
      </c>
      <c r="O269">
        <v>0</v>
      </c>
      <c r="P269">
        <v>3.3000000000000002E-2</v>
      </c>
      <c r="Q269">
        <v>0.93</v>
      </c>
      <c r="R269">
        <v>1</v>
      </c>
      <c r="S269">
        <v>3.9E-2</v>
      </c>
      <c r="T269">
        <v>17</v>
      </c>
      <c r="U269">
        <v>0.65900000000000003</v>
      </c>
      <c r="Z269">
        <v>27338</v>
      </c>
      <c r="AA269">
        <v>8303374</v>
      </c>
      <c r="AB269">
        <v>321.983</v>
      </c>
      <c r="AC269">
        <v>1.06</v>
      </c>
      <c r="AD269">
        <v>38259</v>
      </c>
      <c r="AE269">
        <v>1.484</v>
      </c>
      <c r="AF269">
        <v>4.0000000000000002E-4</v>
      </c>
      <c r="AG269">
        <v>2819.2</v>
      </c>
      <c r="AH269" t="s">
        <v>204</v>
      </c>
      <c r="AV269">
        <v>68.06</v>
      </c>
      <c r="AW269">
        <v>25788217</v>
      </c>
      <c r="AX269">
        <v>3.202</v>
      </c>
      <c r="AY269">
        <v>37.9</v>
      </c>
      <c r="AZ269">
        <v>15.504</v>
      </c>
      <c r="BA269">
        <v>10.129</v>
      </c>
      <c r="BB269">
        <v>44648.71</v>
      </c>
      <c r="BC269">
        <v>0.5</v>
      </c>
      <c r="BD269">
        <v>107.791</v>
      </c>
      <c r="BE269">
        <v>5.07</v>
      </c>
      <c r="BF269">
        <v>13</v>
      </c>
      <c r="BG269">
        <v>16.5</v>
      </c>
      <c r="BI269">
        <v>3.84</v>
      </c>
      <c r="BJ269">
        <v>83.44</v>
      </c>
      <c r="BK269">
        <v>0.94399999999999995</v>
      </c>
    </row>
    <row r="270" spans="1:67" x14ac:dyDescent="0.3">
      <c r="A270" t="s">
        <v>202</v>
      </c>
      <c r="B270" t="s">
        <v>203</v>
      </c>
      <c r="C270" t="s">
        <v>127</v>
      </c>
      <c r="D270" s="33">
        <v>44124</v>
      </c>
      <c r="E270">
        <v>27443</v>
      </c>
      <c r="F270">
        <v>38</v>
      </c>
      <c r="G270">
        <v>15.143000000000001</v>
      </c>
      <c r="H270">
        <v>905</v>
      </c>
      <c r="I270">
        <v>0</v>
      </c>
      <c r="J270">
        <v>0.14299999999999999</v>
      </c>
      <c r="K270">
        <v>1064.1679999999999</v>
      </c>
      <c r="L270">
        <v>1.474</v>
      </c>
      <c r="M270">
        <v>0.58699999999999997</v>
      </c>
      <c r="N270">
        <v>35.094000000000001</v>
      </c>
      <c r="O270">
        <v>0</v>
      </c>
      <c r="P270">
        <v>6.0000000000000001E-3</v>
      </c>
      <c r="Q270">
        <v>1.02</v>
      </c>
      <c r="R270">
        <v>1</v>
      </c>
      <c r="S270">
        <v>3.9E-2</v>
      </c>
      <c r="T270">
        <v>16</v>
      </c>
      <c r="U270">
        <v>0.62</v>
      </c>
      <c r="Z270">
        <v>28873</v>
      </c>
      <c r="AA270">
        <v>8332247</v>
      </c>
      <c r="AB270">
        <v>323.10300000000001</v>
      </c>
      <c r="AC270">
        <v>1.1200000000000001</v>
      </c>
      <c r="AD270">
        <v>38466</v>
      </c>
      <c r="AE270">
        <v>1.492</v>
      </c>
      <c r="AF270">
        <v>4.0000000000000002E-4</v>
      </c>
      <c r="AG270">
        <v>2540.1999999999998</v>
      </c>
      <c r="AH270" t="s">
        <v>204</v>
      </c>
      <c r="AV270">
        <v>68.06</v>
      </c>
      <c r="AW270">
        <v>25788217</v>
      </c>
      <c r="AX270">
        <v>3.202</v>
      </c>
      <c r="AY270">
        <v>37.9</v>
      </c>
      <c r="AZ270">
        <v>15.504</v>
      </c>
      <c r="BA270">
        <v>10.129</v>
      </c>
      <c r="BB270">
        <v>44648.71</v>
      </c>
      <c r="BC270">
        <v>0.5</v>
      </c>
      <c r="BD270">
        <v>107.791</v>
      </c>
      <c r="BE270">
        <v>5.07</v>
      </c>
      <c r="BF270">
        <v>13</v>
      </c>
      <c r="BG270">
        <v>16.5</v>
      </c>
      <c r="BI270">
        <v>3.84</v>
      </c>
      <c r="BJ270">
        <v>83.44</v>
      </c>
      <c r="BK270">
        <v>0.94399999999999995</v>
      </c>
    </row>
    <row r="271" spans="1:67" x14ac:dyDescent="0.3">
      <c r="A271" t="s">
        <v>202</v>
      </c>
      <c r="B271" t="s">
        <v>203</v>
      </c>
      <c r="C271" t="s">
        <v>127</v>
      </c>
      <c r="D271" s="33">
        <v>44125</v>
      </c>
      <c r="E271">
        <v>27458</v>
      </c>
      <c r="F271">
        <v>15</v>
      </c>
      <c r="G271">
        <v>14.429</v>
      </c>
      <c r="H271">
        <v>905</v>
      </c>
      <c r="I271">
        <v>0</v>
      </c>
      <c r="J271">
        <v>0.14299999999999999</v>
      </c>
      <c r="K271">
        <v>1064.75</v>
      </c>
      <c r="L271">
        <v>0.58199999999999996</v>
      </c>
      <c r="M271">
        <v>0.56000000000000005</v>
      </c>
      <c r="N271">
        <v>35.094000000000001</v>
      </c>
      <c r="O271">
        <v>0</v>
      </c>
      <c r="P271">
        <v>6.0000000000000001E-3</v>
      </c>
      <c r="Q271">
        <v>1</v>
      </c>
      <c r="R271">
        <v>0</v>
      </c>
      <c r="S271">
        <v>0</v>
      </c>
      <c r="T271">
        <v>16</v>
      </c>
      <c r="U271">
        <v>0.62</v>
      </c>
      <c r="Z271">
        <v>45759</v>
      </c>
      <c r="AA271">
        <v>8378006</v>
      </c>
      <c r="AB271">
        <v>324.87700000000001</v>
      </c>
      <c r="AC271">
        <v>1.774</v>
      </c>
      <c r="AD271">
        <v>38343</v>
      </c>
      <c r="AE271">
        <v>1.4870000000000001</v>
      </c>
      <c r="AF271">
        <v>4.0000000000000002E-4</v>
      </c>
      <c r="AG271">
        <v>2657.4</v>
      </c>
      <c r="AH271" t="s">
        <v>204</v>
      </c>
      <c r="AV271">
        <v>68.06</v>
      </c>
      <c r="AW271">
        <v>25788217</v>
      </c>
      <c r="AX271">
        <v>3.202</v>
      </c>
      <c r="AY271">
        <v>37.9</v>
      </c>
      <c r="AZ271">
        <v>15.504</v>
      </c>
      <c r="BA271">
        <v>10.129</v>
      </c>
      <c r="BB271">
        <v>44648.71</v>
      </c>
      <c r="BC271">
        <v>0.5</v>
      </c>
      <c r="BD271">
        <v>107.791</v>
      </c>
      <c r="BE271">
        <v>5.07</v>
      </c>
      <c r="BF271">
        <v>13</v>
      </c>
      <c r="BG271">
        <v>16.5</v>
      </c>
      <c r="BI271">
        <v>3.84</v>
      </c>
      <c r="BJ271">
        <v>83.44</v>
      </c>
      <c r="BK271">
        <v>0.94399999999999995</v>
      </c>
    </row>
    <row r="272" spans="1:67" x14ac:dyDescent="0.3">
      <c r="A272" t="s">
        <v>202</v>
      </c>
      <c r="B272" t="s">
        <v>203</v>
      </c>
      <c r="C272" t="s">
        <v>127</v>
      </c>
      <c r="D272" s="33">
        <v>44126</v>
      </c>
      <c r="E272">
        <v>27476</v>
      </c>
      <c r="F272">
        <v>18</v>
      </c>
      <c r="G272">
        <v>15</v>
      </c>
      <c r="H272">
        <v>905</v>
      </c>
      <c r="I272">
        <v>0</v>
      </c>
      <c r="J272">
        <v>0.14299999999999999</v>
      </c>
      <c r="K272">
        <v>1065.4480000000001</v>
      </c>
      <c r="L272">
        <v>0.69799999999999995</v>
      </c>
      <c r="M272">
        <v>0.58199999999999996</v>
      </c>
      <c r="N272">
        <v>35.094000000000001</v>
      </c>
      <c r="O272">
        <v>0</v>
      </c>
      <c r="P272">
        <v>6.0000000000000001E-3</v>
      </c>
      <c r="Q272">
        <v>0.98</v>
      </c>
      <c r="R272">
        <v>0</v>
      </c>
      <c r="S272">
        <v>0</v>
      </c>
      <c r="T272">
        <v>20</v>
      </c>
      <c r="U272">
        <v>0.77600000000000002</v>
      </c>
      <c r="Z272">
        <v>45818</v>
      </c>
      <c r="AA272">
        <v>8423824</v>
      </c>
      <c r="AB272">
        <v>326.654</v>
      </c>
      <c r="AC272">
        <v>1.7769999999999999</v>
      </c>
      <c r="AD272">
        <v>38673</v>
      </c>
      <c r="AE272">
        <v>1.5</v>
      </c>
      <c r="AF272">
        <v>4.0000000000000002E-4</v>
      </c>
      <c r="AG272">
        <v>2578.1999999999998</v>
      </c>
      <c r="AH272" t="s">
        <v>204</v>
      </c>
      <c r="AV272">
        <v>68.06</v>
      </c>
      <c r="AW272">
        <v>25788217</v>
      </c>
      <c r="AX272">
        <v>3.202</v>
      </c>
      <c r="AY272">
        <v>37.9</v>
      </c>
      <c r="AZ272">
        <v>15.504</v>
      </c>
      <c r="BA272">
        <v>10.129</v>
      </c>
      <c r="BB272">
        <v>44648.71</v>
      </c>
      <c r="BC272">
        <v>0.5</v>
      </c>
      <c r="BD272">
        <v>107.791</v>
      </c>
      <c r="BE272">
        <v>5.07</v>
      </c>
      <c r="BF272">
        <v>13</v>
      </c>
      <c r="BG272">
        <v>16.5</v>
      </c>
      <c r="BI272">
        <v>3.84</v>
      </c>
      <c r="BJ272">
        <v>83.44</v>
      </c>
      <c r="BK272">
        <v>0.94399999999999995</v>
      </c>
    </row>
    <row r="273" spans="1:67" x14ac:dyDescent="0.3">
      <c r="A273" t="s">
        <v>202</v>
      </c>
      <c r="B273" t="s">
        <v>203</v>
      </c>
      <c r="C273" t="s">
        <v>127</v>
      </c>
      <c r="D273" s="33">
        <v>44127</v>
      </c>
      <c r="E273">
        <v>27495</v>
      </c>
      <c r="F273">
        <v>19</v>
      </c>
      <c r="G273">
        <v>16.713999999999999</v>
      </c>
      <c r="H273">
        <v>905</v>
      </c>
      <c r="I273">
        <v>0</v>
      </c>
      <c r="J273">
        <v>0.14299999999999999</v>
      </c>
      <c r="K273">
        <v>1066.1849999999999</v>
      </c>
      <c r="L273">
        <v>0.73699999999999999</v>
      </c>
      <c r="M273">
        <v>0.64800000000000002</v>
      </c>
      <c r="N273">
        <v>35.094000000000001</v>
      </c>
      <c r="O273">
        <v>0</v>
      </c>
      <c r="P273">
        <v>6.0000000000000001E-3</v>
      </c>
      <c r="Q273">
        <v>0.96</v>
      </c>
      <c r="R273">
        <v>0</v>
      </c>
      <c r="S273">
        <v>0</v>
      </c>
      <c r="T273">
        <v>18</v>
      </c>
      <c r="U273">
        <v>0.69799999999999995</v>
      </c>
      <c r="Z273">
        <v>43502</v>
      </c>
      <c r="AA273">
        <v>8467326</v>
      </c>
      <c r="AB273">
        <v>328.34100000000001</v>
      </c>
      <c r="AC273">
        <v>1.6870000000000001</v>
      </c>
      <c r="AD273">
        <v>38619</v>
      </c>
      <c r="AE273">
        <v>1.498</v>
      </c>
      <c r="AF273">
        <v>4.0000000000000002E-4</v>
      </c>
      <c r="AG273">
        <v>2310.6</v>
      </c>
      <c r="AH273" t="s">
        <v>204</v>
      </c>
      <c r="AV273">
        <v>68.06</v>
      </c>
      <c r="AW273">
        <v>25788217</v>
      </c>
      <c r="AX273">
        <v>3.202</v>
      </c>
      <c r="AY273">
        <v>37.9</v>
      </c>
      <c r="AZ273">
        <v>15.504</v>
      </c>
      <c r="BA273">
        <v>10.129</v>
      </c>
      <c r="BB273">
        <v>44648.71</v>
      </c>
      <c r="BC273">
        <v>0.5</v>
      </c>
      <c r="BD273">
        <v>107.791</v>
      </c>
      <c r="BE273">
        <v>5.07</v>
      </c>
      <c r="BF273">
        <v>13</v>
      </c>
      <c r="BG273">
        <v>16.5</v>
      </c>
      <c r="BI273">
        <v>3.84</v>
      </c>
      <c r="BJ273">
        <v>83.44</v>
      </c>
      <c r="BK273">
        <v>0.94399999999999995</v>
      </c>
    </row>
    <row r="274" spans="1:67" x14ac:dyDescent="0.3">
      <c r="A274" t="s">
        <v>202</v>
      </c>
      <c r="B274" t="s">
        <v>203</v>
      </c>
      <c r="C274" t="s">
        <v>127</v>
      </c>
      <c r="D274" s="33">
        <v>44128</v>
      </c>
      <c r="E274">
        <v>27513</v>
      </c>
      <c r="F274">
        <v>18</v>
      </c>
      <c r="G274">
        <v>17.571000000000002</v>
      </c>
      <c r="H274">
        <v>905</v>
      </c>
      <c r="I274">
        <v>0</v>
      </c>
      <c r="J274">
        <v>0.14299999999999999</v>
      </c>
      <c r="K274">
        <v>1066.883</v>
      </c>
      <c r="L274">
        <v>0.69799999999999995</v>
      </c>
      <c r="M274">
        <v>0.68100000000000005</v>
      </c>
      <c r="N274">
        <v>35.094000000000001</v>
      </c>
      <c r="O274">
        <v>0</v>
      </c>
      <c r="P274">
        <v>6.0000000000000001E-3</v>
      </c>
      <c r="Q274">
        <v>0.91</v>
      </c>
      <c r="R274">
        <v>0</v>
      </c>
      <c r="S274">
        <v>0</v>
      </c>
      <c r="T274">
        <v>17</v>
      </c>
      <c r="U274">
        <v>0.65900000000000003</v>
      </c>
      <c r="Z274">
        <v>37885</v>
      </c>
      <c r="AA274">
        <v>8505211</v>
      </c>
      <c r="AB274">
        <v>329.81</v>
      </c>
      <c r="AC274">
        <v>1.4690000000000001</v>
      </c>
      <c r="AD274">
        <v>37978</v>
      </c>
      <c r="AE274">
        <v>1.4730000000000001</v>
      </c>
      <c r="AF274">
        <v>5.0000000000000001E-4</v>
      </c>
      <c r="AG274">
        <v>2161.4</v>
      </c>
      <c r="AH274" t="s">
        <v>204</v>
      </c>
      <c r="AV274">
        <v>68.06</v>
      </c>
      <c r="AW274">
        <v>25788217</v>
      </c>
      <c r="AX274">
        <v>3.202</v>
      </c>
      <c r="AY274">
        <v>37.9</v>
      </c>
      <c r="AZ274">
        <v>15.504</v>
      </c>
      <c r="BA274">
        <v>10.129</v>
      </c>
      <c r="BB274">
        <v>44648.71</v>
      </c>
      <c r="BC274">
        <v>0.5</v>
      </c>
      <c r="BD274">
        <v>107.791</v>
      </c>
      <c r="BE274">
        <v>5.07</v>
      </c>
      <c r="BF274">
        <v>13</v>
      </c>
      <c r="BG274">
        <v>16.5</v>
      </c>
      <c r="BI274">
        <v>3.84</v>
      </c>
      <c r="BJ274">
        <v>83.44</v>
      </c>
      <c r="BK274">
        <v>0.94399999999999995</v>
      </c>
    </row>
    <row r="275" spans="1:67" x14ac:dyDescent="0.3">
      <c r="A275" t="s">
        <v>202</v>
      </c>
      <c r="B275" t="s">
        <v>203</v>
      </c>
      <c r="C275" t="s">
        <v>127</v>
      </c>
      <c r="D275" s="33">
        <v>44129</v>
      </c>
      <c r="E275">
        <v>27525</v>
      </c>
      <c r="F275">
        <v>12</v>
      </c>
      <c r="G275">
        <v>18</v>
      </c>
      <c r="H275">
        <v>905</v>
      </c>
      <c r="I275">
        <v>0</v>
      </c>
      <c r="J275">
        <v>0</v>
      </c>
      <c r="K275">
        <v>1067.348</v>
      </c>
      <c r="L275">
        <v>0.46500000000000002</v>
      </c>
      <c r="M275">
        <v>0.69799999999999995</v>
      </c>
      <c r="N275">
        <v>35.094000000000001</v>
      </c>
      <c r="O275">
        <v>0</v>
      </c>
      <c r="P275">
        <v>0</v>
      </c>
      <c r="Q275">
        <v>0.87</v>
      </c>
      <c r="R275">
        <v>0</v>
      </c>
      <c r="S275">
        <v>0</v>
      </c>
      <c r="T275">
        <v>17</v>
      </c>
      <c r="U275">
        <v>0.65900000000000003</v>
      </c>
      <c r="Z275">
        <v>30631</v>
      </c>
      <c r="AA275">
        <v>8535842</v>
      </c>
      <c r="AB275">
        <v>330.99799999999999</v>
      </c>
      <c r="AC275">
        <v>1.1879999999999999</v>
      </c>
      <c r="AD275">
        <v>37115</v>
      </c>
      <c r="AE275">
        <v>1.4390000000000001</v>
      </c>
      <c r="AF275">
        <v>5.0000000000000001E-4</v>
      </c>
      <c r="AG275">
        <v>2061.9</v>
      </c>
      <c r="AH275" t="s">
        <v>204</v>
      </c>
      <c r="AV275">
        <v>68.06</v>
      </c>
      <c r="AW275">
        <v>25788217</v>
      </c>
      <c r="AX275">
        <v>3.202</v>
      </c>
      <c r="AY275">
        <v>37.9</v>
      </c>
      <c r="AZ275">
        <v>15.504</v>
      </c>
      <c r="BA275">
        <v>10.129</v>
      </c>
      <c r="BB275">
        <v>44648.71</v>
      </c>
      <c r="BC275">
        <v>0.5</v>
      </c>
      <c r="BD275">
        <v>107.791</v>
      </c>
      <c r="BE275">
        <v>5.07</v>
      </c>
      <c r="BF275">
        <v>13</v>
      </c>
      <c r="BG275">
        <v>16.5</v>
      </c>
      <c r="BI275">
        <v>3.84</v>
      </c>
      <c r="BJ275">
        <v>83.44</v>
      </c>
      <c r="BK275">
        <v>0.94399999999999995</v>
      </c>
      <c r="BL275">
        <v>-9148.6</v>
      </c>
      <c r="BM275">
        <v>-6.49</v>
      </c>
      <c r="BN275">
        <v>-8.6</v>
      </c>
      <c r="BO275">
        <v>-354.758919548412</v>
      </c>
    </row>
    <row r="276" spans="1:67" x14ac:dyDescent="0.3">
      <c r="A276" t="s">
        <v>202</v>
      </c>
      <c r="B276" t="s">
        <v>203</v>
      </c>
      <c r="C276" t="s">
        <v>127</v>
      </c>
      <c r="D276" s="33">
        <v>44130</v>
      </c>
      <c r="E276">
        <v>27539</v>
      </c>
      <c r="F276">
        <v>14</v>
      </c>
      <c r="G276">
        <v>19.143000000000001</v>
      </c>
      <c r="H276">
        <v>905</v>
      </c>
      <c r="I276">
        <v>0</v>
      </c>
      <c r="J276">
        <v>0</v>
      </c>
      <c r="K276">
        <v>1067.8910000000001</v>
      </c>
      <c r="L276">
        <v>0.54300000000000004</v>
      </c>
      <c r="M276">
        <v>0.74199999999999999</v>
      </c>
      <c r="N276">
        <v>35.094000000000001</v>
      </c>
      <c r="O276">
        <v>0</v>
      </c>
      <c r="P276">
        <v>0</v>
      </c>
      <c r="Q276">
        <v>0.85</v>
      </c>
      <c r="R276">
        <v>1</v>
      </c>
      <c r="S276">
        <v>3.9E-2</v>
      </c>
      <c r="T276">
        <v>15</v>
      </c>
      <c r="U276">
        <v>0.58199999999999996</v>
      </c>
      <c r="Z276">
        <v>31186</v>
      </c>
      <c r="AA276">
        <v>8567028</v>
      </c>
      <c r="AB276">
        <v>332.20699999999999</v>
      </c>
      <c r="AC276">
        <v>1.2090000000000001</v>
      </c>
      <c r="AD276">
        <v>37665</v>
      </c>
      <c r="AE276">
        <v>1.4610000000000001</v>
      </c>
      <c r="AF276">
        <v>5.0000000000000001E-4</v>
      </c>
      <c r="AG276">
        <v>1967.6</v>
      </c>
      <c r="AH276" t="s">
        <v>204</v>
      </c>
      <c r="AV276">
        <v>68.06</v>
      </c>
      <c r="AW276">
        <v>25788217</v>
      </c>
      <c r="AX276">
        <v>3.202</v>
      </c>
      <c r="AY276">
        <v>37.9</v>
      </c>
      <c r="AZ276">
        <v>15.504</v>
      </c>
      <c r="BA276">
        <v>10.129</v>
      </c>
      <c r="BB276">
        <v>44648.71</v>
      </c>
      <c r="BC276">
        <v>0.5</v>
      </c>
      <c r="BD276">
        <v>107.791</v>
      </c>
      <c r="BE276">
        <v>5.07</v>
      </c>
      <c r="BF276">
        <v>13</v>
      </c>
      <c r="BG276">
        <v>16.5</v>
      </c>
      <c r="BI276">
        <v>3.84</v>
      </c>
      <c r="BJ276">
        <v>83.44</v>
      </c>
      <c r="BK276">
        <v>0.94399999999999995</v>
      </c>
    </row>
    <row r="277" spans="1:67" x14ac:dyDescent="0.3">
      <c r="A277" t="s">
        <v>202</v>
      </c>
      <c r="B277" t="s">
        <v>203</v>
      </c>
      <c r="C277" t="s">
        <v>127</v>
      </c>
      <c r="D277" s="33">
        <v>44131</v>
      </c>
      <c r="E277">
        <v>27553</v>
      </c>
      <c r="F277">
        <v>14</v>
      </c>
      <c r="G277">
        <v>15.714</v>
      </c>
      <c r="H277">
        <v>907</v>
      </c>
      <c r="I277">
        <v>2</v>
      </c>
      <c r="J277">
        <v>0.28599999999999998</v>
      </c>
      <c r="K277">
        <v>1068.434</v>
      </c>
      <c r="L277">
        <v>0.54300000000000004</v>
      </c>
      <c r="M277">
        <v>0.60899999999999999</v>
      </c>
      <c r="N277">
        <v>35.170999999999999</v>
      </c>
      <c r="O277">
        <v>7.8E-2</v>
      </c>
      <c r="P277">
        <v>1.0999999999999999E-2</v>
      </c>
      <c r="Q277">
        <v>0.82</v>
      </c>
      <c r="R277">
        <v>1</v>
      </c>
      <c r="S277">
        <v>3.9E-2</v>
      </c>
      <c r="T277">
        <v>13</v>
      </c>
      <c r="U277">
        <v>0.504</v>
      </c>
      <c r="Z277">
        <v>31530</v>
      </c>
      <c r="AA277">
        <v>8598558</v>
      </c>
      <c r="AB277">
        <v>333.43</v>
      </c>
      <c r="AC277">
        <v>1.2230000000000001</v>
      </c>
      <c r="AD277">
        <v>38044</v>
      </c>
      <c r="AE277">
        <v>1.4750000000000001</v>
      </c>
      <c r="AF277">
        <v>4.0000000000000002E-4</v>
      </c>
      <c r="AG277">
        <v>2421</v>
      </c>
      <c r="AH277" t="s">
        <v>204</v>
      </c>
      <c r="AV277">
        <v>68.06</v>
      </c>
      <c r="AW277">
        <v>25788217</v>
      </c>
      <c r="AX277">
        <v>3.202</v>
      </c>
      <c r="AY277">
        <v>37.9</v>
      </c>
      <c r="AZ277">
        <v>15.504</v>
      </c>
      <c r="BA277">
        <v>10.129</v>
      </c>
      <c r="BB277">
        <v>44648.71</v>
      </c>
      <c r="BC277">
        <v>0.5</v>
      </c>
      <c r="BD277">
        <v>107.791</v>
      </c>
      <c r="BE277">
        <v>5.07</v>
      </c>
      <c r="BF277">
        <v>13</v>
      </c>
      <c r="BG277">
        <v>16.5</v>
      </c>
      <c r="BI277">
        <v>3.84</v>
      </c>
      <c r="BJ277">
        <v>83.44</v>
      </c>
      <c r="BK277">
        <v>0.94399999999999995</v>
      </c>
    </row>
    <row r="278" spans="1:67" x14ac:dyDescent="0.3">
      <c r="A278" t="s">
        <v>202</v>
      </c>
      <c r="B278" t="s">
        <v>203</v>
      </c>
      <c r="C278" t="s">
        <v>127</v>
      </c>
      <c r="D278" s="33">
        <v>44132</v>
      </c>
      <c r="E278">
        <v>27565</v>
      </c>
      <c r="F278">
        <v>12</v>
      </c>
      <c r="G278">
        <v>15.286</v>
      </c>
      <c r="H278">
        <v>907</v>
      </c>
      <c r="I278">
        <v>0</v>
      </c>
      <c r="J278">
        <v>0.28599999999999998</v>
      </c>
      <c r="K278">
        <v>1068.8989999999999</v>
      </c>
      <c r="L278">
        <v>0.46500000000000002</v>
      </c>
      <c r="M278">
        <v>0.59299999999999997</v>
      </c>
      <c r="N278">
        <v>35.170999999999999</v>
      </c>
      <c r="O278">
        <v>0</v>
      </c>
      <c r="P278">
        <v>1.0999999999999999E-2</v>
      </c>
      <c r="Q278">
        <v>0.8</v>
      </c>
      <c r="R278">
        <v>1</v>
      </c>
      <c r="S278">
        <v>3.9E-2</v>
      </c>
      <c r="T278">
        <v>19</v>
      </c>
      <c r="U278">
        <v>0.73699999999999999</v>
      </c>
      <c r="Z278">
        <v>51683</v>
      </c>
      <c r="AA278">
        <v>8650241</v>
      </c>
      <c r="AB278">
        <v>335.43400000000003</v>
      </c>
      <c r="AC278">
        <v>2.004</v>
      </c>
      <c r="AD278">
        <v>38891</v>
      </c>
      <c r="AE278">
        <v>1.508</v>
      </c>
      <c r="AF278">
        <v>4.0000000000000002E-4</v>
      </c>
      <c r="AG278">
        <v>2544.1999999999998</v>
      </c>
      <c r="AH278" t="s">
        <v>204</v>
      </c>
      <c r="AV278">
        <v>60.65</v>
      </c>
      <c r="AW278">
        <v>25788217</v>
      </c>
      <c r="AX278">
        <v>3.202</v>
      </c>
      <c r="AY278">
        <v>37.9</v>
      </c>
      <c r="AZ278">
        <v>15.504</v>
      </c>
      <c r="BA278">
        <v>10.129</v>
      </c>
      <c r="BB278">
        <v>44648.71</v>
      </c>
      <c r="BC278">
        <v>0.5</v>
      </c>
      <c r="BD278">
        <v>107.791</v>
      </c>
      <c r="BE278">
        <v>5.07</v>
      </c>
      <c r="BF278">
        <v>13</v>
      </c>
      <c r="BG278">
        <v>16.5</v>
      </c>
      <c r="BI278">
        <v>3.84</v>
      </c>
      <c r="BJ278">
        <v>83.44</v>
      </c>
      <c r="BK278">
        <v>0.94399999999999995</v>
      </c>
    </row>
    <row r="279" spans="1:67" x14ac:dyDescent="0.3">
      <c r="A279" t="s">
        <v>202</v>
      </c>
      <c r="B279" t="s">
        <v>203</v>
      </c>
      <c r="C279" t="s">
        <v>127</v>
      </c>
      <c r="D279" s="33">
        <v>44133</v>
      </c>
      <c r="E279">
        <v>27579</v>
      </c>
      <c r="F279">
        <v>14</v>
      </c>
      <c r="G279">
        <v>14.714</v>
      </c>
      <c r="H279">
        <v>907</v>
      </c>
      <c r="I279">
        <v>0</v>
      </c>
      <c r="J279">
        <v>0.28599999999999998</v>
      </c>
      <c r="K279">
        <v>1069.442</v>
      </c>
      <c r="L279">
        <v>0.54300000000000004</v>
      </c>
      <c r="M279">
        <v>0.57099999999999995</v>
      </c>
      <c r="N279">
        <v>35.170999999999999</v>
      </c>
      <c r="O279">
        <v>0</v>
      </c>
      <c r="P279">
        <v>1.0999999999999999E-2</v>
      </c>
      <c r="Q279">
        <v>0.78</v>
      </c>
      <c r="R279">
        <v>1</v>
      </c>
      <c r="S279">
        <v>3.9E-2</v>
      </c>
      <c r="T279">
        <v>20</v>
      </c>
      <c r="U279">
        <v>0.77600000000000002</v>
      </c>
      <c r="Z279">
        <v>50670</v>
      </c>
      <c r="AA279">
        <v>8700911</v>
      </c>
      <c r="AB279">
        <v>337.399</v>
      </c>
      <c r="AC279">
        <v>1.9650000000000001</v>
      </c>
      <c r="AD279">
        <v>39584</v>
      </c>
      <c r="AE279">
        <v>1.5349999999999999</v>
      </c>
      <c r="AF279">
        <v>4.0000000000000002E-4</v>
      </c>
      <c r="AG279">
        <v>2690.2</v>
      </c>
      <c r="AH279" t="s">
        <v>204</v>
      </c>
      <c r="AV279">
        <v>60.65</v>
      </c>
      <c r="AW279">
        <v>25788217</v>
      </c>
      <c r="AX279">
        <v>3.202</v>
      </c>
      <c r="AY279">
        <v>37.9</v>
      </c>
      <c r="AZ279">
        <v>15.504</v>
      </c>
      <c r="BA279">
        <v>10.129</v>
      </c>
      <c r="BB279">
        <v>44648.71</v>
      </c>
      <c r="BC279">
        <v>0.5</v>
      </c>
      <c r="BD279">
        <v>107.791</v>
      </c>
      <c r="BE279">
        <v>5.07</v>
      </c>
      <c r="BF279">
        <v>13</v>
      </c>
      <c r="BG279">
        <v>16.5</v>
      </c>
      <c r="BI279">
        <v>3.84</v>
      </c>
      <c r="BJ279">
        <v>83.44</v>
      </c>
      <c r="BK279">
        <v>0.94399999999999995</v>
      </c>
    </row>
    <row r="280" spans="1:67" x14ac:dyDescent="0.3">
      <c r="A280" t="s">
        <v>202</v>
      </c>
      <c r="B280" t="s">
        <v>203</v>
      </c>
      <c r="C280" t="s">
        <v>127</v>
      </c>
      <c r="D280" s="33">
        <v>44134</v>
      </c>
      <c r="E280">
        <v>27585</v>
      </c>
      <c r="F280">
        <v>6</v>
      </c>
      <c r="G280">
        <v>12.856999999999999</v>
      </c>
      <c r="H280">
        <v>907</v>
      </c>
      <c r="I280">
        <v>0</v>
      </c>
      <c r="J280">
        <v>0.28599999999999998</v>
      </c>
      <c r="K280">
        <v>1069.675</v>
      </c>
      <c r="L280">
        <v>0.23300000000000001</v>
      </c>
      <c r="M280">
        <v>0.499</v>
      </c>
      <c r="N280">
        <v>35.170999999999999</v>
      </c>
      <c r="O280">
        <v>0</v>
      </c>
      <c r="P280">
        <v>1.0999999999999999E-2</v>
      </c>
      <c r="Q280">
        <v>0.74</v>
      </c>
      <c r="R280">
        <v>1</v>
      </c>
      <c r="S280">
        <v>3.9E-2</v>
      </c>
      <c r="T280">
        <v>17</v>
      </c>
      <c r="U280">
        <v>0.65900000000000003</v>
      </c>
      <c r="Z280">
        <v>47531</v>
      </c>
      <c r="AA280">
        <v>8748442</v>
      </c>
      <c r="AB280">
        <v>339.24200000000002</v>
      </c>
      <c r="AC280">
        <v>1.843</v>
      </c>
      <c r="AD280">
        <v>40159</v>
      </c>
      <c r="AE280">
        <v>1.5569999999999999</v>
      </c>
      <c r="AF280">
        <v>2.9999999999999997E-4</v>
      </c>
      <c r="AG280">
        <v>3123.5</v>
      </c>
      <c r="AH280" t="s">
        <v>204</v>
      </c>
      <c r="AV280">
        <v>62.5</v>
      </c>
      <c r="AW280">
        <v>25788217</v>
      </c>
      <c r="AX280">
        <v>3.202</v>
      </c>
      <c r="AY280">
        <v>37.9</v>
      </c>
      <c r="AZ280">
        <v>15.504</v>
      </c>
      <c r="BA280">
        <v>10.129</v>
      </c>
      <c r="BB280">
        <v>44648.71</v>
      </c>
      <c r="BC280">
        <v>0.5</v>
      </c>
      <c r="BD280">
        <v>107.791</v>
      </c>
      <c r="BE280">
        <v>5.07</v>
      </c>
      <c r="BF280">
        <v>13</v>
      </c>
      <c r="BG280">
        <v>16.5</v>
      </c>
      <c r="BI280">
        <v>3.84</v>
      </c>
      <c r="BJ280">
        <v>83.44</v>
      </c>
      <c r="BK280">
        <v>0.94399999999999995</v>
      </c>
    </row>
    <row r="281" spans="1:67" x14ac:dyDescent="0.3">
      <c r="A281" t="s">
        <v>202</v>
      </c>
      <c r="B281" t="s">
        <v>203</v>
      </c>
      <c r="C281" t="s">
        <v>127</v>
      </c>
      <c r="D281" s="33">
        <v>44135</v>
      </c>
      <c r="E281">
        <v>27595</v>
      </c>
      <c r="F281">
        <v>10</v>
      </c>
      <c r="G281">
        <v>11.714</v>
      </c>
      <c r="H281">
        <v>907</v>
      </c>
      <c r="I281">
        <v>0</v>
      </c>
      <c r="J281">
        <v>0.28599999999999998</v>
      </c>
      <c r="K281">
        <v>1070.0619999999999</v>
      </c>
      <c r="L281">
        <v>0.38800000000000001</v>
      </c>
      <c r="M281">
        <v>0.45400000000000001</v>
      </c>
      <c r="N281">
        <v>35.170999999999999</v>
      </c>
      <c r="O281">
        <v>0</v>
      </c>
      <c r="P281">
        <v>1.0999999999999999E-2</v>
      </c>
      <c r="Q281">
        <v>0.73</v>
      </c>
      <c r="R281">
        <v>1</v>
      </c>
      <c r="S281">
        <v>3.9E-2</v>
      </c>
      <c r="T281">
        <v>17</v>
      </c>
      <c r="U281">
        <v>0.65900000000000003</v>
      </c>
      <c r="Z281">
        <v>41012</v>
      </c>
      <c r="AA281">
        <v>8789454</v>
      </c>
      <c r="AB281">
        <v>340.83199999999999</v>
      </c>
      <c r="AC281">
        <v>1.59</v>
      </c>
      <c r="AD281">
        <v>40606</v>
      </c>
      <c r="AE281">
        <v>1.575</v>
      </c>
      <c r="AF281">
        <v>2.9999999999999997E-4</v>
      </c>
      <c r="AG281">
        <v>3466.5</v>
      </c>
      <c r="AH281" t="s">
        <v>204</v>
      </c>
      <c r="AV281">
        <v>62.5</v>
      </c>
      <c r="AW281">
        <v>25788217</v>
      </c>
      <c r="AX281">
        <v>3.202</v>
      </c>
      <c r="AY281">
        <v>37.9</v>
      </c>
      <c r="AZ281">
        <v>15.504</v>
      </c>
      <c r="BA281">
        <v>10.129</v>
      </c>
      <c r="BB281">
        <v>44648.71</v>
      </c>
      <c r="BC281">
        <v>0.5</v>
      </c>
      <c r="BD281">
        <v>107.791</v>
      </c>
      <c r="BE281">
        <v>5.07</v>
      </c>
      <c r="BF281">
        <v>13</v>
      </c>
      <c r="BG281">
        <v>16.5</v>
      </c>
      <c r="BI281">
        <v>3.84</v>
      </c>
      <c r="BJ281">
        <v>83.44</v>
      </c>
      <c r="BK281">
        <v>0.94399999999999995</v>
      </c>
    </row>
    <row r="282" spans="1:67" x14ac:dyDescent="0.3">
      <c r="A282" t="s">
        <v>202</v>
      </c>
      <c r="B282" t="s">
        <v>203</v>
      </c>
      <c r="C282" t="s">
        <v>127</v>
      </c>
      <c r="D282" s="33">
        <v>44136</v>
      </c>
      <c r="E282">
        <v>27601</v>
      </c>
      <c r="F282">
        <v>6</v>
      </c>
      <c r="G282">
        <v>10.856999999999999</v>
      </c>
      <c r="H282">
        <v>907</v>
      </c>
      <c r="I282">
        <v>0</v>
      </c>
      <c r="J282">
        <v>0.28599999999999998</v>
      </c>
      <c r="K282">
        <v>1070.2950000000001</v>
      </c>
      <c r="L282">
        <v>0.23300000000000001</v>
      </c>
      <c r="M282">
        <v>0.42099999999999999</v>
      </c>
      <c r="N282">
        <v>35.170999999999999</v>
      </c>
      <c r="O282">
        <v>0</v>
      </c>
      <c r="P282">
        <v>1.0999999999999999E-2</v>
      </c>
      <c r="Q282">
        <v>0.73</v>
      </c>
      <c r="R282">
        <v>1</v>
      </c>
      <c r="S282">
        <v>3.9E-2</v>
      </c>
      <c r="T282">
        <v>16</v>
      </c>
      <c r="U282">
        <v>0.62</v>
      </c>
      <c r="Z282">
        <v>35732</v>
      </c>
      <c r="AA282">
        <v>8825186</v>
      </c>
      <c r="AB282">
        <v>342.21800000000002</v>
      </c>
      <c r="AC282">
        <v>1.3859999999999999</v>
      </c>
      <c r="AD282">
        <v>41335</v>
      </c>
      <c r="AE282">
        <v>1.603</v>
      </c>
      <c r="AF282">
        <v>2.9999999999999997E-4</v>
      </c>
      <c r="AG282">
        <v>3807.2</v>
      </c>
      <c r="AH282" t="s">
        <v>204</v>
      </c>
      <c r="AV282">
        <v>62.5</v>
      </c>
      <c r="AW282">
        <v>25788217</v>
      </c>
      <c r="AX282">
        <v>3.202</v>
      </c>
      <c r="AY282">
        <v>37.9</v>
      </c>
      <c r="AZ282">
        <v>15.504</v>
      </c>
      <c r="BA282">
        <v>10.129</v>
      </c>
      <c r="BB282">
        <v>44648.71</v>
      </c>
      <c r="BC282">
        <v>0.5</v>
      </c>
      <c r="BD282">
        <v>107.791</v>
      </c>
      <c r="BE282">
        <v>5.07</v>
      </c>
      <c r="BF282">
        <v>13</v>
      </c>
      <c r="BG282">
        <v>16.5</v>
      </c>
      <c r="BI282">
        <v>3.84</v>
      </c>
      <c r="BJ282">
        <v>83.44</v>
      </c>
      <c r="BK282">
        <v>0.94399999999999995</v>
      </c>
      <c r="BL282">
        <v>-9345</v>
      </c>
      <c r="BM282">
        <v>-6.49</v>
      </c>
      <c r="BN282">
        <v>-6.2</v>
      </c>
      <c r="BO282">
        <v>-362.37480086351098</v>
      </c>
    </row>
    <row r="283" spans="1:67" x14ac:dyDescent="0.3">
      <c r="A283" t="s">
        <v>202</v>
      </c>
      <c r="B283" t="s">
        <v>203</v>
      </c>
      <c r="C283" t="s">
        <v>127</v>
      </c>
      <c r="D283" s="33">
        <v>44137</v>
      </c>
      <c r="E283">
        <v>27610</v>
      </c>
      <c r="F283">
        <v>9</v>
      </c>
      <c r="G283">
        <v>10.143000000000001</v>
      </c>
      <c r="H283">
        <v>907</v>
      </c>
      <c r="I283">
        <v>0</v>
      </c>
      <c r="J283">
        <v>0.28599999999999998</v>
      </c>
      <c r="K283">
        <v>1070.644</v>
      </c>
      <c r="L283">
        <v>0.34899999999999998</v>
      </c>
      <c r="M283">
        <v>0.39300000000000002</v>
      </c>
      <c r="N283">
        <v>35.170999999999999</v>
      </c>
      <c r="O283">
        <v>0</v>
      </c>
      <c r="P283">
        <v>1.0999999999999999E-2</v>
      </c>
      <c r="Q283">
        <v>0.76</v>
      </c>
      <c r="R283">
        <v>1</v>
      </c>
      <c r="S283">
        <v>3.9E-2</v>
      </c>
      <c r="T283">
        <v>15</v>
      </c>
      <c r="U283">
        <v>0.58199999999999996</v>
      </c>
      <c r="Z283">
        <v>30215</v>
      </c>
      <c r="AA283">
        <v>8855401</v>
      </c>
      <c r="AB283">
        <v>343.38900000000001</v>
      </c>
      <c r="AC283">
        <v>1.1719999999999999</v>
      </c>
      <c r="AD283">
        <v>41196</v>
      </c>
      <c r="AE283">
        <v>1.597</v>
      </c>
      <c r="AF283">
        <v>2.0000000000000001E-4</v>
      </c>
      <c r="AG283">
        <v>4061.5</v>
      </c>
      <c r="AH283" t="s">
        <v>204</v>
      </c>
      <c r="AV283">
        <v>62.5</v>
      </c>
      <c r="AW283">
        <v>25788217</v>
      </c>
      <c r="AX283">
        <v>3.202</v>
      </c>
      <c r="AY283">
        <v>37.9</v>
      </c>
      <c r="AZ283">
        <v>15.504</v>
      </c>
      <c r="BA283">
        <v>10.129</v>
      </c>
      <c r="BB283">
        <v>44648.71</v>
      </c>
      <c r="BC283">
        <v>0.5</v>
      </c>
      <c r="BD283">
        <v>107.791</v>
      </c>
      <c r="BE283">
        <v>5.07</v>
      </c>
      <c r="BF283">
        <v>13</v>
      </c>
      <c r="BG283">
        <v>16.5</v>
      </c>
      <c r="BI283">
        <v>3.84</v>
      </c>
      <c r="BJ283">
        <v>83.44</v>
      </c>
      <c r="BK283">
        <v>0.94399999999999995</v>
      </c>
    </row>
    <row r="284" spans="1:67" x14ac:dyDescent="0.3">
      <c r="A284" t="s">
        <v>202</v>
      </c>
      <c r="B284" t="s">
        <v>203</v>
      </c>
      <c r="C284" t="s">
        <v>127</v>
      </c>
      <c r="D284" s="33">
        <v>44138</v>
      </c>
      <c r="E284">
        <v>27622</v>
      </c>
      <c r="F284">
        <v>12</v>
      </c>
      <c r="G284">
        <v>9.8569999999999993</v>
      </c>
      <c r="H284">
        <v>907</v>
      </c>
      <c r="I284">
        <v>0</v>
      </c>
      <c r="J284">
        <v>0</v>
      </c>
      <c r="K284">
        <v>1071.1089999999999</v>
      </c>
      <c r="L284">
        <v>0.46500000000000002</v>
      </c>
      <c r="M284">
        <v>0.38200000000000001</v>
      </c>
      <c r="N284">
        <v>35.170999999999999</v>
      </c>
      <c r="O284">
        <v>0</v>
      </c>
      <c r="P284">
        <v>0</v>
      </c>
      <c r="Q284">
        <v>0.78</v>
      </c>
      <c r="R284">
        <v>1</v>
      </c>
      <c r="S284">
        <v>3.9E-2</v>
      </c>
      <c r="T284">
        <v>20</v>
      </c>
      <c r="U284">
        <v>0.77600000000000002</v>
      </c>
      <c r="Z284">
        <v>31770</v>
      </c>
      <c r="AA284">
        <v>8887171</v>
      </c>
      <c r="AB284">
        <v>344.62099999999998</v>
      </c>
      <c r="AC284">
        <v>1.232</v>
      </c>
      <c r="AD284">
        <v>41230</v>
      </c>
      <c r="AE284">
        <v>1.599</v>
      </c>
      <c r="AF284">
        <v>2.0000000000000001E-4</v>
      </c>
      <c r="AG284">
        <v>4182.8</v>
      </c>
      <c r="AH284" t="s">
        <v>204</v>
      </c>
      <c r="AV284">
        <v>62.5</v>
      </c>
      <c r="AW284">
        <v>25788217</v>
      </c>
      <c r="AX284">
        <v>3.202</v>
      </c>
      <c r="AY284">
        <v>37.9</v>
      </c>
      <c r="AZ284">
        <v>15.504</v>
      </c>
      <c r="BA284">
        <v>10.129</v>
      </c>
      <c r="BB284">
        <v>44648.71</v>
      </c>
      <c r="BC284">
        <v>0.5</v>
      </c>
      <c r="BD284">
        <v>107.791</v>
      </c>
      <c r="BE284">
        <v>5.07</v>
      </c>
      <c r="BF284">
        <v>13</v>
      </c>
      <c r="BG284">
        <v>16.5</v>
      </c>
      <c r="BI284">
        <v>3.84</v>
      </c>
      <c r="BJ284">
        <v>83.44</v>
      </c>
      <c r="BK284">
        <v>0.94399999999999995</v>
      </c>
    </row>
    <row r="285" spans="1:67" x14ac:dyDescent="0.3">
      <c r="A285" t="s">
        <v>202</v>
      </c>
      <c r="B285" t="s">
        <v>203</v>
      </c>
      <c r="C285" t="s">
        <v>127</v>
      </c>
      <c r="D285" s="33">
        <v>44139</v>
      </c>
      <c r="E285">
        <v>27630</v>
      </c>
      <c r="F285">
        <v>8</v>
      </c>
      <c r="G285">
        <v>9.2859999999999996</v>
      </c>
      <c r="H285">
        <v>907</v>
      </c>
      <c r="I285">
        <v>0</v>
      </c>
      <c r="J285">
        <v>0</v>
      </c>
      <c r="K285">
        <v>1071.42</v>
      </c>
      <c r="L285">
        <v>0.31</v>
      </c>
      <c r="M285">
        <v>0.36</v>
      </c>
      <c r="N285">
        <v>35.170999999999999</v>
      </c>
      <c r="O285">
        <v>0</v>
      </c>
      <c r="P285">
        <v>0</v>
      </c>
      <c r="Q285">
        <v>0.8</v>
      </c>
      <c r="R285">
        <v>1</v>
      </c>
      <c r="S285">
        <v>3.9E-2</v>
      </c>
      <c r="T285">
        <v>21</v>
      </c>
      <c r="U285">
        <v>0.81399999999999995</v>
      </c>
      <c r="Z285">
        <v>46392</v>
      </c>
      <c r="AA285">
        <v>8933563</v>
      </c>
      <c r="AB285">
        <v>346.42</v>
      </c>
      <c r="AC285">
        <v>1.7989999999999999</v>
      </c>
      <c r="AD285">
        <v>40475</v>
      </c>
      <c r="AE285">
        <v>1.57</v>
      </c>
      <c r="AF285">
        <v>2.0000000000000001E-4</v>
      </c>
      <c r="AG285">
        <v>4358.7</v>
      </c>
      <c r="AH285" t="s">
        <v>204</v>
      </c>
      <c r="AV285">
        <v>62.5</v>
      </c>
      <c r="AW285">
        <v>25788217</v>
      </c>
      <c r="AX285">
        <v>3.202</v>
      </c>
      <c r="AY285">
        <v>37.9</v>
      </c>
      <c r="AZ285">
        <v>15.504</v>
      </c>
      <c r="BA285">
        <v>10.129</v>
      </c>
      <c r="BB285">
        <v>44648.71</v>
      </c>
      <c r="BC285">
        <v>0.5</v>
      </c>
      <c r="BD285">
        <v>107.791</v>
      </c>
      <c r="BE285">
        <v>5.07</v>
      </c>
      <c r="BF285">
        <v>13</v>
      </c>
      <c r="BG285">
        <v>16.5</v>
      </c>
      <c r="BI285">
        <v>3.84</v>
      </c>
      <c r="BJ285">
        <v>83.44</v>
      </c>
      <c r="BK285">
        <v>0.94399999999999995</v>
      </c>
    </row>
    <row r="286" spans="1:67" x14ac:dyDescent="0.3">
      <c r="A286" t="s">
        <v>202</v>
      </c>
      <c r="B286" t="s">
        <v>203</v>
      </c>
      <c r="C286" t="s">
        <v>127</v>
      </c>
      <c r="D286" s="33">
        <v>44140</v>
      </c>
      <c r="E286">
        <v>27644</v>
      </c>
      <c r="F286">
        <v>14</v>
      </c>
      <c r="G286">
        <v>9.2859999999999996</v>
      </c>
      <c r="H286">
        <v>907</v>
      </c>
      <c r="I286">
        <v>0</v>
      </c>
      <c r="J286">
        <v>0</v>
      </c>
      <c r="K286">
        <v>1071.962</v>
      </c>
      <c r="L286">
        <v>0.54300000000000004</v>
      </c>
      <c r="M286">
        <v>0.36</v>
      </c>
      <c r="N286">
        <v>35.170999999999999</v>
      </c>
      <c r="O286">
        <v>0</v>
      </c>
      <c r="P286">
        <v>0</v>
      </c>
      <c r="Q286">
        <v>0.81</v>
      </c>
      <c r="R286">
        <v>1</v>
      </c>
      <c r="S286">
        <v>3.9E-2</v>
      </c>
      <c r="T286">
        <v>20</v>
      </c>
      <c r="U286">
        <v>0.77600000000000002</v>
      </c>
      <c r="Z286">
        <v>43579</v>
      </c>
      <c r="AA286">
        <v>8977142</v>
      </c>
      <c r="AB286">
        <v>348.11</v>
      </c>
      <c r="AC286">
        <v>1.69</v>
      </c>
      <c r="AD286">
        <v>39462</v>
      </c>
      <c r="AE286">
        <v>1.53</v>
      </c>
      <c r="AF286">
        <v>2.0000000000000001E-4</v>
      </c>
      <c r="AG286">
        <v>4249.6000000000004</v>
      </c>
      <c r="AH286" t="s">
        <v>204</v>
      </c>
      <c r="AV286">
        <v>62.5</v>
      </c>
      <c r="AW286">
        <v>25788217</v>
      </c>
      <c r="AX286">
        <v>3.202</v>
      </c>
      <c r="AY286">
        <v>37.9</v>
      </c>
      <c r="AZ286">
        <v>15.504</v>
      </c>
      <c r="BA286">
        <v>10.129</v>
      </c>
      <c r="BB286">
        <v>44648.71</v>
      </c>
      <c r="BC286">
        <v>0.5</v>
      </c>
      <c r="BD286">
        <v>107.791</v>
      </c>
      <c r="BE286">
        <v>5.07</v>
      </c>
      <c r="BF286">
        <v>13</v>
      </c>
      <c r="BG286">
        <v>16.5</v>
      </c>
      <c r="BI286">
        <v>3.84</v>
      </c>
      <c r="BJ286">
        <v>83.44</v>
      </c>
      <c r="BK286">
        <v>0.94399999999999995</v>
      </c>
    </row>
    <row r="287" spans="1:67" x14ac:dyDescent="0.3">
      <c r="A287" t="s">
        <v>202</v>
      </c>
      <c r="B287" t="s">
        <v>203</v>
      </c>
      <c r="C287" t="s">
        <v>127</v>
      </c>
      <c r="D287" s="33">
        <v>44141</v>
      </c>
      <c r="E287">
        <v>27652</v>
      </c>
      <c r="F287">
        <v>8</v>
      </c>
      <c r="G287">
        <v>9.5709999999999997</v>
      </c>
      <c r="H287">
        <v>907</v>
      </c>
      <c r="I287">
        <v>0</v>
      </c>
      <c r="J287">
        <v>0</v>
      </c>
      <c r="K287">
        <v>1072.2729999999999</v>
      </c>
      <c r="L287">
        <v>0.31</v>
      </c>
      <c r="M287">
        <v>0.371</v>
      </c>
      <c r="N287">
        <v>35.170999999999999</v>
      </c>
      <c r="O287">
        <v>0</v>
      </c>
      <c r="P287">
        <v>0</v>
      </c>
      <c r="Q287">
        <v>0.79</v>
      </c>
      <c r="R287">
        <v>1</v>
      </c>
      <c r="S287">
        <v>3.9E-2</v>
      </c>
      <c r="T287">
        <v>19</v>
      </c>
      <c r="U287">
        <v>0.73699999999999999</v>
      </c>
      <c r="Z287">
        <v>46471</v>
      </c>
      <c r="AA287">
        <v>9023613</v>
      </c>
      <c r="AB287">
        <v>349.91199999999998</v>
      </c>
      <c r="AC287">
        <v>1.802</v>
      </c>
      <c r="AD287">
        <v>39310</v>
      </c>
      <c r="AE287">
        <v>1.524</v>
      </c>
      <c r="AF287">
        <v>2.0000000000000001E-4</v>
      </c>
      <c r="AG287">
        <v>4107.2</v>
      </c>
      <c r="AH287" t="s">
        <v>204</v>
      </c>
      <c r="AV287">
        <v>62.5</v>
      </c>
      <c r="AW287">
        <v>25788217</v>
      </c>
      <c r="AX287">
        <v>3.202</v>
      </c>
      <c r="AY287">
        <v>37.9</v>
      </c>
      <c r="AZ287">
        <v>15.504</v>
      </c>
      <c r="BA287">
        <v>10.129</v>
      </c>
      <c r="BB287">
        <v>44648.71</v>
      </c>
      <c r="BC287">
        <v>0.5</v>
      </c>
      <c r="BD287">
        <v>107.791</v>
      </c>
      <c r="BE287">
        <v>5.07</v>
      </c>
      <c r="BF287">
        <v>13</v>
      </c>
      <c r="BG287">
        <v>16.5</v>
      </c>
      <c r="BI287">
        <v>3.84</v>
      </c>
      <c r="BJ287">
        <v>83.44</v>
      </c>
      <c r="BK287">
        <v>0.94399999999999995</v>
      </c>
    </row>
    <row r="288" spans="1:67" x14ac:dyDescent="0.3">
      <c r="A288" t="s">
        <v>202</v>
      </c>
      <c r="B288" t="s">
        <v>203</v>
      </c>
      <c r="C288" t="s">
        <v>127</v>
      </c>
      <c r="D288" s="33">
        <v>44142</v>
      </c>
      <c r="E288">
        <v>27658</v>
      </c>
      <c r="F288">
        <v>6</v>
      </c>
      <c r="G288">
        <v>9</v>
      </c>
      <c r="H288">
        <v>907</v>
      </c>
      <c r="I288">
        <v>0</v>
      </c>
      <c r="J288">
        <v>0</v>
      </c>
      <c r="K288">
        <v>1072.5050000000001</v>
      </c>
      <c r="L288">
        <v>0.23300000000000001</v>
      </c>
      <c r="M288">
        <v>0.34899999999999998</v>
      </c>
      <c r="N288">
        <v>35.170999999999999</v>
      </c>
      <c r="O288">
        <v>0</v>
      </c>
      <c r="P288">
        <v>0</v>
      </c>
      <c r="Q288">
        <v>0.77</v>
      </c>
      <c r="R288">
        <v>1</v>
      </c>
      <c r="S288">
        <v>3.9E-2</v>
      </c>
      <c r="T288">
        <v>19</v>
      </c>
      <c r="U288">
        <v>0.73699999999999999</v>
      </c>
      <c r="Z288">
        <v>38742</v>
      </c>
      <c r="AA288">
        <v>9062355</v>
      </c>
      <c r="AB288">
        <v>351.41500000000002</v>
      </c>
      <c r="AC288">
        <v>1.502</v>
      </c>
      <c r="AD288">
        <v>38986</v>
      </c>
      <c r="AE288">
        <v>1.512</v>
      </c>
      <c r="AF288">
        <v>2.0000000000000001E-4</v>
      </c>
      <c r="AG288">
        <v>4331.8</v>
      </c>
      <c r="AH288" t="s">
        <v>204</v>
      </c>
      <c r="AV288">
        <v>62.5</v>
      </c>
      <c r="AW288">
        <v>25788217</v>
      </c>
      <c r="AX288">
        <v>3.202</v>
      </c>
      <c r="AY288">
        <v>37.9</v>
      </c>
      <c r="AZ288">
        <v>15.504</v>
      </c>
      <c r="BA288">
        <v>10.129</v>
      </c>
      <c r="BB288">
        <v>44648.71</v>
      </c>
      <c r="BC288">
        <v>0.5</v>
      </c>
      <c r="BD288">
        <v>107.791</v>
      </c>
      <c r="BE288">
        <v>5.07</v>
      </c>
      <c r="BF288">
        <v>13</v>
      </c>
      <c r="BG288">
        <v>16.5</v>
      </c>
      <c r="BI288">
        <v>3.84</v>
      </c>
      <c r="BJ288">
        <v>83.44</v>
      </c>
      <c r="BK288">
        <v>0.94399999999999995</v>
      </c>
    </row>
    <row r="289" spans="1:67" x14ac:dyDescent="0.3">
      <c r="A289" t="s">
        <v>202</v>
      </c>
      <c r="B289" t="s">
        <v>203</v>
      </c>
      <c r="C289" t="s">
        <v>127</v>
      </c>
      <c r="D289" s="33">
        <v>44143</v>
      </c>
      <c r="E289">
        <v>27665</v>
      </c>
      <c r="F289">
        <v>7</v>
      </c>
      <c r="G289">
        <v>9.1430000000000007</v>
      </c>
      <c r="H289">
        <v>907</v>
      </c>
      <c r="I289">
        <v>0</v>
      </c>
      <c r="J289">
        <v>0</v>
      </c>
      <c r="K289">
        <v>1072.777</v>
      </c>
      <c r="L289">
        <v>0.27100000000000002</v>
      </c>
      <c r="M289">
        <v>0.35499999999999998</v>
      </c>
      <c r="N289">
        <v>35.170999999999999</v>
      </c>
      <c r="O289">
        <v>0</v>
      </c>
      <c r="P289">
        <v>0</v>
      </c>
      <c r="Q289">
        <v>0.78</v>
      </c>
      <c r="R289">
        <v>1</v>
      </c>
      <c r="S289">
        <v>3.9E-2</v>
      </c>
      <c r="T289">
        <v>20</v>
      </c>
      <c r="U289">
        <v>0.77600000000000002</v>
      </c>
      <c r="Z289">
        <v>35459</v>
      </c>
      <c r="AA289">
        <v>9097814</v>
      </c>
      <c r="AB289">
        <v>352.79</v>
      </c>
      <c r="AC289">
        <v>1.375</v>
      </c>
      <c r="AD289">
        <v>38947</v>
      </c>
      <c r="AE289">
        <v>1.51</v>
      </c>
      <c r="AF289">
        <v>2.0000000000000001E-4</v>
      </c>
      <c r="AG289">
        <v>4259.8</v>
      </c>
      <c r="AH289" t="s">
        <v>204</v>
      </c>
      <c r="AV289">
        <v>64.349999999999994</v>
      </c>
      <c r="AW289">
        <v>25788217</v>
      </c>
      <c r="AX289">
        <v>3.202</v>
      </c>
      <c r="AY289">
        <v>37.9</v>
      </c>
      <c r="AZ289">
        <v>15.504</v>
      </c>
      <c r="BA289">
        <v>10.129</v>
      </c>
      <c r="BB289">
        <v>44648.71</v>
      </c>
      <c r="BC289">
        <v>0.5</v>
      </c>
      <c r="BD289">
        <v>107.791</v>
      </c>
      <c r="BE289">
        <v>5.07</v>
      </c>
      <c r="BF289">
        <v>13</v>
      </c>
      <c r="BG289">
        <v>16.5</v>
      </c>
      <c r="BI289">
        <v>3.84</v>
      </c>
      <c r="BJ289">
        <v>83.44</v>
      </c>
      <c r="BK289">
        <v>0.94399999999999995</v>
      </c>
      <c r="BL289">
        <v>-9477.4</v>
      </c>
      <c r="BM289">
        <v>-6.44</v>
      </c>
      <c r="BN289">
        <v>-4.2300000000000004</v>
      </c>
      <c r="BO289">
        <v>-367.50892859324102</v>
      </c>
    </row>
    <row r="290" spans="1:67" x14ac:dyDescent="0.3">
      <c r="A290" t="s">
        <v>202</v>
      </c>
      <c r="B290" t="s">
        <v>203</v>
      </c>
      <c r="C290" t="s">
        <v>127</v>
      </c>
      <c r="D290" s="33">
        <v>44144</v>
      </c>
      <c r="E290">
        <v>27669</v>
      </c>
      <c r="F290">
        <v>4</v>
      </c>
      <c r="G290">
        <v>8.4290000000000003</v>
      </c>
      <c r="H290">
        <v>907</v>
      </c>
      <c r="I290">
        <v>0</v>
      </c>
      <c r="J290">
        <v>0</v>
      </c>
      <c r="K290">
        <v>1072.932</v>
      </c>
      <c r="L290">
        <v>0.155</v>
      </c>
      <c r="M290">
        <v>0.32700000000000001</v>
      </c>
      <c r="N290">
        <v>35.170999999999999</v>
      </c>
      <c r="O290">
        <v>0</v>
      </c>
      <c r="P290">
        <v>0</v>
      </c>
      <c r="Q290">
        <v>0.81</v>
      </c>
      <c r="R290">
        <v>0</v>
      </c>
      <c r="S290">
        <v>0</v>
      </c>
      <c r="T290">
        <v>20</v>
      </c>
      <c r="U290">
        <v>0.77600000000000002</v>
      </c>
      <c r="Z290">
        <v>29026</v>
      </c>
      <c r="AA290">
        <v>9126840</v>
      </c>
      <c r="AB290">
        <v>353.91500000000002</v>
      </c>
      <c r="AC290">
        <v>1.1259999999999999</v>
      </c>
      <c r="AD290">
        <v>38777</v>
      </c>
      <c r="AE290">
        <v>1.504</v>
      </c>
      <c r="AF290">
        <v>2.0000000000000001E-4</v>
      </c>
      <c r="AG290">
        <v>4600.3999999999996</v>
      </c>
      <c r="AH290" t="s">
        <v>204</v>
      </c>
      <c r="AV290">
        <v>64.349999999999994</v>
      </c>
      <c r="AW290">
        <v>25788217</v>
      </c>
      <c r="AX290">
        <v>3.202</v>
      </c>
      <c r="AY290">
        <v>37.9</v>
      </c>
      <c r="AZ290">
        <v>15.504</v>
      </c>
      <c r="BA290">
        <v>10.129</v>
      </c>
      <c r="BB290">
        <v>44648.71</v>
      </c>
      <c r="BC290">
        <v>0.5</v>
      </c>
      <c r="BD290">
        <v>107.791</v>
      </c>
      <c r="BE290">
        <v>5.07</v>
      </c>
      <c r="BF290">
        <v>13</v>
      </c>
      <c r="BG290">
        <v>16.5</v>
      </c>
      <c r="BI290">
        <v>3.84</v>
      </c>
      <c r="BJ290">
        <v>83.44</v>
      </c>
      <c r="BK290">
        <v>0.94399999999999995</v>
      </c>
    </row>
    <row r="291" spans="1:67" x14ac:dyDescent="0.3">
      <c r="A291" t="s">
        <v>202</v>
      </c>
      <c r="B291" t="s">
        <v>203</v>
      </c>
      <c r="C291" t="s">
        <v>127</v>
      </c>
      <c r="D291" s="33">
        <v>44145</v>
      </c>
      <c r="E291">
        <v>27671</v>
      </c>
      <c r="F291">
        <v>2</v>
      </c>
      <c r="G291">
        <v>7</v>
      </c>
      <c r="H291">
        <v>907</v>
      </c>
      <c r="I291">
        <v>0</v>
      </c>
      <c r="J291">
        <v>0</v>
      </c>
      <c r="K291">
        <v>1073.009</v>
      </c>
      <c r="L291">
        <v>7.8E-2</v>
      </c>
      <c r="M291">
        <v>0.27100000000000002</v>
      </c>
      <c r="N291">
        <v>35.170999999999999</v>
      </c>
      <c r="O291">
        <v>0</v>
      </c>
      <c r="P291">
        <v>0</v>
      </c>
      <c r="Q291">
        <v>0.86</v>
      </c>
      <c r="R291">
        <v>0</v>
      </c>
      <c r="S291">
        <v>0</v>
      </c>
      <c r="T291">
        <v>22</v>
      </c>
      <c r="U291">
        <v>0.85299999999999998</v>
      </c>
      <c r="Z291">
        <v>33373</v>
      </c>
      <c r="AA291">
        <v>9160213</v>
      </c>
      <c r="AB291">
        <v>355.209</v>
      </c>
      <c r="AC291">
        <v>1.294</v>
      </c>
      <c r="AD291">
        <v>39006</v>
      </c>
      <c r="AE291">
        <v>1.5129999999999999</v>
      </c>
      <c r="AF291">
        <v>2.0000000000000001E-4</v>
      </c>
      <c r="AG291">
        <v>5572.3</v>
      </c>
      <c r="AH291" t="s">
        <v>204</v>
      </c>
      <c r="AV291">
        <v>64.349999999999994</v>
      </c>
      <c r="AW291">
        <v>25788217</v>
      </c>
      <c r="AX291">
        <v>3.202</v>
      </c>
      <c r="AY291">
        <v>37.9</v>
      </c>
      <c r="AZ291">
        <v>15.504</v>
      </c>
      <c r="BA291">
        <v>10.129</v>
      </c>
      <c r="BB291">
        <v>44648.71</v>
      </c>
      <c r="BC291">
        <v>0.5</v>
      </c>
      <c r="BD291">
        <v>107.791</v>
      </c>
      <c r="BE291">
        <v>5.07</v>
      </c>
      <c r="BF291">
        <v>13</v>
      </c>
      <c r="BG291">
        <v>16.5</v>
      </c>
      <c r="BI291">
        <v>3.84</v>
      </c>
      <c r="BJ291">
        <v>83.44</v>
      </c>
      <c r="BK291">
        <v>0.94399999999999995</v>
      </c>
    </row>
    <row r="292" spans="1:67" x14ac:dyDescent="0.3">
      <c r="A292" t="s">
        <v>202</v>
      </c>
      <c r="B292" t="s">
        <v>203</v>
      </c>
      <c r="C292" t="s">
        <v>127</v>
      </c>
      <c r="D292" s="33">
        <v>44146</v>
      </c>
      <c r="E292">
        <v>27675</v>
      </c>
      <c r="F292">
        <v>4</v>
      </c>
      <c r="G292">
        <v>6.4290000000000003</v>
      </c>
      <c r="H292">
        <v>907</v>
      </c>
      <c r="I292">
        <v>0</v>
      </c>
      <c r="J292">
        <v>0</v>
      </c>
      <c r="K292">
        <v>1073.165</v>
      </c>
      <c r="L292">
        <v>0.155</v>
      </c>
      <c r="M292">
        <v>0.249</v>
      </c>
      <c r="N292">
        <v>35.170999999999999</v>
      </c>
      <c r="O292">
        <v>0</v>
      </c>
      <c r="P292">
        <v>0</v>
      </c>
      <c r="Q292">
        <v>0.96</v>
      </c>
      <c r="R292">
        <v>0</v>
      </c>
      <c r="S292">
        <v>0</v>
      </c>
      <c r="T292">
        <v>22</v>
      </c>
      <c r="U292">
        <v>0.85299999999999998</v>
      </c>
      <c r="Z292">
        <v>52406</v>
      </c>
      <c r="AA292">
        <v>9212619</v>
      </c>
      <c r="AB292">
        <v>357.24099999999999</v>
      </c>
      <c r="AC292">
        <v>2.032</v>
      </c>
      <c r="AD292">
        <v>39865</v>
      </c>
      <c r="AE292">
        <v>1.546</v>
      </c>
      <c r="AF292">
        <v>2.0000000000000001E-4</v>
      </c>
      <c r="AG292">
        <v>6200.8</v>
      </c>
      <c r="AH292" t="s">
        <v>204</v>
      </c>
      <c r="AV292">
        <v>64.349999999999994</v>
      </c>
      <c r="AW292">
        <v>25788217</v>
      </c>
      <c r="AX292">
        <v>3.202</v>
      </c>
      <c r="AY292">
        <v>37.9</v>
      </c>
      <c r="AZ292">
        <v>15.504</v>
      </c>
      <c r="BA292">
        <v>10.129</v>
      </c>
      <c r="BB292">
        <v>44648.71</v>
      </c>
      <c r="BC292">
        <v>0.5</v>
      </c>
      <c r="BD292">
        <v>107.791</v>
      </c>
      <c r="BE292">
        <v>5.07</v>
      </c>
      <c r="BF292">
        <v>13</v>
      </c>
      <c r="BG292">
        <v>16.5</v>
      </c>
      <c r="BI292">
        <v>3.84</v>
      </c>
      <c r="BJ292">
        <v>83.44</v>
      </c>
      <c r="BK292">
        <v>0.94399999999999995</v>
      </c>
    </row>
    <row r="293" spans="1:67" x14ac:dyDescent="0.3">
      <c r="A293" t="s">
        <v>202</v>
      </c>
      <c r="B293" t="s">
        <v>203</v>
      </c>
      <c r="C293" t="s">
        <v>127</v>
      </c>
      <c r="D293" s="33">
        <v>44147</v>
      </c>
      <c r="E293">
        <v>27676</v>
      </c>
      <c r="F293">
        <v>1</v>
      </c>
      <c r="G293">
        <v>4.5709999999999997</v>
      </c>
      <c r="H293">
        <v>907</v>
      </c>
      <c r="I293">
        <v>0</v>
      </c>
      <c r="J293">
        <v>0</v>
      </c>
      <c r="K293">
        <v>1073.203</v>
      </c>
      <c r="L293">
        <v>3.9E-2</v>
      </c>
      <c r="M293">
        <v>0.17699999999999999</v>
      </c>
      <c r="N293">
        <v>35.170999999999999</v>
      </c>
      <c r="O293">
        <v>0</v>
      </c>
      <c r="P293">
        <v>0</v>
      </c>
      <c r="Q293">
        <v>1.1100000000000001</v>
      </c>
      <c r="R293">
        <v>0</v>
      </c>
      <c r="S293">
        <v>0</v>
      </c>
      <c r="T293">
        <v>22</v>
      </c>
      <c r="U293">
        <v>0.85299999999999998</v>
      </c>
      <c r="Z293">
        <v>55862</v>
      </c>
      <c r="AA293">
        <v>9268481</v>
      </c>
      <c r="AB293">
        <v>359.40800000000002</v>
      </c>
      <c r="AC293">
        <v>2.1659999999999999</v>
      </c>
      <c r="AD293">
        <v>41620</v>
      </c>
      <c r="AE293">
        <v>1.6140000000000001</v>
      </c>
      <c r="AF293">
        <v>1E-4</v>
      </c>
      <c r="AG293">
        <v>9105.2000000000007</v>
      </c>
      <c r="AH293" t="s">
        <v>204</v>
      </c>
      <c r="AV293">
        <v>64.349999999999994</v>
      </c>
      <c r="AW293">
        <v>25788217</v>
      </c>
      <c r="AX293">
        <v>3.202</v>
      </c>
      <c r="AY293">
        <v>37.9</v>
      </c>
      <c r="AZ293">
        <v>15.504</v>
      </c>
      <c r="BA293">
        <v>10.129</v>
      </c>
      <c r="BB293">
        <v>44648.71</v>
      </c>
      <c r="BC293">
        <v>0.5</v>
      </c>
      <c r="BD293">
        <v>107.791</v>
      </c>
      <c r="BE293">
        <v>5.07</v>
      </c>
      <c r="BF293">
        <v>13</v>
      </c>
      <c r="BG293">
        <v>16.5</v>
      </c>
      <c r="BI293">
        <v>3.84</v>
      </c>
      <c r="BJ293">
        <v>83.44</v>
      </c>
      <c r="BK293">
        <v>0.94399999999999995</v>
      </c>
    </row>
    <row r="294" spans="1:67" x14ac:dyDescent="0.3">
      <c r="A294" t="s">
        <v>202</v>
      </c>
      <c r="B294" t="s">
        <v>203</v>
      </c>
      <c r="C294" t="s">
        <v>127</v>
      </c>
      <c r="D294" s="33">
        <v>44148</v>
      </c>
      <c r="E294">
        <v>27682</v>
      </c>
      <c r="F294">
        <v>6</v>
      </c>
      <c r="G294">
        <v>4.2859999999999996</v>
      </c>
      <c r="H294">
        <v>907</v>
      </c>
      <c r="I294">
        <v>0</v>
      </c>
      <c r="J294">
        <v>0</v>
      </c>
      <c r="K294">
        <v>1073.4359999999999</v>
      </c>
      <c r="L294">
        <v>0.23300000000000001</v>
      </c>
      <c r="M294">
        <v>0.16600000000000001</v>
      </c>
      <c r="N294">
        <v>35.170999999999999</v>
      </c>
      <c r="O294">
        <v>0</v>
      </c>
      <c r="P294">
        <v>0</v>
      </c>
      <c r="Q294">
        <v>1.32</v>
      </c>
      <c r="R294">
        <v>0</v>
      </c>
      <c r="S294">
        <v>0</v>
      </c>
      <c r="T294">
        <v>21</v>
      </c>
      <c r="U294">
        <v>0.81399999999999995</v>
      </c>
      <c r="Z294">
        <v>39993</v>
      </c>
      <c r="AA294">
        <v>9308474</v>
      </c>
      <c r="AB294">
        <v>360.95800000000003</v>
      </c>
      <c r="AC294">
        <v>1.5509999999999999</v>
      </c>
      <c r="AD294">
        <v>40694</v>
      </c>
      <c r="AE294">
        <v>1.5780000000000001</v>
      </c>
      <c r="AF294">
        <v>1E-4</v>
      </c>
      <c r="AG294">
        <v>9494.6</v>
      </c>
      <c r="AH294" t="s">
        <v>204</v>
      </c>
      <c r="AV294">
        <v>64.349999999999994</v>
      </c>
      <c r="AW294">
        <v>25788217</v>
      </c>
      <c r="AX294">
        <v>3.202</v>
      </c>
      <c r="AY294">
        <v>37.9</v>
      </c>
      <c r="AZ294">
        <v>15.504</v>
      </c>
      <c r="BA294">
        <v>10.129</v>
      </c>
      <c r="BB294">
        <v>44648.71</v>
      </c>
      <c r="BC294">
        <v>0.5</v>
      </c>
      <c r="BD294">
        <v>107.791</v>
      </c>
      <c r="BE294">
        <v>5.07</v>
      </c>
      <c r="BF294">
        <v>13</v>
      </c>
      <c r="BG294">
        <v>16.5</v>
      </c>
      <c r="BI294">
        <v>3.84</v>
      </c>
      <c r="BJ294">
        <v>83.44</v>
      </c>
      <c r="BK294">
        <v>0.94399999999999995</v>
      </c>
    </row>
    <row r="295" spans="1:67" x14ac:dyDescent="0.3">
      <c r="A295" t="s">
        <v>202</v>
      </c>
      <c r="B295" t="s">
        <v>203</v>
      </c>
      <c r="C295" t="s">
        <v>127</v>
      </c>
      <c r="D295" s="33">
        <v>44149</v>
      </c>
      <c r="E295">
        <v>27711</v>
      </c>
      <c r="F295">
        <v>29</v>
      </c>
      <c r="G295">
        <v>7.5709999999999997</v>
      </c>
      <c r="H295">
        <v>907</v>
      </c>
      <c r="I295">
        <v>0</v>
      </c>
      <c r="J295">
        <v>0</v>
      </c>
      <c r="K295">
        <v>1074.5609999999999</v>
      </c>
      <c r="L295">
        <v>1.125</v>
      </c>
      <c r="M295">
        <v>0.29399999999999998</v>
      </c>
      <c r="N295">
        <v>35.170999999999999</v>
      </c>
      <c r="O295">
        <v>0</v>
      </c>
      <c r="P295">
        <v>0</v>
      </c>
      <c r="Q295">
        <v>1.56</v>
      </c>
      <c r="R295">
        <v>0</v>
      </c>
      <c r="S295">
        <v>0</v>
      </c>
      <c r="T295">
        <v>22</v>
      </c>
      <c r="U295">
        <v>0.85299999999999998</v>
      </c>
      <c r="Z295">
        <v>40222</v>
      </c>
      <c r="AA295">
        <v>9348696</v>
      </c>
      <c r="AB295">
        <v>362.51799999999997</v>
      </c>
      <c r="AC295">
        <v>1.56</v>
      </c>
      <c r="AD295">
        <v>40906</v>
      </c>
      <c r="AE295">
        <v>1.5860000000000001</v>
      </c>
      <c r="AF295">
        <v>2.0000000000000001E-4</v>
      </c>
      <c r="AG295">
        <v>5403</v>
      </c>
      <c r="AH295" t="s">
        <v>204</v>
      </c>
      <c r="AV295">
        <v>64.349999999999994</v>
      </c>
      <c r="AW295">
        <v>25788217</v>
      </c>
      <c r="AX295">
        <v>3.202</v>
      </c>
      <c r="AY295">
        <v>37.9</v>
      </c>
      <c r="AZ295">
        <v>15.504</v>
      </c>
      <c r="BA295">
        <v>10.129</v>
      </c>
      <c r="BB295">
        <v>44648.71</v>
      </c>
      <c r="BC295">
        <v>0.5</v>
      </c>
      <c r="BD295">
        <v>107.791</v>
      </c>
      <c r="BE295">
        <v>5.07</v>
      </c>
      <c r="BF295">
        <v>13</v>
      </c>
      <c r="BG295">
        <v>16.5</v>
      </c>
      <c r="BI295">
        <v>3.84</v>
      </c>
      <c r="BJ295">
        <v>83.44</v>
      </c>
      <c r="BK295">
        <v>0.94399999999999995</v>
      </c>
    </row>
    <row r="296" spans="1:67" x14ac:dyDescent="0.3">
      <c r="A296" t="s">
        <v>202</v>
      </c>
      <c r="B296" t="s">
        <v>203</v>
      </c>
      <c r="C296" t="s">
        <v>127</v>
      </c>
      <c r="D296" s="33">
        <v>44150</v>
      </c>
      <c r="E296">
        <v>27749</v>
      </c>
      <c r="F296">
        <v>38</v>
      </c>
      <c r="G296">
        <v>12</v>
      </c>
      <c r="H296">
        <v>907</v>
      </c>
      <c r="I296">
        <v>0</v>
      </c>
      <c r="J296">
        <v>0</v>
      </c>
      <c r="K296">
        <v>1076.0340000000001</v>
      </c>
      <c r="L296">
        <v>1.474</v>
      </c>
      <c r="M296">
        <v>0.46500000000000002</v>
      </c>
      <c r="N296">
        <v>35.170999999999999</v>
      </c>
      <c r="O296">
        <v>0</v>
      </c>
      <c r="P296">
        <v>0</v>
      </c>
      <c r="Q296">
        <v>1.58</v>
      </c>
      <c r="R296">
        <v>0</v>
      </c>
      <c r="S296">
        <v>0</v>
      </c>
      <c r="T296">
        <v>24</v>
      </c>
      <c r="U296">
        <v>0.93100000000000005</v>
      </c>
      <c r="Z296">
        <v>30643</v>
      </c>
      <c r="AA296">
        <v>9379339</v>
      </c>
      <c r="AB296">
        <v>363.70600000000002</v>
      </c>
      <c r="AC296">
        <v>1.1879999999999999</v>
      </c>
      <c r="AD296">
        <v>40218</v>
      </c>
      <c r="AE296">
        <v>1.56</v>
      </c>
      <c r="AF296">
        <v>2.9999999999999997E-4</v>
      </c>
      <c r="AG296">
        <v>3351.5</v>
      </c>
      <c r="AH296" t="s">
        <v>204</v>
      </c>
      <c r="AV296">
        <v>64.349999999999994</v>
      </c>
      <c r="AW296">
        <v>25788217</v>
      </c>
      <c r="AX296">
        <v>3.202</v>
      </c>
      <c r="AY296">
        <v>37.9</v>
      </c>
      <c r="AZ296">
        <v>15.504</v>
      </c>
      <c r="BA296">
        <v>10.129</v>
      </c>
      <c r="BB296">
        <v>44648.71</v>
      </c>
      <c r="BC296">
        <v>0.5</v>
      </c>
      <c r="BD296">
        <v>107.791</v>
      </c>
      <c r="BE296">
        <v>5.07</v>
      </c>
      <c r="BF296">
        <v>13</v>
      </c>
      <c r="BG296">
        <v>16.5</v>
      </c>
      <c r="BI296">
        <v>3.84</v>
      </c>
      <c r="BJ296">
        <v>83.44</v>
      </c>
      <c r="BK296">
        <v>0.94399999999999995</v>
      </c>
      <c r="BL296">
        <v>-9478.6</v>
      </c>
      <c r="BM296">
        <v>-6.31</v>
      </c>
      <c r="BN296">
        <v>-0.04</v>
      </c>
      <c r="BO296">
        <v>-367.55546147296701</v>
      </c>
    </row>
    <row r="297" spans="1:67" x14ac:dyDescent="0.3">
      <c r="A297" t="s">
        <v>202</v>
      </c>
      <c r="B297" t="s">
        <v>203</v>
      </c>
      <c r="C297" t="s">
        <v>127</v>
      </c>
      <c r="D297" s="33">
        <v>44151</v>
      </c>
      <c r="E297">
        <v>27758</v>
      </c>
      <c r="F297">
        <v>9</v>
      </c>
      <c r="G297">
        <v>12.714</v>
      </c>
      <c r="H297">
        <v>907</v>
      </c>
      <c r="I297">
        <v>0</v>
      </c>
      <c r="J297">
        <v>0</v>
      </c>
      <c r="K297">
        <v>1076.383</v>
      </c>
      <c r="L297">
        <v>0.34899999999999998</v>
      </c>
      <c r="M297">
        <v>0.49299999999999999</v>
      </c>
      <c r="N297">
        <v>35.170999999999999</v>
      </c>
      <c r="O297">
        <v>0</v>
      </c>
      <c r="P297">
        <v>0</v>
      </c>
      <c r="Q297">
        <v>1.42</v>
      </c>
      <c r="R297">
        <v>0</v>
      </c>
      <c r="S297">
        <v>0</v>
      </c>
      <c r="T297">
        <v>23</v>
      </c>
      <c r="U297">
        <v>0.89200000000000002</v>
      </c>
      <c r="Z297">
        <v>22430</v>
      </c>
      <c r="AA297">
        <v>9401769</v>
      </c>
      <c r="AB297">
        <v>364.57600000000002</v>
      </c>
      <c r="AC297">
        <v>0.87</v>
      </c>
      <c r="AD297">
        <v>39276</v>
      </c>
      <c r="AE297">
        <v>1.5229999999999999</v>
      </c>
      <c r="AF297">
        <v>2.9999999999999997E-4</v>
      </c>
      <c r="AG297">
        <v>3089.2</v>
      </c>
      <c r="AH297" t="s">
        <v>204</v>
      </c>
      <c r="AV297">
        <v>64.349999999999994</v>
      </c>
      <c r="AW297">
        <v>25788217</v>
      </c>
      <c r="AX297">
        <v>3.202</v>
      </c>
      <c r="AY297">
        <v>37.9</v>
      </c>
      <c r="AZ297">
        <v>15.504</v>
      </c>
      <c r="BA297">
        <v>10.129</v>
      </c>
      <c r="BB297">
        <v>44648.71</v>
      </c>
      <c r="BC297">
        <v>0.5</v>
      </c>
      <c r="BD297">
        <v>107.791</v>
      </c>
      <c r="BE297">
        <v>5.07</v>
      </c>
      <c r="BF297">
        <v>13</v>
      </c>
      <c r="BG297">
        <v>16.5</v>
      </c>
      <c r="BI297">
        <v>3.84</v>
      </c>
      <c r="BJ297">
        <v>83.44</v>
      </c>
      <c r="BK297">
        <v>0.94399999999999995</v>
      </c>
    </row>
    <row r="298" spans="1:67" x14ac:dyDescent="0.3">
      <c r="A298" t="s">
        <v>202</v>
      </c>
      <c r="B298" t="s">
        <v>203</v>
      </c>
      <c r="C298" t="s">
        <v>127</v>
      </c>
      <c r="D298" s="33">
        <v>44152</v>
      </c>
      <c r="E298">
        <v>27777</v>
      </c>
      <c r="F298">
        <v>19</v>
      </c>
      <c r="G298">
        <v>15.143000000000001</v>
      </c>
      <c r="H298">
        <v>907</v>
      </c>
      <c r="I298">
        <v>0</v>
      </c>
      <c r="J298">
        <v>0</v>
      </c>
      <c r="K298">
        <v>1077.1199999999999</v>
      </c>
      <c r="L298">
        <v>0.73699999999999999</v>
      </c>
      <c r="M298">
        <v>0.58699999999999997</v>
      </c>
      <c r="N298">
        <v>35.170999999999999</v>
      </c>
      <c r="O298">
        <v>0</v>
      </c>
      <c r="P298">
        <v>0</v>
      </c>
      <c r="Q298">
        <v>1.31</v>
      </c>
      <c r="R298">
        <v>0</v>
      </c>
      <c r="S298">
        <v>0</v>
      </c>
      <c r="T298">
        <v>22</v>
      </c>
      <c r="U298">
        <v>0.85299999999999998</v>
      </c>
      <c r="Z298">
        <v>39581</v>
      </c>
      <c r="AA298">
        <v>9441350</v>
      </c>
      <c r="AB298">
        <v>366.11099999999999</v>
      </c>
      <c r="AC298">
        <v>1.5349999999999999</v>
      </c>
      <c r="AD298">
        <v>40162</v>
      </c>
      <c r="AE298">
        <v>1.5569999999999999</v>
      </c>
      <c r="AF298">
        <v>4.0000000000000002E-4</v>
      </c>
      <c r="AG298">
        <v>2652.2</v>
      </c>
      <c r="AH298" t="s">
        <v>204</v>
      </c>
      <c r="AV298">
        <v>64.349999999999994</v>
      </c>
      <c r="AW298">
        <v>25788217</v>
      </c>
      <c r="AX298">
        <v>3.202</v>
      </c>
      <c r="AY298">
        <v>37.9</v>
      </c>
      <c r="AZ298">
        <v>15.504</v>
      </c>
      <c r="BA298">
        <v>10.129</v>
      </c>
      <c r="BB298">
        <v>44648.71</v>
      </c>
      <c r="BC298">
        <v>0.5</v>
      </c>
      <c r="BD298">
        <v>107.791</v>
      </c>
      <c r="BE298">
        <v>5.07</v>
      </c>
      <c r="BF298">
        <v>13</v>
      </c>
      <c r="BG298">
        <v>16.5</v>
      </c>
      <c r="BI298">
        <v>3.84</v>
      </c>
      <c r="BJ298">
        <v>83.44</v>
      </c>
      <c r="BK298">
        <v>0.94399999999999995</v>
      </c>
    </row>
    <row r="299" spans="1:67" x14ac:dyDescent="0.3">
      <c r="A299" t="s">
        <v>202</v>
      </c>
      <c r="B299" t="s">
        <v>203</v>
      </c>
      <c r="C299" t="s">
        <v>127</v>
      </c>
      <c r="D299" s="33">
        <v>44153</v>
      </c>
      <c r="E299">
        <v>27785</v>
      </c>
      <c r="F299">
        <v>8</v>
      </c>
      <c r="G299">
        <v>15.714</v>
      </c>
      <c r="H299">
        <v>907</v>
      </c>
      <c r="I299">
        <v>0</v>
      </c>
      <c r="J299">
        <v>0</v>
      </c>
      <c r="K299">
        <v>1077.43</v>
      </c>
      <c r="L299">
        <v>0.31</v>
      </c>
      <c r="M299">
        <v>0.60899999999999999</v>
      </c>
      <c r="N299">
        <v>35.170999999999999</v>
      </c>
      <c r="O299">
        <v>0</v>
      </c>
      <c r="P299">
        <v>0</v>
      </c>
      <c r="Q299">
        <v>1.19</v>
      </c>
      <c r="R299">
        <v>0</v>
      </c>
      <c r="S299">
        <v>0</v>
      </c>
      <c r="T299">
        <v>26</v>
      </c>
      <c r="U299">
        <v>1.008</v>
      </c>
      <c r="Z299">
        <v>56696</v>
      </c>
      <c r="AA299">
        <v>9498046</v>
      </c>
      <c r="AB299">
        <v>368.31</v>
      </c>
      <c r="AC299">
        <v>2.1989999999999998</v>
      </c>
      <c r="AD299">
        <v>40775</v>
      </c>
      <c r="AE299">
        <v>1.581</v>
      </c>
      <c r="AF299">
        <v>4.0000000000000002E-4</v>
      </c>
      <c r="AG299">
        <v>2594.8000000000002</v>
      </c>
      <c r="AH299" t="s">
        <v>204</v>
      </c>
      <c r="AV299">
        <v>64.349999999999994</v>
      </c>
      <c r="AW299">
        <v>25788217</v>
      </c>
      <c r="AX299">
        <v>3.202</v>
      </c>
      <c r="AY299">
        <v>37.9</v>
      </c>
      <c r="AZ299">
        <v>15.504</v>
      </c>
      <c r="BA299">
        <v>10.129</v>
      </c>
      <c r="BB299">
        <v>44648.71</v>
      </c>
      <c r="BC299">
        <v>0.5</v>
      </c>
      <c r="BD299">
        <v>107.791</v>
      </c>
      <c r="BE299">
        <v>5.07</v>
      </c>
      <c r="BF299">
        <v>13</v>
      </c>
      <c r="BG299">
        <v>16.5</v>
      </c>
      <c r="BI299">
        <v>3.84</v>
      </c>
      <c r="BJ299">
        <v>83.44</v>
      </c>
      <c r="BK299">
        <v>0.94399999999999995</v>
      </c>
    </row>
    <row r="300" spans="1:67" x14ac:dyDescent="0.3">
      <c r="A300" t="s">
        <v>202</v>
      </c>
      <c r="B300" t="s">
        <v>203</v>
      </c>
      <c r="C300" t="s">
        <v>127</v>
      </c>
      <c r="D300" s="33">
        <v>44154</v>
      </c>
      <c r="E300">
        <v>27792</v>
      </c>
      <c r="F300">
        <v>7</v>
      </c>
      <c r="G300">
        <v>16.571000000000002</v>
      </c>
      <c r="H300">
        <v>907</v>
      </c>
      <c r="I300">
        <v>0</v>
      </c>
      <c r="J300">
        <v>0</v>
      </c>
      <c r="K300">
        <v>1077.701</v>
      </c>
      <c r="L300">
        <v>0.27100000000000002</v>
      </c>
      <c r="M300">
        <v>0.64300000000000002</v>
      </c>
      <c r="N300">
        <v>35.170999999999999</v>
      </c>
      <c r="O300">
        <v>0</v>
      </c>
      <c r="P300">
        <v>0</v>
      </c>
      <c r="Q300">
        <v>1.1200000000000001</v>
      </c>
      <c r="R300">
        <v>0</v>
      </c>
      <c r="S300">
        <v>0</v>
      </c>
      <c r="T300">
        <v>23</v>
      </c>
      <c r="U300">
        <v>0.89200000000000002</v>
      </c>
      <c r="Z300">
        <v>61101</v>
      </c>
      <c r="AA300">
        <v>9559147</v>
      </c>
      <c r="AB300">
        <v>370.67899999999997</v>
      </c>
      <c r="AC300">
        <v>2.3690000000000002</v>
      </c>
      <c r="AD300">
        <v>41524</v>
      </c>
      <c r="AE300">
        <v>1.61</v>
      </c>
      <c r="AF300">
        <v>4.0000000000000002E-4</v>
      </c>
      <c r="AG300">
        <v>2505.8000000000002</v>
      </c>
      <c r="AH300" t="s">
        <v>204</v>
      </c>
      <c r="AV300">
        <v>64.349999999999994</v>
      </c>
      <c r="AW300">
        <v>25788217</v>
      </c>
      <c r="AX300">
        <v>3.202</v>
      </c>
      <c r="AY300">
        <v>37.9</v>
      </c>
      <c r="AZ300">
        <v>15.504</v>
      </c>
      <c r="BA300">
        <v>10.129</v>
      </c>
      <c r="BB300">
        <v>44648.71</v>
      </c>
      <c r="BC300">
        <v>0.5</v>
      </c>
      <c r="BD300">
        <v>107.791</v>
      </c>
      <c r="BE300">
        <v>5.07</v>
      </c>
      <c r="BF300">
        <v>13</v>
      </c>
      <c r="BG300">
        <v>16.5</v>
      </c>
      <c r="BI300">
        <v>3.84</v>
      </c>
      <c r="BJ300">
        <v>83.44</v>
      </c>
      <c r="BK300">
        <v>0.94399999999999995</v>
      </c>
    </row>
    <row r="301" spans="1:67" x14ac:dyDescent="0.3">
      <c r="A301" t="s">
        <v>202</v>
      </c>
      <c r="B301" t="s">
        <v>203</v>
      </c>
      <c r="C301" t="s">
        <v>127</v>
      </c>
      <c r="D301" s="33">
        <v>44155</v>
      </c>
      <c r="E301">
        <v>27806</v>
      </c>
      <c r="F301">
        <v>14</v>
      </c>
      <c r="G301">
        <v>17.713999999999999</v>
      </c>
      <c r="H301">
        <v>907</v>
      </c>
      <c r="I301">
        <v>0</v>
      </c>
      <c r="J301">
        <v>0</v>
      </c>
      <c r="K301">
        <v>1078.2439999999999</v>
      </c>
      <c r="L301">
        <v>0.54300000000000004</v>
      </c>
      <c r="M301">
        <v>0.68700000000000006</v>
      </c>
      <c r="N301">
        <v>35.170999999999999</v>
      </c>
      <c r="O301">
        <v>0</v>
      </c>
      <c r="P301">
        <v>0</v>
      </c>
      <c r="Q301">
        <v>1.08</v>
      </c>
      <c r="R301">
        <v>0</v>
      </c>
      <c r="S301">
        <v>0</v>
      </c>
      <c r="T301">
        <v>25</v>
      </c>
      <c r="U301">
        <v>0.96899999999999997</v>
      </c>
      <c r="Z301">
        <v>62115</v>
      </c>
      <c r="AA301">
        <v>9621262</v>
      </c>
      <c r="AB301">
        <v>373.08800000000002</v>
      </c>
      <c r="AC301">
        <v>2.4089999999999998</v>
      </c>
      <c r="AD301">
        <v>44684</v>
      </c>
      <c r="AE301">
        <v>1.7330000000000001</v>
      </c>
      <c r="AF301">
        <v>4.0000000000000002E-4</v>
      </c>
      <c r="AG301">
        <v>2522.5</v>
      </c>
      <c r="AH301" t="s">
        <v>204</v>
      </c>
      <c r="AV301">
        <v>64.349999999999994</v>
      </c>
      <c r="AW301">
        <v>25788217</v>
      </c>
      <c r="AX301">
        <v>3.202</v>
      </c>
      <c r="AY301">
        <v>37.9</v>
      </c>
      <c r="AZ301">
        <v>15.504</v>
      </c>
      <c r="BA301">
        <v>10.129</v>
      </c>
      <c r="BB301">
        <v>44648.71</v>
      </c>
      <c r="BC301">
        <v>0.5</v>
      </c>
      <c r="BD301">
        <v>107.791</v>
      </c>
      <c r="BE301">
        <v>5.07</v>
      </c>
      <c r="BF301">
        <v>13</v>
      </c>
      <c r="BG301">
        <v>16.5</v>
      </c>
      <c r="BI301">
        <v>3.84</v>
      </c>
      <c r="BJ301">
        <v>83.44</v>
      </c>
      <c r="BK301">
        <v>0.94399999999999995</v>
      </c>
    </row>
    <row r="302" spans="1:67" x14ac:dyDescent="0.3">
      <c r="A302" t="s">
        <v>202</v>
      </c>
      <c r="B302" t="s">
        <v>203</v>
      </c>
      <c r="C302" t="s">
        <v>127</v>
      </c>
      <c r="D302" s="33">
        <v>44156</v>
      </c>
      <c r="E302">
        <v>27821</v>
      </c>
      <c r="F302">
        <v>15</v>
      </c>
      <c r="G302">
        <v>15.714</v>
      </c>
      <c r="H302">
        <v>907</v>
      </c>
      <c r="I302">
        <v>0</v>
      </c>
      <c r="J302">
        <v>0</v>
      </c>
      <c r="K302">
        <v>1078.826</v>
      </c>
      <c r="L302">
        <v>0.58199999999999996</v>
      </c>
      <c r="M302">
        <v>0.60899999999999999</v>
      </c>
      <c r="N302">
        <v>35.170999999999999</v>
      </c>
      <c r="O302">
        <v>0</v>
      </c>
      <c r="P302">
        <v>0</v>
      </c>
      <c r="Q302">
        <v>1.04</v>
      </c>
      <c r="R302">
        <v>0</v>
      </c>
      <c r="S302">
        <v>0</v>
      </c>
      <c r="T302">
        <v>22</v>
      </c>
      <c r="U302">
        <v>0.85299999999999998</v>
      </c>
      <c r="Z302">
        <v>50604</v>
      </c>
      <c r="AA302">
        <v>9671866</v>
      </c>
      <c r="AB302">
        <v>375.05</v>
      </c>
      <c r="AC302">
        <v>1.962</v>
      </c>
      <c r="AD302">
        <v>46167</v>
      </c>
      <c r="AE302">
        <v>1.79</v>
      </c>
      <c r="AF302">
        <v>2.9999999999999997E-4</v>
      </c>
      <c r="AG302">
        <v>2938</v>
      </c>
      <c r="AH302" t="s">
        <v>204</v>
      </c>
      <c r="AV302">
        <v>64.349999999999994</v>
      </c>
      <c r="AW302">
        <v>25788217</v>
      </c>
      <c r="AX302">
        <v>3.202</v>
      </c>
      <c r="AY302">
        <v>37.9</v>
      </c>
      <c r="AZ302">
        <v>15.504</v>
      </c>
      <c r="BA302">
        <v>10.129</v>
      </c>
      <c r="BB302">
        <v>44648.71</v>
      </c>
      <c r="BC302">
        <v>0.5</v>
      </c>
      <c r="BD302">
        <v>107.791</v>
      </c>
      <c r="BE302">
        <v>5.07</v>
      </c>
      <c r="BF302">
        <v>13</v>
      </c>
      <c r="BG302">
        <v>16.5</v>
      </c>
      <c r="BI302">
        <v>3.84</v>
      </c>
      <c r="BJ302">
        <v>83.44</v>
      </c>
      <c r="BK302">
        <v>0.94399999999999995</v>
      </c>
    </row>
    <row r="303" spans="1:67" x14ac:dyDescent="0.3">
      <c r="A303" t="s">
        <v>202</v>
      </c>
      <c r="B303" t="s">
        <v>203</v>
      </c>
      <c r="C303" t="s">
        <v>127</v>
      </c>
      <c r="D303" s="33">
        <v>44157</v>
      </c>
      <c r="E303">
        <v>27834</v>
      </c>
      <c r="F303">
        <v>13</v>
      </c>
      <c r="G303">
        <v>12.143000000000001</v>
      </c>
      <c r="H303">
        <v>907</v>
      </c>
      <c r="I303">
        <v>0</v>
      </c>
      <c r="J303">
        <v>0</v>
      </c>
      <c r="K303">
        <v>1079.33</v>
      </c>
      <c r="L303">
        <v>0.504</v>
      </c>
      <c r="M303">
        <v>0.47099999999999997</v>
      </c>
      <c r="N303">
        <v>35.170999999999999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21</v>
      </c>
      <c r="U303">
        <v>0.81399999999999995</v>
      </c>
      <c r="Z303">
        <v>42140</v>
      </c>
      <c r="AA303">
        <v>9714006</v>
      </c>
      <c r="AB303">
        <v>376.68400000000003</v>
      </c>
      <c r="AC303">
        <v>1.6339999999999999</v>
      </c>
      <c r="AD303">
        <v>47810</v>
      </c>
      <c r="AE303">
        <v>1.8540000000000001</v>
      </c>
      <c r="AF303">
        <v>2.9999999999999997E-4</v>
      </c>
      <c r="AG303">
        <v>3937.2</v>
      </c>
      <c r="AH303" t="s">
        <v>204</v>
      </c>
      <c r="AV303">
        <v>64.349999999999994</v>
      </c>
      <c r="AW303">
        <v>25788217</v>
      </c>
      <c r="AX303">
        <v>3.202</v>
      </c>
      <c r="AY303">
        <v>37.9</v>
      </c>
      <c r="AZ303">
        <v>15.504</v>
      </c>
      <c r="BA303">
        <v>10.129</v>
      </c>
      <c r="BB303">
        <v>44648.71</v>
      </c>
      <c r="BC303">
        <v>0.5</v>
      </c>
      <c r="BD303">
        <v>107.791</v>
      </c>
      <c r="BE303">
        <v>5.07</v>
      </c>
      <c r="BF303">
        <v>13</v>
      </c>
      <c r="BG303">
        <v>16.5</v>
      </c>
      <c r="BI303">
        <v>3.84</v>
      </c>
      <c r="BJ303">
        <v>83.44</v>
      </c>
      <c r="BK303">
        <v>0.94399999999999995</v>
      </c>
      <c r="BL303">
        <v>-9644.2000000000007</v>
      </c>
      <c r="BM303">
        <v>-6.29</v>
      </c>
      <c r="BN303">
        <v>-5.33</v>
      </c>
      <c r="BO303">
        <v>-373.97699887510601</v>
      </c>
    </row>
    <row r="304" spans="1:67" x14ac:dyDescent="0.3">
      <c r="A304" t="s">
        <v>202</v>
      </c>
      <c r="B304" t="s">
        <v>203</v>
      </c>
      <c r="C304" t="s">
        <v>127</v>
      </c>
      <c r="D304" s="33">
        <v>44158</v>
      </c>
      <c r="E304">
        <v>27843</v>
      </c>
      <c r="F304">
        <v>9</v>
      </c>
      <c r="G304">
        <v>12.143000000000001</v>
      </c>
      <c r="H304">
        <v>907</v>
      </c>
      <c r="I304">
        <v>0</v>
      </c>
      <c r="J304">
        <v>0</v>
      </c>
      <c r="K304">
        <v>1079.6790000000001</v>
      </c>
      <c r="L304">
        <v>0.34899999999999998</v>
      </c>
      <c r="M304">
        <v>0.47099999999999997</v>
      </c>
      <c r="N304">
        <v>35.170999999999999</v>
      </c>
      <c r="O304">
        <v>0</v>
      </c>
      <c r="P304">
        <v>0</v>
      </c>
      <c r="Q304">
        <v>0.97</v>
      </c>
      <c r="R304">
        <v>0</v>
      </c>
      <c r="S304">
        <v>0</v>
      </c>
      <c r="T304">
        <v>25</v>
      </c>
      <c r="U304">
        <v>0.96899999999999997</v>
      </c>
      <c r="Z304">
        <v>32716</v>
      </c>
      <c r="AA304">
        <v>9746722</v>
      </c>
      <c r="AB304">
        <v>377.95299999999997</v>
      </c>
      <c r="AC304">
        <v>1.2689999999999999</v>
      </c>
      <c r="AD304">
        <v>49279</v>
      </c>
      <c r="AE304">
        <v>1.911</v>
      </c>
      <c r="AF304">
        <v>2.0000000000000001E-4</v>
      </c>
      <c r="AG304">
        <v>4058.2</v>
      </c>
      <c r="AH304" t="s">
        <v>204</v>
      </c>
      <c r="AV304">
        <v>64.349999999999994</v>
      </c>
      <c r="AW304">
        <v>25788217</v>
      </c>
      <c r="AX304">
        <v>3.202</v>
      </c>
      <c r="AY304">
        <v>37.9</v>
      </c>
      <c r="AZ304">
        <v>15.504</v>
      </c>
      <c r="BA304">
        <v>10.129</v>
      </c>
      <c r="BB304">
        <v>44648.71</v>
      </c>
      <c r="BC304">
        <v>0.5</v>
      </c>
      <c r="BD304">
        <v>107.791</v>
      </c>
      <c r="BE304">
        <v>5.07</v>
      </c>
      <c r="BF304">
        <v>13</v>
      </c>
      <c r="BG304">
        <v>16.5</v>
      </c>
      <c r="BI304">
        <v>3.84</v>
      </c>
      <c r="BJ304">
        <v>83.44</v>
      </c>
      <c r="BK304">
        <v>0.94399999999999995</v>
      </c>
    </row>
    <row r="305" spans="1:67" x14ac:dyDescent="0.3">
      <c r="A305" t="s">
        <v>202</v>
      </c>
      <c r="B305" t="s">
        <v>203</v>
      </c>
      <c r="C305" t="s">
        <v>127</v>
      </c>
      <c r="D305" s="33">
        <v>44159</v>
      </c>
      <c r="E305">
        <v>27853</v>
      </c>
      <c r="F305">
        <v>10</v>
      </c>
      <c r="G305">
        <v>10.856999999999999</v>
      </c>
      <c r="H305">
        <v>907</v>
      </c>
      <c r="I305">
        <v>0</v>
      </c>
      <c r="J305">
        <v>0</v>
      </c>
      <c r="K305">
        <v>1080.067</v>
      </c>
      <c r="L305">
        <v>0.38800000000000001</v>
      </c>
      <c r="M305">
        <v>0.42099999999999999</v>
      </c>
      <c r="N305">
        <v>35.170999999999999</v>
      </c>
      <c r="O305">
        <v>0</v>
      </c>
      <c r="P305">
        <v>0</v>
      </c>
      <c r="Q305">
        <v>0.95</v>
      </c>
      <c r="R305">
        <v>0</v>
      </c>
      <c r="S305">
        <v>0</v>
      </c>
      <c r="T305">
        <v>24</v>
      </c>
      <c r="U305">
        <v>0.93100000000000005</v>
      </c>
      <c r="Z305">
        <v>33758</v>
      </c>
      <c r="AA305">
        <v>9780480</v>
      </c>
      <c r="AB305">
        <v>379.262</v>
      </c>
      <c r="AC305">
        <v>1.3089999999999999</v>
      </c>
      <c r="AD305">
        <v>48447</v>
      </c>
      <c r="AE305">
        <v>1.879</v>
      </c>
      <c r="AF305">
        <v>2.0000000000000001E-4</v>
      </c>
      <c r="AG305">
        <v>4462.3</v>
      </c>
      <c r="AH305" t="s">
        <v>204</v>
      </c>
      <c r="AV305">
        <v>64.349999999999994</v>
      </c>
      <c r="AW305">
        <v>25788217</v>
      </c>
      <c r="AX305">
        <v>3.202</v>
      </c>
      <c r="AY305">
        <v>37.9</v>
      </c>
      <c r="AZ305">
        <v>15.504</v>
      </c>
      <c r="BA305">
        <v>10.129</v>
      </c>
      <c r="BB305">
        <v>44648.71</v>
      </c>
      <c r="BC305">
        <v>0.5</v>
      </c>
      <c r="BD305">
        <v>107.791</v>
      </c>
      <c r="BE305">
        <v>5.07</v>
      </c>
      <c r="BF305">
        <v>13</v>
      </c>
      <c r="BG305">
        <v>16.5</v>
      </c>
      <c r="BI305">
        <v>3.84</v>
      </c>
      <c r="BJ305">
        <v>83.44</v>
      </c>
      <c r="BK305">
        <v>0.94399999999999995</v>
      </c>
    </row>
    <row r="306" spans="1:67" x14ac:dyDescent="0.3">
      <c r="A306" t="s">
        <v>202</v>
      </c>
      <c r="B306" t="s">
        <v>203</v>
      </c>
      <c r="C306" t="s">
        <v>127</v>
      </c>
      <c r="D306" s="33">
        <v>44160</v>
      </c>
      <c r="E306">
        <v>27865</v>
      </c>
      <c r="F306">
        <v>12</v>
      </c>
      <c r="G306">
        <v>11.429</v>
      </c>
      <c r="H306">
        <v>907</v>
      </c>
      <c r="I306">
        <v>0</v>
      </c>
      <c r="J306">
        <v>0</v>
      </c>
      <c r="K306">
        <v>1080.5319999999999</v>
      </c>
      <c r="L306">
        <v>0.46500000000000002</v>
      </c>
      <c r="M306">
        <v>0.443</v>
      </c>
      <c r="N306">
        <v>35.170999999999999</v>
      </c>
      <c r="O306">
        <v>0</v>
      </c>
      <c r="P306">
        <v>0</v>
      </c>
      <c r="Q306">
        <v>0.94</v>
      </c>
      <c r="R306">
        <v>0</v>
      </c>
      <c r="S306">
        <v>0</v>
      </c>
      <c r="T306">
        <v>24</v>
      </c>
      <c r="U306">
        <v>0.93100000000000005</v>
      </c>
      <c r="Z306">
        <v>51587</v>
      </c>
      <c r="AA306">
        <v>9832067</v>
      </c>
      <c r="AB306">
        <v>381.262</v>
      </c>
      <c r="AC306">
        <v>2</v>
      </c>
      <c r="AD306">
        <v>47717</v>
      </c>
      <c r="AE306">
        <v>1.85</v>
      </c>
      <c r="AF306">
        <v>2.0000000000000001E-4</v>
      </c>
      <c r="AG306">
        <v>4175.1000000000004</v>
      </c>
      <c r="AH306" t="s">
        <v>204</v>
      </c>
      <c r="AV306">
        <v>64.349999999999994</v>
      </c>
      <c r="AW306">
        <v>25788217</v>
      </c>
      <c r="AX306">
        <v>3.202</v>
      </c>
      <c r="AY306">
        <v>37.9</v>
      </c>
      <c r="AZ306">
        <v>15.504</v>
      </c>
      <c r="BA306">
        <v>10.129</v>
      </c>
      <c r="BB306">
        <v>44648.71</v>
      </c>
      <c r="BC306">
        <v>0.5</v>
      </c>
      <c r="BD306">
        <v>107.791</v>
      </c>
      <c r="BE306">
        <v>5.07</v>
      </c>
      <c r="BF306">
        <v>13</v>
      </c>
      <c r="BG306">
        <v>16.5</v>
      </c>
      <c r="BI306">
        <v>3.84</v>
      </c>
      <c r="BJ306">
        <v>83.44</v>
      </c>
      <c r="BK306">
        <v>0.94399999999999995</v>
      </c>
    </row>
    <row r="307" spans="1:67" x14ac:dyDescent="0.3">
      <c r="A307" t="s">
        <v>202</v>
      </c>
      <c r="B307" t="s">
        <v>203</v>
      </c>
      <c r="C307" t="s">
        <v>127</v>
      </c>
      <c r="D307" s="33">
        <v>44161</v>
      </c>
      <c r="E307">
        <v>27873</v>
      </c>
      <c r="F307">
        <v>8</v>
      </c>
      <c r="G307">
        <v>11.571</v>
      </c>
      <c r="H307">
        <v>907</v>
      </c>
      <c r="I307">
        <v>0</v>
      </c>
      <c r="J307">
        <v>0</v>
      </c>
      <c r="K307">
        <v>1080.8420000000001</v>
      </c>
      <c r="L307">
        <v>0.31</v>
      </c>
      <c r="M307">
        <v>0.44900000000000001</v>
      </c>
      <c r="N307">
        <v>35.170999999999999</v>
      </c>
      <c r="O307">
        <v>0</v>
      </c>
      <c r="P307">
        <v>0</v>
      </c>
      <c r="Q307">
        <v>0.93</v>
      </c>
      <c r="R307">
        <v>0</v>
      </c>
      <c r="S307">
        <v>0</v>
      </c>
      <c r="T307">
        <v>22</v>
      </c>
      <c r="U307">
        <v>0.85299999999999998</v>
      </c>
      <c r="Z307">
        <v>46072</v>
      </c>
      <c r="AA307">
        <v>9878139</v>
      </c>
      <c r="AB307">
        <v>383.04899999999998</v>
      </c>
      <c r="AC307">
        <v>1.7869999999999999</v>
      </c>
      <c r="AD307">
        <v>45570</v>
      </c>
      <c r="AE307">
        <v>1.7669999999999999</v>
      </c>
      <c r="AF307">
        <v>2.9999999999999997E-4</v>
      </c>
      <c r="AG307">
        <v>3938.3</v>
      </c>
      <c r="AH307" t="s">
        <v>204</v>
      </c>
      <c r="AV307">
        <v>64.349999999999994</v>
      </c>
      <c r="AW307">
        <v>25788217</v>
      </c>
      <c r="AX307">
        <v>3.202</v>
      </c>
      <c r="AY307">
        <v>37.9</v>
      </c>
      <c r="AZ307">
        <v>15.504</v>
      </c>
      <c r="BA307">
        <v>10.129</v>
      </c>
      <c r="BB307">
        <v>44648.71</v>
      </c>
      <c r="BC307">
        <v>0.5</v>
      </c>
      <c r="BD307">
        <v>107.791</v>
      </c>
      <c r="BE307">
        <v>5.07</v>
      </c>
      <c r="BF307">
        <v>13</v>
      </c>
      <c r="BG307">
        <v>16.5</v>
      </c>
      <c r="BI307">
        <v>3.84</v>
      </c>
      <c r="BJ307">
        <v>83.44</v>
      </c>
      <c r="BK307">
        <v>0.94399999999999995</v>
      </c>
    </row>
    <row r="308" spans="1:67" x14ac:dyDescent="0.3">
      <c r="A308" t="s">
        <v>202</v>
      </c>
      <c r="B308" t="s">
        <v>203</v>
      </c>
      <c r="C308" t="s">
        <v>127</v>
      </c>
      <c r="D308" s="33">
        <v>44162</v>
      </c>
      <c r="E308">
        <v>27886</v>
      </c>
      <c r="F308">
        <v>13</v>
      </c>
      <c r="G308">
        <v>11.429</v>
      </c>
      <c r="H308">
        <v>907</v>
      </c>
      <c r="I308">
        <v>0</v>
      </c>
      <c r="J308">
        <v>0</v>
      </c>
      <c r="K308">
        <v>1081.347</v>
      </c>
      <c r="L308">
        <v>0.504</v>
      </c>
      <c r="M308">
        <v>0.443</v>
      </c>
      <c r="N308">
        <v>35.170999999999999</v>
      </c>
      <c r="O308">
        <v>0</v>
      </c>
      <c r="P308">
        <v>0</v>
      </c>
      <c r="Q308">
        <v>0.92</v>
      </c>
      <c r="R308">
        <v>0</v>
      </c>
      <c r="S308">
        <v>0</v>
      </c>
      <c r="T308">
        <v>21</v>
      </c>
      <c r="U308">
        <v>0.81399999999999995</v>
      </c>
      <c r="Z308">
        <v>44476</v>
      </c>
      <c r="AA308">
        <v>9922615</v>
      </c>
      <c r="AB308">
        <v>384.77300000000002</v>
      </c>
      <c r="AC308">
        <v>1.7250000000000001</v>
      </c>
      <c r="AD308">
        <v>43050</v>
      </c>
      <c r="AE308">
        <v>1.669</v>
      </c>
      <c r="AF308">
        <v>2.9999999999999997E-4</v>
      </c>
      <c r="AG308">
        <v>3766.7</v>
      </c>
      <c r="AH308" t="s">
        <v>204</v>
      </c>
      <c r="AV308">
        <v>64.349999999999994</v>
      </c>
      <c r="AW308">
        <v>25788217</v>
      </c>
      <c r="AX308">
        <v>3.202</v>
      </c>
      <c r="AY308">
        <v>37.9</v>
      </c>
      <c r="AZ308">
        <v>15.504</v>
      </c>
      <c r="BA308">
        <v>10.129</v>
      </c>
      <c r="BB308">
        <v>44648.71</v>
      </c>
      <c r="BC308">
        <v>0.5</v>
      </c>
      <c r="BD308">
        <v>107.791</v>
      </c>
      <c r="BE308">
        <v>5.07</v>
      </c>
      <c r="BF308">
        <v>13</v>
      </c>
      <c r="BG308">
        <v>16.5</v>
      </c>
      <c r="BI308">
        <v>3.84</v>
      </c>
      <c r="BJ308">
        <v>83.44</v>
      </c>
      <c r="BK308">
        <v>0.94399999999999995</v>
      </c>
    </row>
    <row r="309" spans="1:67" x14ac:dyDescent="0.3">
      <c r="A309" t="s">
        <v>202</v>
      </c>
      <c r="B309" t="s">
        <v>203</v>
      </c>
      <c r="C309" t="s">
        <v>127</v>
      </c>
      <c r="D309" s="33">
        <v>44163</v>
      </c>
      <c r="E309">
        <v>27892</v>
      </c>
      <c r="F309">
        <v>6</v>
      </c>
      <c r="G309">
        <v>10.143000000000001</v>
      </c>
      <c r="H309">
        <v>907</v>
      </c>
      <c r="I309">
        <v>0</v>
      </c>
      <c r="J309">
        <v>0</v>
      </c>
      <c r="K309">
        <v>1081.579</v>
      </c>
      <c r="L309">
        <v>0.23300000000000001</v>
      </c>
      <c r="M309">
        <v>0.39300000000000002</v>
      </c>
      <c r="N309">
        <v>35.170999999999999</v>
      </c>
      <c r="O309">
        <v>0</v>
      </c>
      <c r="P309">
        <v>0</v>
      </c>
      <c r="Q309">
        <v>0.9</v>
      </c>
      <c r="R309">
        <v>0</v>
      </c>
      <c r="S309">
        <v>0</v>
      </c>
      <c r="T309">
        <v>21</v>
      </c>
      <c r="U309">
        <v>0.81399999999999995</v>
      </c>
      <c r="Z309">
        <v>30043</v>
      </c>
      <c r="AA309">
        <v>9952658</v>
      </c>
      <c r="AB309">
        <v>385.93799999999999</v>
      </c>
      <c r="AC309">
        <v>1.165</v>
      </c>
      <c r="AD309">
        <v>40113</v>
      </c>
      <c r="AE309">
        <v>1.5549999999999999</v>
      </c>
      <c r="AF309">
        <v>2.9999999999999997E-4</v>
      </c>
      <c r="AG309">
        <v>3954.7</v>
      </c>
      <c r="AH309" t="s">
        <v>204</v>
      </c>
      <c r="AV309">
        <v>64.349999999999994</v>
      </c>
      <c r="AW309">
        <v>25788217</v>
      </c>
      <c r="AX309">
        <v>3.202</v>
      </c>
      <c r="AY309">
        <v>37.9</v>
      </c>
      <c r="AZ309">
        <v>15.504</v>
      </c>
      <c r="BA309">
        <v>10.129</v>
      </c>
      <c r="BB309">
        <v>44648.71</v>
      </c>
      <c r="BC309">
        <v>0.5</v>
      </c>
      <c r="BD309">
        <v>107.791</v>
      </c>
      <c r="BE309">
        <v>5.07</v>
      </c>
      <c r="BF309">
        <v>13</v>
      </c>
      <c r="BG309">
        <v>16.5</v>
      </c>
      <c r="BI309">
        <v>3.84</v>
      </c>
      <c r="BJ309">
        <v>83.44</v>
      </c>
      <c r="BK309">
        <v>0.94399999999999995</v>
      </c>
    </row>
    <row r="310" spans="1:67" x14ac:dyDescent="0.3">
      <c r="A310" t="s">
        <v>202</v>
      </c>
      <c r="B310" t="s">
        <v>203</v>
      </c>
      <c r="C310" t="s">
        <v>127</v>
      </c>
      <c r="D310" s="33">
        <v>44164</v>
      </c>
      <c r="E310">
        <v>27902</v>
      </c>
      <c r="F310">
        <v>10</v>
      </c>
      <c r="G310">
        <v>9.7140000000000004</v>
      </c>
      <c r="H310">
        <v>908</v>
      </c>
      <c r="I310">
        <v>1</v>
      </c>
      <c r="J310">
        <v>0.14299999999999999</v>
      </c>
      <c r="K310">
        <v>1081.9670000000001</v>
      </c>
      <c r="L310">
        <v>0.38800000000000001</v>
      </c>
      <c r="M310">
        <v>0.377</v>
      </c>
      <c r="N310">
        <v>35.21</v>
      </c>
      <c r="O310">
        <v>3.9E-2</v>
      </c>
      <c r="P310">
        <v>6.0000000000000001E-3</v>
      </c>
      <c r="Q310">
        <v>0.92</v>
      </c>
      <c r="R310">
        <v>0</v>
      </c>
      <c r="S310">
        <v>0</v>
      </c>
      <c r="T310">
        <v>22</v>
      </c>
      <c r="U310">
        <v>0.85299999999999998</v>
      </c>
      <c r="Z310">
        <v>23034</v>
      </c>
      <c r="AA310">
        <v>9975692</v>
      </c>
      <c r="AB310">
        <v>386.83100000000002</v>
      </c>
      <c r="AC310">
        <v>0.89300000000000002</v>
      </c>
      <c r="AD310">
        <v>37384</v>
      </c>
      <c r="AE310">
        <v>1.45</v>
      </c>
      <c r="AF310">
        <v>2.9999999999999997E-4</v>
      </c>
      <c r="AG310">
        <v>3848.5</v>
      </c>
      <c r="AH310" t="s">
        <v>204</v>
      </c>
      <c r="AV310">
        <v>64.349999999999994</v>
      </c>
      <c r="AW310">
        <v>25788217</v>
      </c>
      <c r="AX310">
        <v>3.202</v>
      </c>
      <c r="AY310">
        <v>37.9</v>
      </c>
      <c r="AZ310">
        <v>15.504</v>
      </c>
      <c r="BA310">
        <v>10.129</v>
      </c>
      <c r="BB310">
        <v>44648.71</v>
      </c>
      <c r="BC310">
        <v>0.5</v>
      </c>
      <c r="BD310">
        <v>107.791</v>
      </c>
      <c r="BE310">
        <v>5.07</v>
      </c>
      <c r="BF310">
        <v>13</v>
      </c>
      <c r="BG310">
        <v>16.5</v>
      </c>
      <c r="BI310">
        <v>3.84</v>
      </c>
      <c r="BJ310">
        <v>83.44</v>
      </c>
      <c r="BK310">
        <v>0.94399999999999995</v>
      </c>
      <c r="BL310">
        <v>-9841.2000000000007</v>
      </c>
      <c r="BM310">
        <v>-6.29</v>
      </c>
      <c r="BN310">
        <v>-6.44</v>
      </c>
      <c r="BO310">
        <v>-381.61614663006799</v>
      </c>
    </row>
    <row r="311" spans="1:67" x14ac:dyDescent="0.3">
      <c r="A311" t="s">
        <v>202</v>
      </c>
      <c r="B311" t="s">
        <v>203</v>
      </c>
      <c r="C311" t="s">
        <v>127</v>
      </c>
      <c r="D311" s="33">
        <v>44165</v>
      </c>
      <c r="E311">
        <v>27912</v>
      </c>
      <c r="F311">
        <v>10</v>
      </c>
      <c r="G311">
        <v>9.8569999999999993</v>
      </c>
      <c r="H311">
        <v>908</v>
      </c>
      <c r="I311">
        <v>0</v>
      </c>
      <c r="J311">
        <v>0.14299999999999999</v>
      </c>
      <c r="K311">
        <v>1082.355</v>
      </c>
      <c r="L311">
        <v>0.38800000000000001</v>
      </c>
      <c r="M311">
        <v>0.38200000000000001</v>
      </c>
      <c r="N311">
        <v>35.21</v>
      </c>
      <c r="O311">
        <v>0</v>
      </c>
      <c r="P311">
        <v>6.0000000000000001E-3</v>
      </c>
      <c r="Q311">
        <v>0.95</v>
      </c>
      <c r="R311">
        <v>0</v>
      </c>
      <c r="S311">
        <v>0</v>
      </c>
      <c r="T311">
        <v>21</v>
      </c>
      <c r="U311">
        <v>0.81399999999999995</v>
      </c>
      <c r="Z311">
        <v>24527</v>
      </c>
      <c r="AA311">
        <v>10000219</v>
      </c>
      <c r="AB311">
        <v>387.78199999999998</v>
      </c>
      <c r="AC311">
        <v>0.95099999999999996</v>
      </c>
      <c r="AD311">
        <v>36214</v>
      </c>
      <c r="AE311">
        <v>1.4039999999999999</v>
      </c>
      <c r="AF311">
        <v>2.9999999999999997E-4</v>
      </c>
      <c r="AG311">
        <v>3673.9</v>
      </c>
      <c r="AH311" t="s">
        <v>204</v>
      </c>
      <c r="AV311">
        <v>64.349999999999994</v>
      </c>
      <c r="AW311">
        <v>25788217</v>
      </c>
      <c r="AX311">
        <v>3.202</v>
      </c>
      <c r="AY311">
        <v>37.9</v>
      </c>
      <c r="AZ311">
        <v>15.504</v>
      </c>
      <c r="BA311">
        <v>10.129</v>
      </c>
      <c r="BB311">
        <v>44648.71</v>
      </c>
      <c r="BC311">
        <v>0.5</v>
      </c>
      <c r="BD311">
        <v>107.791</v>
      </c>
      <c r="BE311">
        <v>5.07</v>
      </c>
      <c r="BF311">
        <v>13</v>
      </c>
      <c r="BG311">
        <v>16.5</v>
      </c>
      <c r="BI311">
        <v>3.84</v>
      </c>
      <c r="BJ311">
        <v>83.44</v>
      </c>
      <c r="BK311">
        <v>0.94399999999999995</v>
      </c>
    </row>
    <row r="312" spans="1:67" x14ac:dyDescent="0.3">
      <c r="A312" t="s">
        <v>202</v>
      </c>
      <c r="B312" t="s">
        <v>203</v>
      </c>
      <c r="C312" t="s">
        <v>127</v>
      </c>
      <c r="D312" s="33">
        <v>44166</v>
      </c>
      <c r="E312">
        <v>27923</v>
      </c>
      <c r="F312">
        <v>11</v>
      </c>
      <c r="G312">
        <v>10</v>
      </c>
      <c r="H312">
        <v>908</v>
      </c>
      <c r="I312">
        <v>0</v>
      </c>
      <c r="J312">
        <v>0.14299999999999999</v>
      </c>
      <c r="K312">
        <v>1082.7809999999999</v>
      </c>
      <c r="L312">
        <v>0.42699999999999999</v>
      </c>
      <c r="M312">
        <v>0.38800000000000001</v>
      </c>
      <c r="N312">
        <v>35.21</v>
      </c>
      <c r="O312">
        <v>0</v>
      </c>
      <c r="P312">
        <v>6.0000000000000001E-3</v>
      </c>
      <c r="Q312">
        <v>0.97</v>
      </c>
      <c r="R312">
        <v>0</v>
      </c>
      <c r="S312">
        <v>0</v>
      </c>
      <c r="T312">
        <v>21</v>
      </c>
      <c r="U312">
        <v>0.81399999999999995</v>
      </c>
      <c r="Z312">
        <v>27118</v>
      </c>
      <c r="AA312">
        <v>10027337</v>
      </c>
      <c r="AB312">
        <v>388.834</v>
      </c>
      <c r="AC312">
        <v>1.052</v>
      </c>
      <c r="AD312">
        <v>35265</v>
      </c>
      <c r="AE312">
        <v>1.367</v>
      </c>
      <c r="AF312">
        <v>2.9999999999999997E-4</v>
      </c>
      <c r="AG312">
        <v>3526.5</v>
      </c>
      <c r="AH312" t="s">
        <v>204</v>
      </c>
      <c r="AV312">
        <v>62.5</v>
      </c>
      <c r="AW312">
        <v>25788217</v>
      </c>
      <c r="AX312">
        <v>3.202</v>
      </c>
      <c r="AY312">
        <v>37.9</v>
      </c>
      <c r="AZ312">
        <v>15.504</v>
      </c>
      <c r="BA312">
        <v>10.129</v>
      </c>
      <c r="BB312">
        <v>44648.71</v>
      </c>
      <c r="BC312">
        <v>0.5</v>
      </c>
      <c r="BD312">
        <v>107.791</v>
      </c>
      <c r="BE312">
        <v>5.07</v>
      </c>
      <c r="BF312">
        <v>13</v>
      </c>
      <c r="BG312">
        <v>16.5</v>
      </c>
      <c r="BI312">
        <v>3.84</v>
      </c>
      <c r="BJ312">
        <v>83.44</v>
      </c>
      <c r="BK312">
        <v>0.94399999999999995</v>
      </c>
    </row>
    <row r="313" spans="1:67" x14ac:dyDescent="0.3">
      <c r="A313" t="s">
        <v>202</v>
      </c>
      <c r="B313" t="s">
        <v>203</v>
      </c>
      <c r="C313" t="s">
        <v>127</v>
      </c>
      <c r="D313" s="33">
        <v>44167</v>
      </c>
      <c r="E313">
        <v>27939</v>
      </c>
      <c r="F313">
        <v>16</v>
      </c>
      <c r="G313">
        <v>10.571</v>
      </c>
      <c r="H313">
        <v>908</v>
      </c>
      <c r="I313">
        <v>0</v>
      </c>
      <c r="J313">
        <v>0.14299999999999999</v>
      </c>
      <c r="K313">
        <v>1083.402</v>
      </c>
      <c r="L313">
        <v>0.62</v>
      </c>
      <c r="M313">
        <v>0.41</v>
      </c>
      <c r="N313">
        <v>35.21</v>
      </c>
      <c r="O313">
        <v>0</v>
      </c>
      <c r="P313">
        <v>6.0000000000000001E-3</v>
      </c>
      <c r="Q313">
        <v>0.99</v>
      </c>
      <c r="R313">
        <v>0</v>
      </c>
      <c r="S313">
        <v>0</v>
      </c>
      <c r="T313">
        <v>26</v>
      </c>
      <c r="U313">
        <v>1.008</v>
      </c>
      <c r="Z313">
        <v>41106</v>
      </c>
      <c r="AA313">
        <v>10068443</v>
      </c>
      <c r="AB313">
        <v>390.428</v>
      </c>
      <c r="AC313">
        <v>1.5940000000000001</v>
      </c>
      <c r="AD313">
        <v>33768</v>
      </c>
      <c r="AE313">
        <v>1.3089999999999999</v>
      </c>
      <c r="AF313">
        <v>2.9999999999999997E-4</v>
      </c>
      <c r="AG313">
        <v>3194.4</v>
      </c>
      <c r="AH313" t="s">
        <v>204</v>
      </c>
      <c r="AV313">
        <v>62.5</v>
      </c>
      <c r="AW313">
        <v>25788217</v>
      </c>
      <c r="AX313">
        <v>3.202</v>
      </c>
      <c r="AY313">
        <v>37.9</v>
      </c>
      <c r="AZ313">
        <v>15.504</v>
      </c>
      <c r="BA313">
        <v>10.129</v>
      </c>
      <c r="BB313">
        <v>44648.71</v>
      </c>
      <c r="BC313">
        <v>0.5</v>
      </c>
      <c r="BD313">
        <v>107.791</v>
      </c>
      <c r="BE313">
        <v>5.07</v>
      </c>
      <c r="BF313">
        <v>13</v>
      </c>
      <c r="BG313">
        <v>16.5</v>
      </c>
      <c r="BI313">
        <v>3.84</v>
      </c>
      <c r="BJ313">
        <v>83.44</v>
      </c>
      <c r="BK313">
        <v>0.94399999999999995</v>
      </c>
    </row>
    <row r="314" spans="1:67" x14ac:dyDescent="0.3">
      <c r="A314" t="s">
        <v>202</v>
      </c>
      <c r="B314" t="s">
        <v>203</v>
      </c>
      <c r="C314" t="s">
        <v>127</v>
      </c>
      <c r="D314" s="33">
        <v>44168</v>
      </c>
      <c r="E314">
        <v>27949</v>
      </c>
      <c r="F314">
        <v>10</v>
      </c>
      <c r="G314">
        <v>10.856999999999999</v>
      </c>
      <c r="H314">
        <v>908</v>
      </c>
      <c r="I314">
        <v>0</v>
      </c>
      <c r="J314">
        <v>0.14299999999999999</v>
      </c>
      <c r="K314">
        <v>1083.79</v>
      </c>
      <c r="L314">
        <v>0.38800000000000001</v>
      </c>
      <c r="M314">
        <v>0.42099999999999999</v>
      </c>
      <c r="N314">
        <v>35.21</v>
      </c>
      <c r="O314">
        <v>0</v>
      </c>
      <c r="P314">
        <v>6.0000000000000001E-3</v>
      </c>
      <c r="Q314">
        <v>0.96</v>
      </c>
      <c r="R314">
        <v>0</v>
      </c>
      <c r="S314">
        <v>0</v>
      </c>
      <c r="T314">
        <v>27</v>
      </c>
      <c r="U314">
        <v>1.0469999999999999</v>
      </c>
      <c r="Z314">
        <v>35767</v>
      </c>
      <c r="AA314">
        <v>10104210</v>
      </c>
      <c r="AB314">
        <v>391.815</v>
      </c>
      <c r="AC314">
        <v>1.387</v>
      </c>
      <c r="AD314">
        <v>32296</v>
      </c>
      <c r="AE314">
        <v>1.252</v>
      </c>
      <c r="AF314">
        <v>2.9999999999999997E-4</v>
      </c>
      <c r="AG314">
        <v>2974.7</v>
      </c>
      <c r="AH314" t="s">
        <v>204</v>
      </c>
      <c r="AV314">
        <v>62.5</v>
      </c>
      <c r="AW314">
        <v>25788217</v>
      </c>
      <c r="AX314">
        <v>3.202</v>
      </c>
      <c r="AY314">
        <v>37.9</v>
      </c>
      <c r="AZ314">
        <v>15.504</v>
      </c>
      <c r="BA314">
        <v>10.129</v>
      </c>
      <c r="BB314">
        <v>44648.71</v>
      </c>
      <c r="BC314">
        <v>0.5</v>
      </c>
      <c r="BD314">
        <v>107.791</v>
      </c>
      <c r="BE314">
        <v>5.07</v>
      </c>
      <c r="BF314">
        <v>13</v>
      </c>
      <c r="BG314">
        <v>16.5</v>
      </c>
      <c r="BI314">
        <v>3.84</v>
      </c>
      <c r="BJ314">
        <v>83.44</v>
      </c>
      <c r="BK314">
        <v>0.94399999999999995</v>
      </c>
    </row>
    <row r="315" spans="1:67" x14ac:dyDescent="0.3">
      <c r="A315" t="s">
        <v>202</v>
      </c>
      <c r="B315" t="s">
        <v>203</v>
      </c>
      <c r="C315" t="s">
        <v>127</v>
      </c>
      <c r="D315" s="33">
        <v>44169</v>
      </c>
      <c r="E315">
        <v>27956</v>
      </c>
      <c r="F315">
        <v>7</v>
      </c>
      <c r="G315">
        <v>10</v>
      </c>
      <c r="H315">
        <v>908</v>
      </c>
      <c r="I315">
        <v>0</v>
      </c>
      <c r="J315">
        <v>0.14299999999999999</v>
      </c>
      <c r="K315">
        <v>1084.0609999999999</v>
      </c>
      <c r="L315">
        <v>0.27100000000000002</v>
      </c>
      <c r="M315">
        <v>0.38800000000000001</v>
      </c>
      <c r="N315">
        <v>35.21</v>
      </c>
      <c r="O315">
        <v>0</v>
      </c>
      <c r="P315">
        <v>6.0000000000000001E-3</v>
      </c>
      <c r="Q315">
        <v>0.93</v>
      </c>
      <c r="R315">
        <v>0</v>
      </c>
      <c r="S315">
        <v>0</v>
      </c>
      <c r="T315">
        <v>28</v>
      </c>
      <c r="U315">
        <v>1.0860000000000001</v>
      </c>
      <c r="Z315">
        <v>30458</v>
      </c>
      <c r="AA315">
        <v>10134668</v>
      </c>
      <c r="AB315">
        <v>392.99599999999998</v>
      </c>
      <c r="AC315">
        <v>1.181</v>
      </c>
      <c r="AD315">
        <v>30293</v>
      </c>
      <c r="AE315">
        <v>1.175</v>
      </c>
      <c r="AF315">
        <v>2.9999999999999997E-4</v>
      </c>
      <c r="AG315">
        <v>3029.3</v>
      </c>
      <c r="AH315" t="s">
        <v>204</v>
      </c>
      <c r="AV315">
        <v>62.5</v>
      </c>
      <c r="AW315">
        <v>25788217</v>
      </c>
      <c r="AX315">
        <v>3.202</v>
      </c>
      <c r="AY315">
        <v>37.9</v>
      </c>
      <c r="AZ315">
        <v>15.504</v>
      </c>
      <c r="BA315">
        <v>10.129</v>
      </c>
      <c r="BB315">
        <v>44648.71</v>
      </c>
      <c r="BC315">
        <v>0.5</v>
      </c>
      <c r="BD315">
        <v>107.791</v>
      </c>
      <c r="BE315">
        <v>5.07</v>
      </c>
      <c r="BF315">
        <v>13</v>
      </c>
      <c r="BG315">
        <v>16.5</v>
      </c>
      <c r="BI315">
        <v>3.84</v>
      </c>
      <c r="BJ315">
        <v>83.44</v>
      </c>
      <c r="BK315">
        <v>0.94399999999999995</v>
      </c>
    </row>
    <row r="316" spans="1:67" x14ac:dyDescent="0.3">
      <c r="A316" t="s">
        <v>202</v>
      </c>
      <c r="B316" t="s">
        <v>203</v>
      </c>
      <c r="C316" t="s">
        <v>127</v>
      </c>
      <c r="D316" s="33">
        <v>44170</v>
      </c>
      <c r="E316">
        <v>27965</v>
      </c>
      <c r="F316">
        <v>9</v>
      </c>
      <c r="G316">
        <v>10.429</v>
      </c>
      <c r="H316">
        <v>908</v>
      </c>
      <c r="I316">
        <v>0</v>
      </c>
      <c r="J316">
        <v>0.14299999999999999</v>
      </c>
      <c r="K316">
        <v>1084.4100000000001</v>
      </c>
      <c r="L316">
        <v>0.34899999999999998</v>
      </c>
      <c r="M316">
        <v>0.40400000000000003</v>
      </c>
      <c r="N316">
        <v>35.21</v>
      </c>
      <c r="O316">
        <v>0</v>
      </c>
      <c r="P316">
        <v>6.0000000000000001E-3</v>
      </c>
      <c r="Q316">
        <v>0.93</v>
      </c>
      <c r="R316">
        <v>0</v>
      </c>
      <c r="S316">
        <v>0</v>
      </c>
      <c r="T316">
        <v>29</v>
      </c>
      <c r="U316">
        <v>1.125</v>
      </c>
      <c r="Z316">
        <v>26966</v>
      </c>
      <c r="AA316">
        <v>10161634</v>
      </c>
      <c r="AB316">
        <v>394.04199999999997</v>
      </c>
      <c r="AC316">
        <v>1.046</v>
      </c>
      <c r="AD316">
        <v>29854</v>
      </c>
      <c r="AE316">
        <v>1.1579999999999999</v>
      </c>
      <c r="AF316">
        <v>2.9999999999999997E-4</v>
      </c>
      <c r="AG316">
        <v>2862.6</v>
      </c>
      <c r="AH316" t="s">
        <v>204</v>
      </c>
      <c r="AV316">
        <v>62.5</v>
      </c>
      <c r="AW316">
        <v>25788217</v>
      </c>
      <c r="AX316">
        <v>3.202</v>
      </c>
      <c r="AY316">
        <v>37.9</v>
      </c>
      <c r="AZ316">
        <v>15.504</v>
      </c>
      <c r="BA316">
        <v>10.129</v>
      </c>
      <c r="BB316">
        <v>44648.71</v>
      </c>
      <c r="BC316">
        <v>0.5</v>
      </c>
      <c r="BD316">
        <v>107.791</v>
      </c>
      <c r="BE316">
        <v>5.07</v>
      </c>
      <c r="BF316">
        <v>13</v>
      </c>
      <c r="BG316">
        <v>16.5</v>
      </c>
      <c r="BI316">
        <v>3.84</v>
      </c>
      <c r="BJ316">
        <v>83.44</v>
      </c>
      <c r="BK316">
        <v>0.94399999999999995</v>
      </c>
    </row>
    <row r="317" spans="1:67" x14ac:dyDescent="0.3">
      <c r="A317" t="s">
        <v>202</v>
      </c>
      <c r="B317" t="s">
        <v>203</v>
      </c>
      <c r="C317" t="s">
        <v>127</v>
      </c>
      <c r="D317" s="33">
        <v>44171</v>
      </c>
      <c r="E317">
        <v>27972</v>
      </c>
      <c r="F317">
        <v>7</v>
      </c>
      <c r="G317">
        <v>10</v>
      </c>
      <c r="H317">
        <v>908</v>
      </c>
      <c r="I317">
        <v>0</v>
      </c>
      <c r="J317">
        <v>0</v>
      </c>
      <c r="K317">
        <v>1084.681</v>
      </c>
      <c r="L317">
        <v>0.27100000000000002</v>
      </c>
      <c r="M317">
        <v>0.38800000000000001</v>
      </c>
      <c r="N317">
        <v>35.21</v>
      </c>
      <c r="O317">
        <v>0</v>
      </c>
      <c r="P317">
        <v>0</v>
      </c>
      <c r="Q317">
        <v>0.95</v>
      </c>
      <c r="R317">
        <v>0</v>
      </c>
      <c r="S317">
        <v>0</v>
      </c>
      <c r="T317">
        <v>33</v>
      </c>
      <c r="U317">
        <v>1.28</v>
      </c>
      <c r="Z317">
        <v>23086</v>
      </c>
      <c r="AA317">
        <v>10184720</v>
      </c>
      <c r="AB317">
        <v>394.93700000000001</v>
      </c>
      <c r="AC317">
        <v>0.89500000000000002</v>
      </c>
      <c r="AD317">
        <v>29861</v>
      </c>
      <c r="AE317">
        <v>1.1579999999999999</v>
      </c>
      <c r="AF317">
        <v>2.9999999999999997E-4</v>
      </c>
      <c r="AG317">
        <v>2986.1</v>
      </c>
      <c r="AH317" t="s">
        <v>204</v>
      </c>
      <c r="AV317">
        <v>62.5</v>
      </c>
      <c r="AW317">
        <v>25788217</v>
      </c>
      <c r="AX317">
        <v>3.202</v>
      </c>
      <c r="AY317">
        <v>37.9</v>
      </c>
      <c r="AZ317">
        <v>15.504</v>
      </c>
      <c r="BA317">
        <v>10.129</v>
      </c>
      <c r="BB317">
        <v>44648.71</v>
      </c>
      <c r="BC317">
        <v>0.5</v>
      </c>
      <c r="BD317">
        <v>107.791</v>
      </c>
      <c r="BE317">
        <v>5.07</v>
      </c>
      <c r="BF317">
        <v>13</v>
      </c>
      <c r="BG317">
        <v>16.5</v>
      </c>
      <c r="BI317">
        <v>3.84</v>
      </c>
      <c r="BJ317">
        <v>83.44</v>
      </c>
      <c r="BK317">
        <v>0.94399999999999995</v>
      </c>
      <c r="BL317">
        <v>-9835.5</v>
      </c>
      <c r="BM317">
        <v>-6.17</v>
      </c>
      <c r="BN317">
        <v>0.19</v>
      </c>
      <c r="BO317">
        <v>-381.395115451371</v>
      </c>
    </row>
    <row r="318" spans="1:67" x14ac:dyDescent="0.3">
      <c r="A318" t="s">
        <v>202</v>
      </c>
      <c r="B318" t="s">
        <v>203</v>
      </c>
      <c r="C318" t="s">
        <v>127</v>
      </c>
      <c r="D318" s="33">
        <v>44172</v>
      </c>
      <c r="E318">
        <v>27987</v>
      </c>
      <c r="F318">
        <v>15</v>
      </c>
      <c r="G318">
        <v>10.714</v>
      </c>
      <c r="H318">
        <v>908</v>
      </c>
      <c r="I318">
        <v>0</v>
      </c>
      <c r="J318">
        <v>0</v>
      </c>
      <c r="K318">
        <v>1085.2629999999999</v>
      </c>
      <c r="L318">
        <v>0.58199999999999996</v>
      </c>
      <c r="M318">
        <v>0.41499999999999998</v>
      </c>
      <c r="N318">
        <v>35.21</v>
      </c>
      <c r="O318">
        <v>0</v>
      </c>
      <c r="P318">
        <v>0</v>
      </c>
      <c r="Q318">
        <v>0.99</v>
      </c>
      <c r="R318">
        <v>0</v>
      </c>
      <c r="S318">
        <v>0</v>
      </c>
      <c r="T318">
        <v>37</v>
      </c>
      <c r="U318">
        <v>1.4350000000000001</v>
      </c>
      <c r="Z318">
        <v>22033</v>
      </c>
      <c r="AA318">
        <v>10206753</v>
      </c>
      <c r="AB318">
        <v>395.791</v>
      </c>
      <c r="AC318">
        <v>0.85399999999999998</v>
      </c>
      <c r="AD318">
        <v>29505</v>
      </c>
      <c r="AE318">
        <v>1.1439999999999999</v>
      </c>
      <c r="AF318">
        <v>4.0000000000000002E-4</v>
      </c>
      <c r="AG318">
        <v>2753.9</v>
      </c>
      <c r="AH318" t="s">
        <v>204</v>
      </c>
      <c r="AV318">
        <v>62.5</v>
      </c>
      <c r="AW318">
        <v>25788217</v>
      </c>
      <c r="AX318">
        <v>3.202</v>
      </c>
      <c r="AY318">
        <v>37.9</v>
      </c>
      <c r="AZ318">
        <v>15.504</v>
      </c>
      <c r="BA318">
        <v>10.129</v>
      </c>
      <c r="BB318">
        <v>44648.71</v>
      </c>
      <c r="BC318">
        <v>0.5</v>
      </c>
      <c r="BD318">
        <v>107.791</v>
      </c>
      <c r="BE318">
        <v>5.07</v>
      </c>
      <c r="BF318">
        <v>13</v>
      </c>
      <c r="BG318">
        <v>16.5</v>
      </c>
      <c r="BI318">
        <v>3.84</v>
      </c>
      <c r="BJ318">
        <v>83.44</v>
      </c>
      <c r="BK318">
        <v>0.94399999999999995</v>
      </c>
    </row>
    <row r="319" spans="1:67" x14ac:dyDescent="0.3">
      <c r="A319" t="s">
        <v>202</v>
      </c>
      <c r="B319" t="s">
        <v>203</v>
      </c>
      <c r="C319" t="s">
        <v>127</v>
      </c>
      <c r="D319" s="33">
        <v>44173</v>
      </c>
      <c r="E319">
        <v>27993</v>
      </c>
      <c r="F319">
        <v>6</v>
      </c>
      <c r="G319">
        <v>10</v>
      </c>
      <c r="H319">
        <v>908</v>
      </c>
      <c r="I319">
        <v>0</v>
      </c>
      <c r="J319">
        <v>0</v>
      </c>
      <c r="K319">
        <v>1085.4960000000001</v>
      </c>
      <c r="L319">
        <v>0.23300000000000001</v>
      </c>
      <c r="M319">
        <v>0.38800000000000001</v>
      </c>
      <c r="N319">
        <v>35.21</v>
      </c>
      <c r="O319">
        <v>0</v>
      </c>
      <c r="P319">
        <v>0</v>
      </c>
      <c r="Q319">
        <v>0.98</v>
      </c>
      <c r="R319">
        <v>0</v>
      </c>
      <c r="S319">
        <v>0</v>
      </c>
      <c r="T319">
        <v>32</v>
      </c>
      <c r="U319">
        <v>1.2410000000000001</v>
      </c>
      <c r="Z319">
        <v>22558</v>
      </c>
      <c r="AA319">
        <v>10229311</v>
      </c>
      <c r="AB319">
        <v>396.666</v>
      </c>
      <c r="AC319">
        <v>0.875</v>
      </c>
      <c r="AD319">
        <v>28853</v>
      </c>
      <c r="AE319">
        <v>1.119</v>
      </c>
      <c r="AF319">
        <v>2.9999999999999997E-4</v>
      </c>
      <c r="AG319">
        <v>2885.3</v>
      </c>
      <c r="AH319" t="s">
        <v>204</v>
      </c>
      <c r="AV319">
        <v>62.5</v>
      </c>
      <c r="AW319">
        <v>25788217</v>
      </c>
      <c r="AX319">
        <v>3.202</v>
      </c>
      <c r="AY319">
        <v>37.9</v>
      </c>
      <c r="AZ319">
        <v>15.504</v>
      </c>
      <c r="BA319">
        <v>10.129</v>
      </c>
      <c r="BB319">
        <v>44648.71</v>
      </c>
      <c r="BC319">
        <v>0.5</v>
      </c>
      <c r="BD319">
        <v>107.791</v>
      </c>
      <c r="BE319">
        <v>5.07</v>
      </c>
      <c r="BF319">
        <v>13</v>
      </c>
      <c r="BG319">
        <v>16.5</v>
      </c>
      <c r="BI319">
        <v>3.84</v>
      </c>
      <c r="BJ319">
        <v>83.44</v>
      </c>
      <c r="BK319">
        <v>0.94399999999999995</v>
      </c>
    </row>
    <row r="320" spans="1:67" x14ac:dyDescent="0.3">
      <c r="A320" t="s">
        <v>202</v>
      </c>
      <c r="B320" t="s">
        <v>203</v>
      </c>
      <c r="C320" t="s">
        <v>127</v>
      </c>
      <c r="D320" s="33">
        <v>44174</v>
      </c>
      <c r="E320">
        <v>28000</v>
      </c>
      <c r="F320">
        <v>7</v>
      </c>
      <c r="G320">
        <v>8.7140000000000004</v>
      </c>
      <c r="H320">
        <v>908</v>
      </c>
      <c r="I320">
        <v>0</v>
      </c>
      <c r="J320">
        <v>0</v>
      </c>
      <c r="K320">
        <v>1085.7670000000001</v>
      </c>
      <c r="L320">
        <v>0.27100000000000002</v>
      </c>
      <c r="M320">
        <v>0.33800000000000002</v>
      </c>
      <c r="N320">
        <v>35.21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38</v>
      </c>
      <c r="U320">
        <v>1.474</v>
      </c>
      <c r="Z320">
        <v>36532</v>
      </c>
      <c r="AA320">
        <v>10265843</v>
      </c>
      <c r="AB320">
        <v>398.08300000000003</v>
      </c>
      <c r="AC320">
        <v>1.417</v>
      </c>
      <c r="AD320">
        <v>28200</v>
      </c>
      <c r="AE320">
        <v>1.0940000000000001</v>
      </c>
      <c r="AF320">
        <v>2.9999999999999997E-4</v>
      </c>
      <c r="AG320">
        <v>3236.2</v>
      </c>
      <c r="AH320" t="s">
        <v>204</v>
      </c>
      <c r="AV320">
        <v>62.5</v>
      </c>
      <c r="AW320">
        <v>25788217</v>
      </c>
      <c r="AX320">
        <v>3.202</v>
      </c>
      <c r="AY320">
        <v>37.9</v>
      </c>
      <c r="AZ320">
        <v>15.504</v>
      </c>
      <c r="BA320">
        <v>10.129</v>
      </c>
      <c r="BB320">
        <v>44648.71</v>
      </c>
      <c r="BC320">
        <v>0.5</v>
      </c>
      <c r="BD320">
        <v>107.791</v>
      </c>
      <c r="BE320">
        <v>5.07</v>
      </c>
      <c r="BF320">
        <v>13</v>
      </c>
      <c r="BG320">
        <v>16.5</v>
      </c>
      <c r="BI320">
        <v>3.84</v>
      </c>
      <c r="BJ320">
        <v>83.44</v>
      </c>
      <c r="BK320">
        <v>0.94399999999999995</v>
      </c>
    </row>
    <row r="321" spans="1:67" x14ac:dyDescent="0.3">
      <c r="A321" t="s">
        <v>202</v>
      </c>
      <c r="B321" t="s">
        <v>203</v>
      </c>
      <c r="C321" t="s">
        <v>127</v>
      </c>
      <c r="D321" s="33">
        <v>44175</v>
      </c>
      <c r="E321">
        <v>28011</v>
      </c>
      <c r="F321">
        <v>11</v>
      </c>
      <c r="G321">
        <v>8.8569999999999993</v>
      </c>
      <c r="H321">
        <v>908</v>
      </c>
      <c r="I321">
        <v>0</v>
      </c>
      <c r="J321">
        <v>0</v>
      </c>
      <c r="K321">
        <v>1086.194</v>
      </c>
      <c r="L321">
        <v>0.42699999999999999</v>
      </c>
      <c r="M321">
        <v>0.34300000000000003</v>
      </c>
      <c r="N321">
        <v>35.21</v>
      </c>
      <c r="O321">
        <v>0</v>
      </c>
      <c r="P321">
        <v>0</v>
      </c>
      <c r="Q321">
        <v>1.04</v>
      </c>
      <c r="R321">
        <v>0</v>
      </c>
      <c r="S321">
        <v>0</v>
      </c>
      <c r="T321">
        <v>38</v>
      </c>
      <c r="U321">
        <v>1.474</v>
      </c>
      <c r="Z321">
        <v>37261</v>
      </c>
      <c r="AA321">
        <v>10303104</v>
      </c>
      <c r="AB321">
        <v>399.52800000000002</v>
      </c>
      <c r="AC321">
        <v>1.4450000000000001</v>
      </c>
      <c r="AD321">
        <v>28413</v>
      </c>
      <c r="AE321">
        <v>1.1020000000000001</v>
      </c>
      <c r="AF321">
        <v>2.9999999999999997E-4</v>
      </c>
      <c r="AG321">
        <v>3208</v>
      </c>
      <c r="AH321" t="s">
        <v>204</v>
      </c>
      <c r="AV321">
        <v>62.5</v>
      </c>
      <c r="AW321">
        <v>25788217</v>
      </c>
      <c r="AX321">
        <v>3.202</v>
      </c>
      <c r="AY321">
        <v>37.9</v>
      </c>
      <c r="AZ321">
        <v>15.504</v>
      </c>
      <c r="BA321">
        <v>10.129</v>
      </c>
      <c r="BB321">
        <v>44648.71</v>
      </c>
      <c r="BC321">
        <v>0.5</v>
      </c>
      <c r="BD321">
        <v>107.791</v>
      </c>
      <c r="BE321">
        <v>5.07</v>
      </c>
      <c r="BF321">
        <v>13</v>
      </c>
      <c r="BG321">
        <v>16.5</v>
      </c>
      <c r="BI321">
        <v>3.84</v>
      </c>
      <c r="BJ321">
        <v>83.44</v>
      </c>
      <c r="BK321">
        <v>0.94399999999999995</v>
      </c>
    </row>
    <row r="322" spans="1:67" x14ac:dyDescent="0.3">
      <c r="A322" t="s">
        <v>202</v>
      </c>
      <c r="B322" t="s">
        <v>203</v>
      </c>
      <c r="C322" t="s">
        <v>127</v>
      </c>
      <c r="D322" s="33">
        <v>44176</v>
      </c>
      <c r="E322">
        <v>28025</v>
      </c>
      <c r="F322">
        <v>14</v>
      </c>
      <c r="G322">
        <v>9.8569999999999993</v>
      </c>
      <c r="H322">
        <v>908</v>
      </c>
      <c r="I322">
        <v>0</v>
      </c>
      <c r="J322">
        <v>0</v>
      </c>
      <c r="K322">
        <v>1086.7370000000001</v>
      </c>
      <c r="L322">
        <v>0.54300000000000004</v>
      </c>
      <c r="M322">
        <v>0.38200000000000001</v>
      </c>
      <c r="N322">
        <v>35.21</v>
      </c>
      <c r="O322">
        <v>0</v>
      </c>
      <c r="P322">
        <v>0</v>
      </c>
      <c r="Q322">
        <v>1.07</v>
      </c>
      <c r="R322">
        <v>0</v>
      </c>
      <c r="S322">
        <v>0</v>
      </c>
      <c r="T322">
        <v>37</v>
      </c>
      <c r="U322">
        <v>1.4350000000000001</v>
      </c>
      <c r="Z322">
        <v>30806</v>
      </c>
      <c r="AA322">
        <v>10333910</v>
      </c>
      <c r="AB322">
        <v>400.72199999999998</v>
      </c>
      <c r="AC322">
        <v>1.1950000000000001</v>
      </c>
      <c r="AD322">
        <v>28463</v>
      </c>
      <c r="AE322">
        <v>1.1040000000000001</v>
      </c>
      <c r="AF322">
        <v>2.9999999999999997E-4</v>
      </c>
      <c r="AG322">
        <v>2887.6</v>
      </c>
      <c r="AH322" t="s">
        <v>204</v>
      </c>
      <c r="AV322">
        <v>62.5</v>
      </c>
      <c r="AW322">
        <v>25788217</v>
      </c>
      <c r="AX322">
        <v>3.202</v>
      </c>
      <c r="AY322">
        <v>37.9</v>
      </c>
      <c r="AZ322">
        <v>15.504</v>
      </c>
      <c r="BA322">
        <v>10.129</v>
      </c>
      <c r="BB322">
        <v>44648.71</v>
      </c>
      <c r="BC322">
        <v>0.5</v>
      </c>
      <c r="BD322">
        <v>107.791</v>
      </c>
      <c r="BE322">
        <v>5.07</v>
      </c>
      <c r="BF322">
        <v>13</v>
      </c>
      <c r="BG322">
        <v>16.5</v>
      </c>
      <c r="BI322">
        <v>3.84</v>
      </c>
      <c r="BJ322">
        <v>83.44</v>
      </c>
      <c r="BK322">
        <v>0.94399999999999995</v>
      </c>
    </row>
    <row r="323" spans="1:67" x14ac:dyDescent="0.3">
      <c r="A323" t="s">
        <v>202</v>
      </c>
      <c r="B323" t="s">
        <v>203</v>
      </c>
      <c r="C323" t="s">
        <v>127</v>
      </c>
      <c r="D323" s="33">
        <v>44177</v>
      </c>
      <c r="E323">
        <v>28030</v>
      </c>
      <c r="F323">
        <v>5</v>
      </c>
      <c r="G323">
        <v>9.2859999999999996</v>
      </c>
      <c r="H323">
        <v>908</v>
      </c>
      <c r="I323">
        <v>0</v>
      </c>
      <c r="J323">
        <v>0</v>
      </c>
      <c r="K323">
        <v>1086.931</v>
      </c>
      <c r="L323">
        <v>0.19400000000000001</v>
      </c>
      <c r="M323">
        <v>0.36</v>
      </c>
      <c r="N323">
        <v>35.21</v>
      </c>
      <c r="O323">
        <v>0</v>
      </c>
      <c r="P323">
        <v>0</v>
      </c>
      <c r="Q323">
        <v>1.08</v>
      </c>
      <c r="R323">
        <v>0</v>
      </c>
      <c r="S323">
        <v>0</v>
      </c>
      <c r="T323">
        <v>34</v>
      </c>
      <c r="U323">
        <v>1.3180000000000001</v>
      </c>
      <c r="Z323">
        <v>25391</v>
      </c>
      <c r="AA323">
        <v>10359301</v>
      </c>
      <c r="AB323">
        <v>401.70699999999999</v>
      </c>
      <c r="AC323">
        <v>0.98499999999999999</v>
      </c>
      <c r="AD323">
        <v>28238</v>
      </c>
      <c r="AE323">
        <v>1.095</v>
      </c>
      <c r="AF323">
        <v>2.9999999999999997E-4</v>
      </c>
      <c r="AG323">
        <v>3040.9</v>
      </c>
      <c r="AH323" t="s">
        <v>204</v>
      </c>
      <c r="AV323">
        <v>62.5</v>
      </c>
      <c r="AW323">
        <v>25788217</v>
      </c>
      <c r="AX323">
        <v>3.202</v>
      </c>
      <c r="AY323">
        <v>37.9</v>
      </c>
      <c r="AZ323">
        <v>15.504</v>
      </c>
      <c r="BA323">
        <v>10.129</v>
      </c>
      <c r="BB323">
        <v>44648.71</v>
      </c>
      <c r="BC323">
        <v>0.5</v>
      </c>
      <c r="BD323">
        <v>107.791</v>
      </c>
      <c r="BE323">
        <v>5.07</v>
      </c>
      <c r="BF323">
        <v>13</v>
      </c>
      <c r="BG323">
        <v>16.5</v>
      </c>
      <c r="BI323">
        <v>3.84</v>
      </c>
      <c r="BJ323">
        <v>83.44</v>
      </c>
      <c r="BK323">
        <v>0.94399999999999995</v>
      </c>
    </row>
    <row r="324" spans="1:67" x14ac:dyDescent="0.3">
      <c r="A324" t="s">
        <v>202</v>
      </c>
      <c r="B324" t="s">
        <v>203</v>
      </c>
      <c r="C324" t="s">
        <v>127</v>
      </c>
      <c r="D324" s="33">
        <v>44178</v>
      </c>
      <c r="E324">
        <v>28037</v>
      </c>
      <c r="F324">
        <v>7</v>
      </c>
      <c r="G324">
        <v>9.2859999999999996</v>
      </c>
      <c r="H324">
        <v>908</v>
      </c>
      <c r="I324">
        <v>0</v>
      </c>
      <c r="J324">
        <v>0</v>
      </c>
      <c r="K324">
        <v>1087.202</v>
      </c>
      <c r="L324">
        <v>0.27100000000000002</v>
      </c>
      <c r="M324">
        <v>0.36</v>
      </c>
      <c r="N324">
        <v>35.21</v>
      </c>
      <c r="O324">
        <v>0</v>
      </c>
      <c r="P324">
        <v>0</v>
      </c>
      <c r="Q324">
        <v>1.1399999999999999</v>
      </c>
      <c r="R324">
        <v>1</v>
      </c>
      <c r="S324">
        <v>3.9E-2</v>
      </c>
      <c r="T324">
        <v>28</v>
      </c>
      <c r="U324">
        <v>1.0860000000000001</v>
      </c>
      <c r="Z324">
        <v>20693</v>
      </c>
      <c r="AA324">
        <v>10379994</v>
      </c>
      <c r="AB324">
        <v>402.50900000000001</v>
      </c>
      <c r="AC324">
        <v>0.80200000000000005</v>
      </c>
      <c r="AD324">
        <v>27896</v>
      </c>
      <c r="AE324">
        <v>1.0820000000000001</v>
      </c>
      <c r="AF324">
        <v>2.9999999999999997E-4</v>
      </c>
      <c r="AG324">
        <v>3004.1</v>
      </c>
      <c r="AH324" t="s">
        <v>204</v>
      </c>
      <c r="AV324">
        <v>62.5</v>
      </c>
      <c r="AW324">
        <v>25788217</v>
      </c>
      <c r="AX324">
        <v>3.202</v>
      </c>
      <c r="AY324">
        <v>37.9</v>
      </c>
      <c r="AZ324">
        <v>15.504</v>
      </c>
      <c r="BA324">
        <v>10.129</v>
      </c>
      <c r="BB324">
        <v>44648.71</v>
      </c>
      <c r="BC324">
        <v>0.5</v>
      </c>
      <c r="BD324">
        <v>107.791</v>
      </c>
      <c r="BE324">
        <v>5.07</v>
      </c>
      <c r="BF324">
        <v>13</v>
      </c>
      <c r="BG324">
        <v>16.5</v>
      </c>
      <c r="BI324">
        <v>3.84</v>
      </c>
      <c r="BJ324">
        <v>83.44</v>
      </c>
      <c r="BK324">
        <v>0.94399999999999995</v>
      </c>
      <c r="BL324">
        <v>-9982.5</v>
      </c>
      <c r="BM324">
        <v>-6.14</v>
      </c>
      <c r="BN324">
        <v>-4.76</v>
      </c>
      <c r="BO324">
        <v>-387.09539321776299</v>
      </c>
    </row>
    <row r="325" spans="1:67" x14ac:dyDescent="0.3">
      <c r="A325" t="s">
        <v>202</v>
      </c>
      <c r="B325" t="s">
        <v>203</v>
      </c>
      <c r="C325" t="s">
        <v>127</v>
      </c>
      <c r="D325" s="33">
        <v>44179</v>
      </c>
      <c r="E325">
        <v>28048</v>
      </c>
      <c r="F325">
        <v>11</v>
      </c>
      <c r="G325">
        <v>8.7140000000000004</v>
      </c>
      <c r="H325">
        <v>908</v>
      </c>
      <c r="I325">
        <v>0</v>
      </c>
      <c r="J325">
        <v>0</v>
      </c>
      <c r="K325">
        <v>1087.6289999999999</v>
      </c>
      <c r="L325">
        <v>0.42699999999999999</v>
      </c>
      <c r="M325">
        <v>0.33800000000000002</v>
      </c>
      <c r="N325">
        <v>35.21</v>
      </c>
      <c r="O325">
        <v>0</v>
      </c>
      <c r="P325">
        <v>0</v>
      </c>
      <c r="Q325">
        <v>1.24</v>
      </c>
      <c r="R325">
        <v>1</v>
      </c>
      <c r="S325">
        <v>3.9E-2</v>
      </c>
      <c r="T325">
        <v>31</v>
      </c>
      <c r="U325">
        <v>1.202</v>
      </c>
      <c r="Z325">
        <v>20629</v>
      </c>
      <c r="AA325">
        <v>10400623</v>
      </c>
      <c r="AB325">
        <v>403.30900000000003</v>
      </c>
      <c r="AC325">
        <v>0.8</v>
      </c>
      <c r="AD325">
        <v>27696</v>
      </c>
      <c r="AE325">
        <v>1.0740000000000001</v>
      </c>
      <c r="AF325">
        <v>2.9999999999999997E-4</v>
      </c>
      <c r="AG325">
        <v>3178.3</v>
      </c>
      <c r="AH325" t="s">
        <v>204</v>
      </c>
      <c r="AV325">
        <v>62.5</v>
      </c>
      <c r="AW325">
        <v>25788217</v>
      </c>
      <c r="AX325">
        <v>3.202</v>
      </c>
      <c r="AY325">
        <v>37.9</v>
      </c>
      <c r="AZ325">
        <v>15.504</v>
      </c>
      <c r="BA325">
        <v>10.129</v>
      </c>
      <c r="BB325">
        <v>44648.71</v>
      </c>
      <c r="BC325">
        <v>0.5</v>
      </c>
      <c r="BD325">
        <v>107.791</v>
      </c>
      <c r="BE325">
        <v>5.07</v>
      </c>
      <c r="BF325">
        <v>13</v>
      </c>
      <c r="BG325">
        <v>16.5</v>
      </c>
      <c r="BI325">
        <v>3.84</v>
      </c>
      <c r="BJ325">
        <v>83.44</v>
      </c>
      <c r="BK325">
        <v>0.94399999999999995</v>
      </c>
    </row>
    <row r="326" spans="1:67" x14ac:dyDescent="0.3">
      <c r="A326" t="s">
        <v>202</v>
      </c>
      <c r="B326" t="s">
        <v>203</v>
      </c>
      <c r="C326" t="s">
        <v>127</v>
      </c>
      <c r="D326" s="33">
        <v>44180</v>
      </c>
      <c r="E326">
        <v>28060</v>
      </c>
      <c r="F326">
        <v>12</v>
      </c>
      <c r="G326">
        <v>9.5709999999999997</v>
      </c>
      <c r="H326">
        <v>908</v>
      </c>
      <c r="I326">
        <v>0</v>
      </c>
      <c r="J326">
        <v>0</v>
      </c>
      <c r="K326">
        <v>1088.0940000000001</v>
      </c>
      <c r="L326">
        <v>0.46500000000000002</v>
      </c>
      <c r="M326">
        <v>0.371</v>
      </c>
      <c r="N326">
        <v>35.21</v>
      </c>
      <c r="O326">
        <v>0</v>
      </c>
      <c r="P326">
        <v>0</v>
      </c>
      <c r="Q326">
        <v>1.34</v>
      </c>
      <c r="R326">
        <v>1</v>
      </c>
      <c r="S326">
        <v>3.9E-2</v>
      </c>
      <c r="T326">
        <v>28</v>
      </c>
      <c r="U326">
        <v>1.0860000000000001</v>
      </c>
      <c r="Z326">
        <v>20706</v>
      </c>
      <c r="AA326">
        <v>10421329</v>
      </c>
      <c r="AB326">
        <v>404.11200000000002</v>
      </c>
      <c r="AC326">
        <v>0.80300000000000005</v>
      </c>
      <c r="AD326">
        <v>27431</v>
      </c>
      <c r="AE326">
        <v>1.0640000000000001</v>
      </c>
      <c r="AF326">
        <v>2.9999999999999997E-4</v>
      </c>
      <c r="AG326">
        <v>2866.1</v>
      </c>
      <c r="AH326" t="s">
        <v>204</v>
      </c>
      <c r="AV326">
        <v>62.5</v>
      </c>
      <c r="AW326">
        <v>25788217</v>
      </c>
      <c r="AX326">
        <v>3.202</v>
      </c>
      <c r="AY326">
        <v>37.9</v>
      </c>
      <c r="AZ326">
        <v>15.504</v>
      </c>
      <c r="BA326">
        <v>10.129</v>
      </c>
      <c r="BB326">
        <v>44648.71</v>
      </c>
      <c r="BC326">
        <v>0.5</v>
      </c>
      <c r="BD326">
        <v>107.791</v>
      </c>
      <c r="BE326">
        <v>5.07</v>
      </c>
      <c r="BF326">
        <v>13</v>
      </c>
      <c r="BG326">
        <v>16.5</v>
      </c>
      <c r="BI326">
        <v>3.84</v>
      </c>
      <c r="BJ326">
        <v>83.44</v>
      </c>
      <c r="BK326">
        <v>0.94399999999999995</v>
      </c>
    </row>
    <row r="327" spans="1:67" x14ac:dyDescent="0.3">
      <c r="A327" t="s">
        <v>202</v>
      </c>
      <c r="B327" t="s">
        <v>203</v>
      </c>
      <c r="C327" t="s">
        <v>127</v>
      </c>
      <c r="D327" s="33">
        <v>44181</v>
      </c>
      <c r="E327">
        <v>28072</v>
      </c>
      <c r="F327">
        <v>12</v>
      </c>
      <c r="G327">
        <v>10.286</v>
      </c>
      <c r="H327">
        <v>908</v>
      </c>
      <c r="I327">
        <v>0</v>
      </c>
      <c r="J327">
        <v>0</v>
      </c>
      <c r="K327">
        <v>1088.559</v>
      </c>
      <c r="L327">
        <v>0.46500000000000002</v>
      </c>
      <c r="M327">
        <v>0.39900000000000002</v>
      </c>
      <c r="N327">
        <v>35.21</v>
      </c>
      <c r="O327">
        <v>0</v>
      </c>
      <c r="P327">
        <v>0</v>
      </c>
      <c r="Q327">
        <v>1.45</v>
      </c>
      <c r="R327">
        <v>0</v>
      </c>
      <c r="S327">
        <v>0</v>
      </c>
      <c r="T327">
        <v>29</v>
      </c>
      <c r="U327">
        <v>1.125</v>
      </c>
      <c r="Z327">
        <v>31971</v>
      </c>
      <c r="AA327">
        <v>10453300</v>
      </c>
      <c r="AB327">
        <v>405.35199999999998</v>
      </c>
      <c r="AC327">
        <v>1.24</v>
      </c>
      <c r="AD327">
        <v>26780</v>
      </c>
      <c r="AE327">
        <v>1.038</v>
      </c>
      <c r="AF327">
        <v>4.0000000000000002E-4</v>
      </c>
      <c r="AG327">
        <v>2603.5</v>
      </c>
      <c r="AH327" t="s">
        <v>204</v>
      </c>
      <c r="AV327">
        <v>62.5</v>
      </c>
      <c r="AW327">
        <v>25788217</v>
      </c>
      <c r="AX327">
        <v>3.202</v>
      </c>
      <c r="AY327">
        <v>37.9</v>
      </c>
      <c r="AZ327">
        <v>15.504</v>
      </c>
      <c r="BA327">
        <v>10.129</v>
      </c>
      <c r="BB327">
        <v>44648.71</v>
      </c>
      <c r="BC327">
        <v>0.5</v>
      </c>
      <c r="BD327">
        <v>107.791</v>
      </c>
      <c r="BE327">
        <v>5.07</v>
      </c>
      <c r="BF327">
        <v>13</v>
      </c>
      <c r="BG327">
        <v>16.5</v>
      </c>
      <c r="BI327">
        <v>3.84</v>
      </c>
      <c r="BJ327">
        <v>83.44</v>
      </c>
      <c r="BK327">
        <v>0.94399999999999995</v>
      </c>
    </row>
    <row r="328" spans="1:67" x14ac:dyDescent="0.3">
      <c r="A328" t="s">
        <v>202</v>
      </c>
      <c r="B328" t="s">
        <v>203</v>
      </c>
      <c r="C328" t="s">
        <v>127</v>
      </c>
      <c r="D328" s="33">
        <v>44182</v>
      </c>
      <c r="E328">
        <v>28093</v>
      </c>
      <c r="F328">
        <v>21</v>
      </c>
      <c r="G328">
        <v>11.714</v>
      </c>
      <c r="H328">
        <v>908</v>
      </c>
      <c r="I328">
        <v>0</v>
      </c>
      <c r="J328">
        <v>0</v>
      </c>
      <c r="K328">
        <v>1089.373</v>
      </c>
      <c r="L328">
        <v>0.81399999999999995</v>
      </c>
      <c r="M328">
        <v>0.45400000000000001</v>
      </c>
      <c r="N328">
        <v>35.21</v>
      </c>
      <c r="O328">
        <v>0</v>
      </c>
      <c r="P328">
        <v>0</v>
      </c>
      <c r="Q328">
        <v>1.56</v>
      </c>
      <c r="R328">
        <v>0</v>
      </c>
      <c r="S328">
        <v>0</v>
      </c>
      <c r="T328">
        <v>24</v>
      </c>
      <c r="U328">
        <v>0.93100000000000005</v>
      </c>
      <c r="Z328">
        <v>28598</v>
      </c>
      <c r="AA328">
        <v>10481898</v>
      </c>
      <c r="AB328">
        <v>406.46100000000001</v>
      </c>
      <c r="AC328">
        <v>1.109</v>
      </c>
      <c r="AD328">
        <v>25542</v>
      </c>
      <c r="AE328">
        <v>0.99</v>
      </c>
      <c r="AF328">
        <v>5.0000000000000001E-4</v>
      </c>
      <c r="AG328">
        <v>2180.5</v>
      </c>
      <c r="AH328" t="s">
        <v>204</v>
      </c>
      <c r="AV328">
        <v>62.5</v>
      </c>
      <c r="AW328">
        <v>25788217</v>
      </c>
      <c r="AX328">
        <v>3.202</v>
      </c>
      <c r="AY328">
        <v>37.9</v>
      </c>
      <c r="AZ328">
        <v>15.504</v>
      </c>
      <c r="BA328">
        <v>10.129</v>
      </c>
      <c r="BB328">
        <v>44648.71</v>
      </c>
      <c r="BC328">
        <v>0.5</v>
      </c>
      <c r="BD328">
        <v>107.791</v>
      </c>
      <c r="BE328">
        <v>5.07</v>
      </c>
      <c r="BF328">
        <v>13</v>
      </c>
      <c r="BG328">
        <v>16.5</v>
      </c>
      <c r="BI328">
        <v>3.84</v>
      </c>
      <c r="BJ328">
        <v>83.44</v>
      </c>
      <c r="BK328">
        <v>0.94399999999999995</v>
      </c>
    </row>
    <row r="329" spans="1:67" x14ac:dyDescent="0.3">
      <c r="A329" t="s">
        <v>202</v>
      </c>
      <c r="B329" t="s">
        <v>203</v>
      </c>
      <c r="C329" t="s">
        <v>127</v>
      </c>
      <c r="D329" s="33">
        <v>44183</v>
      </c>
      <c r="E329">
        <v>28126</v>
      </c>
      <c r="F329">
        <v>33</v>
      </c>
      <c r="G329">
        <v>14.429</v>
      </c>
      <c r="H329">
        <v>908</v>
      </c>
      <c r="I329">
        <v>0</v>
      </c>
      <c r="J329">
        <v>0</v>
      </c>
      <c r="K329">
        <v>1090.653</v>
      </c>
      <c r="L329">
        <v>1.28</v>
      </c>
      <c r="M329">
        <v>0.56000000000000005</v>
      </c>
      <c r="N329">
        <v>35.21</v>
      </c>
      <c r="O329">
        <v>0</v>
      </c>
      <c r="P329">
        <v>0</v>
      </c>
      <c r="Q329">
        <v>1.63</v>
      </c>
      <c r="R329">
        <v>0</v>
      </c>
      <c r="S329">
        <v>0</v>
      </c>
      <c r="T329">
        <v>25</v>
      </c>
      <c r="U329">
        <v>0.96899999999999997</v>
      </c>
      <c r="Z329">
        <v>23011</v>
      </c>
      <c r="AA329">
        <v>10504909</v>
      </c>
      <c r="AB329">
        <v>407.35300000000001</v>
      </c>
      <c r="AC329">
        <v>0.89200000000000002</v>
      </c>
      <c r="AD329">
        <v>24428</v>
      </c>
      <c r="AE329">
        <v>0.94699999999999995</v>
      </c>
      <c r="AF329">
        <v>5.9999999999999995E-4</v>
      </c>
      <c r="AG329">
        <v>1693</v>
      </c>
      <c r="AH329" t="s">
        <v>204</v>
      </c>
      <c r="AV329">
        <v>62.5</v>
      </c>
      <c r="AW329">
        <v>25788217</v>
      </c>
      <c r="AX329">
        <v>3.202</v>
      </c>
      <c r="AY329">
        <v>37.9</v>
      </c>
      <c r="AZ329">
        <v>15.504</v>
      </c>
      <c r="BA329">
        <v>10.129</v>
      </c>
      <c r="BB329">
        <v>44648.71</v>
      </c>
      <c r="BC329">
        <v>0.5</v>
      </c>
      <c r="BD329">
        <v>107.791</v>
      </c>
      <c r="BE329">
        <v>5.07</v>
      </c>
      <c r="BF329">
        <v>13</v>
      </c>
      <c r="BG329">
        <v>16.5</v>
      </c>
      <c r="BI329">
        <v>3.84</v>
      </c>
      <c r="BJ329">
        <v>83.44</v>
      </c>
      <c r="BK329">
        <v>0.94399999999999995</v>
      </c>
    </row>
    <row r="330" spans="1:67" x14ac:dyDescent="0.3">
      <c r="A330" t="s">
        <v>202</v>
      </c>
      <c r="B330" t="s">
        <v>203</v>
      </c>
      <c r="C330" t="s">
        <v>127</v>
      </c>
      <c r="D330" s="33">
        <v>44184</v>
      </c>
      <c r="E330">
        <v>28168</v>
      </c>
      <c r="F330">
        <v>42</v>
      </c>
      <c r="G330">
        <v>19.713999999999999</v>
      </c>
      <c r="H330">
        <v>908</v>
      </c>
      <c r="I330">
        <v>0</v>
      </c>
      <c r="J330">
        <v>0</v>
      </c>
      <c r="K330">
        <v>1092.2819999999999</v>
      </c>
      <c r="L330">
        <v>1.629</v>
      </c>
      <c r="M330">
        <v>0.76400000000000001</v>
      </c>
      <c r="N330">
        <v>35.21</v>
      </c>
      <c r="O330">
        <v>0</v>
      </c>
      <c r="P330">
        <v>0</v>
      </c>
      <c r="Q330">
        <v>1.62</v>
      </c>
      <c r="R330">
        <v>0</v>
      </c>
      <c r="S330">
        <v>0</v>
      </c>
      <c r="T330">
        <v>26</v>
      </c>
      <c r="U330">
        <v>1.008</v>
      </c>
      <c r="Z330">
        <v>32350</v>
      </c>
      <c r="AA330">
        <v>10537259</v>
      </c>
      <c r="AB330">
        <v>408.608</v>
      </c>
      <c r="AC330">
        <v>1.254</v>
      </c>
      <c r="AD330">
        <v>25423</v>
      </c>
      <c r="AE330">
        <v>0.98599999999999999</v>
      </c>
      <c r="AF330">
        <v>8.0000000000000004E-4</v>
      </c>
      <c r="AG330">
        <v>1289.5999999999999</v>
      </c>
      <c r="AH330" t="s">
        <v>204</v>
      </c>
      <c r="AV330">
        <v>70.83</v>
      </c>
      <c r="AW330">
        <v>25788217</v>
      </c>
      <c r="AX330">
        <v>3.202</v>
      </c>
      <c r="AY330">
        <v>37.9</v>
      </c>
      <c r="AZ330">
        <v>15.504</v>
      </c>
      <c r="BA330">
        <v>10.129</v>
      </c>
      <c r="BB330">
        <v>44648.71</v>
      </c>
      <c r="BC330">
        <v>0.5</v>
      </c>
      <c r="BD330">
        <v>107.791</v>
      </c>
      <c r="BE330">
        <v>5.07</v>
      </c>
      <c r="BF330">
        <v>13</v>
      </c>
      <c r="BG330">
        <v>16.5</v>
      </c>
      <c r="BI330">
        <v>3.84</v>
      </c>
      <c r="BJ330">
        <v>83.44</v>
      </c>
      <c r="BK330">
        <v>0.94399999999999995</v>
      </c>
    </row>
    <row r="331" spans="1:67" x14ac:dyDescent="0.3">
      <c r="A331" t="s">
        <v>202</v>
      </c>
      <c r="B331" t="s">
        <v>203</v>
      </c>
      <c r="C331" t="s">
        <v>127</v>
      </c>
      <c r="D331" s="33">
        <v>44185</v>
      </c>
      <c r="E331">
        <v>28198</v>
      </c>
      <c r="F331">
        <v>30</v>
      </c>
      <c r="G331">
        <v>23</v>
      </c>
      <c r="H331">
        <v>908</v>
      </c>
      <c r="I331">
        <v>0</v>
      </c>
      <c r="J331">
        <v>0</v>
      </c>
      <c r="K331">
        <v>1093.4449999999999</v>
      </c>
      <c r="L331">
        <v>1.163</v>
      </c>
      <c r="M331">
        <v>0.89200000000000002</v>
      </c>
      <c r="N331">
        <v>35.21</v>
      </c>
      <c r="O331">
        <v>0</v>
      </c>
      <c r="P331">
        <v>0</v>
      </c>
      <c r="Q331">
        <v>1.5</v>
      </c>
      <c r="R331">
        <v>0</v>
      </c>
      <c r="S331">
        <v>0</v>
      </c>
      <c r="T331">
        <v>23</v>
      </c>
      <c r="U331">
        <v>0.89200000000000002</v>
      </c>
      <c r="Z331">
        <v>46375</v>
      </c>
      <c r="AA331">
        <v>10583634</v>
      </c>
      <c r="AB331">
        <v>410.40600000000001</v>
      </c>
      <c r="AC331">
        <v>1.798</v>
      </c>
      <c r="AD331">
        <v>29091</v>
      </c>
      <c r="AE331">
        <v>1.1279999999999999</v>
      </c>
      <c r="AF331">
        <v>8.0000000000000004E-4</v>
      </c>
      <c r="AG331">
        <v>1264.8</v>
      </c>
      <c r="AH331" t="s">
        <v>204</v>
      </c>
      <c r="AV331">
        <v>70.83</v>
      </c>
      <c r="AW331">
        <v>25788217</v>
      </c>
      <c r="AX331">
        <v>3.202</v>
      </c>
      <c r="AY331">
        <v>37.9</v>
      </c>
      <c r="AZ331">
        <v>15.504</v>
      </c>
      <c r="BA331">
        <v>10.129</v>
      </c>
      <c r="BB331">
        <v>44648.71</v>
      </c>
      <c r="BC331">
        <v>0.5</v>
      </c>
      <c r="BD331">
        <v>107.791</v>
      </c>
      <c r="BE331">
        <v>5.07</v>
      </c>
      <c r="BF331">
        <v>13</v>
      </c>
      <c r="BG331">
        <v>16.5</v>
      </c>
      <c r="BI331">
        <v>3.84</v>
      </c>
      <c r="BJ331">
        <v>83.44</v>
      </c>
      <c r="BK331">
        <v>0.94399999999999995</v>
      </c>
      <c r="BL331">
        <v>-10059.700000000001</v>
      </c>
      <c r="BM331">
        <v>-6.08</v>
      </c>
      <c r="BN331">
        <v>-2.5499999999999998</v>
      </c>
      <c r="BO331">
        <v>-390.08900848011302</v>
      </c>
    </row>
    <row r="332" spans="1:67" x14ac:dyDescent="0.3">
      <c r="A332" t="s">
        <v>202</v>
      </c>
      <c r="B332" t="s">
        <v>203</v>
      </c>
      <c r="C332" t="s">
        <v>127</v>
      </c>
      <c r="D332" s="33">
        <v>44186</v>
      </c>
      <c r="E332">
        <v>28219</v>
      </c>
      <c r="F332">
        <v>21</v>
      </c>
      <c r="G332">
        <v>24.428999999999998</v>
      </c>
      <c r="H332">
        <v>908</v>
      </c>
      <c r="I332">
        <v>0</v>
      </c>
      <c r="J332">
        <v>0</v>
      </c>
      <c r="K332">
        <v>1094.259</v>
      </c>
      <c r="L332">
        <v>0.81399999999999995</v>
      </c>
      <c r="M332">
        <v>0.94699999999999995</v>
      </c>
      <c r="N332">
        <v>35.21</v>
      </c>
      <c r="O332">
        <v>0</v>
      </c>
      <c r="P332">
        <v>0</v>
      </c>
      <c r="Q332">
        <v>1.38</v>
      </c>
      <c r="R332">
        <v>0</v>
      </c>
      <c r="S332">
        <v>0</v>
      </c>
      <c r="T332">
        <v>22</v>
      </c>
      <c r="U332">
        <v>0.85299999999999998</v>
      </c>
      <c r="Z332">
        <v>67852</v>
      </c>
      <c r="AA332">
        <v>10651486</v>
      </c>
      <c r="AB332">
        <v>413.03699999999998</v>
      </c>
      <c r="AC332">
        <v>2.6309999999999998</v>
      </c>
      <c r="AD332">
        <v>35838</v>
      </c>
      <c r="AE332">
        <v>1.39</v>
      </c>
      <c r="AF332">
        <v>6.9999999999999999E-4</v>
      </c>
      <c r="AG332">
        <v>1467</v>
      </c>
      <c r="AH332" t="s">
        <v>204</v>
      </c>
      <c r="AV332">
        <v>70.83</v>
      </c>
      <c r="AW332">
        <v>25788217</v>
      </c>
      <c r="AX332">
        <v>3.202</v>
      </c>
      <c r="AY332">
        <v>37.9</v>
      </c>
      <c r="AZ332">
        <v>15.504</v>
      </c>
      <c r="BA332">
        <v>10.129</v>
      </c>
      <c r="BB332">
        <v>44648.71</v>
      </c>
      <c r="BC332">
        <v>0.5</v>
      </c>
      <c r="BD332">
        <v>107.791</v>
      </c>
      <c r="BE332">
        <v>5.07</v>
      </c>
      <c r="BF332">
        <v>13</v>
      </c>
      <c r="BG332">
        <v>16.5</v>
      </c>
      <c r="BI332">
        <v>3.84</v>
      </c>
      <c r="BJ332">
        <v>83.44</v>
      </c>
      <c r="BK332">
        <v>0.94399999999999995</v>
      </c>
    </row>
    <row r="333" spans="1:67" x14ac:dyDescent="0.3">
      <c r="A333" t="s">
        <v>202</v>
      </c>
      <c r="B333" t="s">
        <v>203</v>
      </c>
      <c r="C333" t="s">
        <v>127</v>
      </c>
      <c r="D333" s="33">
        <v>44187</v>
      </c>
      <c r="E333">
        <v>28237</v>
      </c>
      <c r="F333">
        <v>18</v>
      </c>
      <c r="G333">
        <v>25.286000000000001</v>
      </c>
      <c r="H333">
        <v>908</v>
      </c>
      <c r="I333">
        <v>0</v>
      </c>
      <c r="J333">
        <v>0</v>
      </c>
      <c r="K333">
        <v>1094.9570000000001</v>
      </c>
      <c r="L333">
        <v>0.69799999999999995</v>
      </c>
      <c r="M333">
        <v>0.98099999999999998</v>
      </c>
      <c r="N333">
        <v>35.21</v>
      </c>
      <c r="O333">
        <v>0</v>
      </c>
      <c r="P333">
        <v>0</v>
      </c>
      <c r="Q333">
        <v>1.28</v>
      </c>
      <c r="R333">
        <v>0</v>
      </c>
      <c r="S333">
        <v>0</v>
      </c>
      <c r="T333">
        <v>20</v>
      </c>
      <c r="U333">
        <v>0.77600000000000002</v>
      </c>
      <c r="Z333">
        <v>76094</v>
      </c>
      <c r="AA333">
        <v>10727580</v>
      </c>
      <c r="AB333">
        <v>415.988</v>
      </c>
      <c r="AC333">
        <v>2.9510000000000001</v>
      </c>
      <c r="AD333">
        <v>43750</v>
      </c>
      <c r="AE333">
        <v>1.6970000000000001</v>
      </c>
      <c r="AF333">
        <v>5.9999999999999995E-4</v>
      </c>
      <c r="AG333">
        <v>1730.2</v>
      </c>
      <c r="AH333" t="s">
        <v>204</v>
      </c>
      <c r="AV333">
        <v>70.83</v>
      </c>
      <c r="AW333">
        <v>25788217</v>
      </c>
      <c r="AX333">
        <v>3.202</v>
      </c>
      <c r="AY333">
        <v>37.9</v>
      </c>
      <c r="AZ333">
        <v>15.504</v>
      </c>
      <c r="BA333">
        <v>10.129</v>
      </c>
      <c r="BB333">
        <v>44648.71</v>
      </c>
      <c r="BC333">
        <v>0.5</v>
      </c>
      <c r="BD333">
        <v>107.791</v>
      </c>
      <c r="BE333">
        <v>5.07</v>
      </c>
      <c r="BF333">
        <v>13</v>
      </c>
      <c r="BG333">
        <v>16.5</v>
      </c>
      <c r="BI333">
        <v>3.84</v>
      </c>
      <c r="BJ333">
        <v>83.44</v>
      </c>
      <c r="BK333">
        <v>0.94399999999999995</v>
      </c>
    </row>
    <row r="334" spans="1:67" x14ac:dyDescent="0.3">
      <c r="A334" t="s">
        <v>202</v>
      </c>
      <c r="B334" t="s">
        <v>203</v>
      </c>
      <c r="C334" t="s">
        <v>127</v>
      </c>
      <c r="D334" s="33">
        <v>44188</v>
      </c>
      <c r="E334">
        <v>28262</v>
      </c>
      <c r="F334">
        <v>25</v>
      </c>
      <c r="G334">
        <v>27.143000000000001</v>
      </c>
      <c r="H334">
        <v>908</v>
      </c>
      <c r="I334">
        <v>0</v>
      </c>
      <c r="J334">
        <v>0</v>
      </c>
      <c r="K334">
        <v>1095.9269999999999</v>
      </c>
      <c r="L334">
        <v>0.96899999999999997</v>
      </c>
      <c r="M334">
        <v>1.0529999999999999</v>
      </c>
      <c r="N334">
        <v>35.21</v>
      </c>
      <c r="O334">
        <v>0</v>
      </c>
      <c r="P334">
        <v>0</v>
      </c>
      <c r="Q334">
        <v>1.22</v>
      </c>
      <c r="R334">
        <v>0</v>
      </c>
      <c r="S334">
        <v>0</v>
      </c>
      <c r="T334">
        <v>21</v>
      </c>
      <c r="U334">
        <v>0.81399999999999995</v>
      </c>
      <c r="Z334">
        <v>89673</v>
      </c>
      <c r="AA334">
        <v>10817253</v>
      </c>
      <c r="AB334">
        <v>419.46499999999997</v>
      </c>
      <c r="AC334">
        <v>3.4769999999999999</v>
      </c>
      <c r="AD334">
        <v>51993</v>
      </c>
      <c r="AE334">
        <v>2.016</v>
      </c>
      <c r="AF334">
        <v>5.0000000000000001E-4</v>
      </c>
      <c r="AG334">
        <v>1915.5</v>
      </c>
      <c r="AH334" t="s">
        <v>204</v>
      </c>
      <c r="AV334">
        <v>70.83</v>
      </c>
      <c r="AW334">
        <v>25788217</v>
      </c>
      <c r="AX334">
        <v>3.202</v>
      </c>
      <c r="AY334">
        <v>37.9</v>
      </c>
      <c r="AZ334">
        <v>15.504</v>
      </c>
      <c r="BA334">
        <v>10.129</v>
      </c>
      <c r="BB334">
        <v>44648.71</v>
      </c>
      <c r="BC334">
        <v>0.5</v>
      </c>
      <c r="BD334">
        <v>107.791</v>
      </c>
      <c r="BE334">
        <v>5.07</v>
      </c>
      <c r="BF334">
        <v>13</v>
      </c>
      <c r="BG334">
        <v>16.5</v>
      </c>
      <c r="BI334">
        <v>3.84</v>
      </c>
      <c r="BJ334">
        <v>83.44</v>
      </c>
      <c r="BK334">
        <v>0.94399999999999995</v>
      </c>
    </row>
    <row r="335" spans="1:67" x14ac:dyDescent="0.3">
      <c r="A335" t="s">
        <v>202</v>
      </c>
      <c r="B335" t="s">
        <v>203</v>
      </c>
      <c r="C335" t="s">
        <v>127</v>
      </c>
      <c r="D335" s="33">
        <v>44189</v>
      </c>
      <c r="E335">
        <v>28274</v>
      </c>
      <c r="F335">
        <v>12</v>
      </c>
      <c r="G335">
        <v>25.856999999999999</v>
      </c>
      <c r="H335">
        <v>908</v>
      </c>
      <c r="I335">
        <v>0</v>
      </c>
      <c r="J335">
        <v>0</v>
      </c>
      <c r="K335">
        <v>1096.3920000000001</v>
      </c>
      <c r="L335">
        <v>0.46500000000000002</v>
      </c>
      <c r="M335">
        <v>1.0029999999999999</v>
      </c>
      <c r="N335">
        <v>35.21</v>
      </c>
      <c r="O335">
        <v>0</v>
      </c>
      <c r="P335">
        <v>0</v>
      </c>
      <c r="Q335">
        <v>1.1499999999999999</v>
      </c>
      <c r="R335">
        <v>0</v>
      </c>
      <c r="S335">
        <v>0</v>
      </c>
      <c r="T335">
        <v>24</v>
      </c>
      <c r="U335">
        <v>0.93100000000000005</v>
      </c>
      <c r="Z335">
        <v>100014</v>
      </c>
      <c r="AA335">
        <v>10917267</v>
      </c>
      <c r="AB335">
        <v>423.34300000000002</v>
      </c>
      <c r="AC335">
        <v>3.8780000000000001</v>
      </c>
      <c r="AD335">
        <v>62196</v>
      </c>
      <c r="AE335">
        <v>2.4119999999999999</v>
      </c>
      <c r="AF335">
        <v>4.0000000000000002E-4</v>
      </c>
      <c r="AG335">
        <v>2405.4</v>
      </c>
      <c r="AH335" t="s">
        <v>204</v>
      </c>
      <c r="AV335">
        <v>70.83</v>
      </c>
      <c r="AW335">
        <v>25788217</v>
      </c>
      <c r="AX335">
        <v>3.202</v>
      </c>
      <c r="AY335">
        <v>37.9</v>
      </c>
      <c r="AZ335">
        <v>15.504</v>
      </c>
      <c r="BA335">
        <v>10.129</v>
      </c>
      <c r="BB335">
        <v>44648.71</v>
      </c>
      <c r="BC335">
        <v>0.5</v>
      </c>
      <c r="BD335">
        <v>107.791</v>
      </c>
      <c r="BE335">
        <v>5.07</v>
      </c>
      <c r="BF335">
        <v>13</v>
      </c>
      <c r="BG335">
        <v>16.5</v>
      </c>
      <c r="BI335">
        <v>3.84</v>
      </c>
      <c r="BJ335">
        <v>83.44</v>
      </c>
      <c r="BK335">
        <v>0.94399999999999995</v>
      </c>
    </row>
    <row r="336" spans="1:67" x14ac:dyDescent="0.3">
      <c r="A336" t="s">
        <v>202</v>
      </c>
      <c r="B336" t="s">
        <v>203</v>
      </c>
      <c r="C336" t="s">
        <v>127</v>
      </c>
      <c r="D336" s="33">
        <v>44190</v>
      </c>
      <c r="E336">
        <v>28297</v>
      </c>
      <c r="F336">
        <v>23</v>
      </c>
      <c r="G336">
        <v>24.428999999999998</v>
      </c>
      <c r="H336">
        <v>908</v>
      </c>
      <c r="I336">
        <v>0</v>
      </c>
      <c r="J336">
        <v>0</v>
      </c>
      <c r="K336">
        <v>1097.2840000000001</v>
      </c>
      <c r="L336">
        <v>0.89200000000000002</v>
      </c>
      <c r="M336">
        <v>0.94699999999999995</v>
      </c>
      <c r="N336">
        <v>35.21</v>
      </c>
      <c r="O336">
        <v>0</v>
      </c>
      <c r="P336">
        <v>0</v>
      </c>
      <c r="Q336">
        <v>1.1200000000000001</v>
      </c>
      <c r="R336">
        <v>0</v>
      </c>
      <c r="S336">
        <v>0</v>
      </c>
      <c r="T336">
        <v>23</v>
      </c>
      <c r="U336">
        <v>0.89200000000000002</v>
      </c>
      <c r="Z336">
        <v>93364</v>
      </c>
      <c r="AA336">
        <v>11010631</v>
      </c>
      <c r="AB336">
        <v>426.964</v>
      </c>
      <c r="AC336">
        <v>3.62</v>
      </c>
      <c r="AD336">
        <v>72246</v>
      </c>
      <c r="AE336">
        <v>2.802</v>
      </c>
      <c r="AF336">
        <v>2.9999999999999997E-4</v>
      </c>
      <c r="AG336">
        <v>2957.4</v>
      </c>
      <c r="AH336" t="s">
        <v>204</v>
      </c>
      <c r="AV336">
        <v>70.83</v>
      </c>
      <c r="AW336">
        <v>25788217</v>
      </c>
      <c r="AX336">
        <v>3.202</v>
      </c>
      <c r="AY336">
        <v>37.9</v>
      </c>
      <c r="AZ336">
        <v>15.504</v>
      </c>
      <c r="BA336">
        <v>10.129</v>
      </c>
      <c r="BB336">
        <v>44648.71</v>
      </c>
      <c r="BC336">
        <v>0.5</v>
      </c>
      <c r="BD336">
        <v>107.791</v>
      </c>
      <c r="BE336">
        <v>5.07</v>
      </c>
      <c r="BF336">
        <v>13</v>
      </c>
      <c r="BG336">
        <v>16.5</v>
      </c>
      <c r="BI336">
        <v>3.84</v>
      </c>
      <c r="BJ336">
        <v>83.44</v>
      </c>
      <c r="BK336">
        <v>0.94399999999999995</v>
      </c>
    </row>
    <row r="337" spans="1:67" x14ac:dyDescent="0.3">
      <c r="A337" t="s">
        <v>202</v>
      </c>
      <c r="B337" t="s">
        <v>203</v>
      </c>
      <c r="C337" t="s">
        <v>127</v>
      </c>
      <c r="D337" s="33">
        <v>44191</v>
      </c>
      <c r="E337">
        <v>28308</v>
      </c>
      <c r="F337">
        <v>11</v>
      </c>
      <c r="G337">
        <v>20</v>
      </c>
      <c r="H337">
        <v>908</v>
      </c>
      <c r="I337">
        <v>0</v>
      </c>
      <c r="J337">
        <v>0</v>
      </c>
      <c r="K337">
        <v>1097.711</v>
      </c>
      <c r="L337">
        <v>0.42699999999999999</v>
      </c>
      <c r="M337">
        <v>0.77600000000000002</v>
      </c>
      <c r="N337">
        <v>35.21</v>
      </c>
      <c r="O337">
        <v>0</v>
      </c>
      <c r="P337">
        <v>0</v>
      </c>
      <c r="Q337">
        <v>1.1000000000000001</v>
      </c>
      <c r="R337">
        <v>0</v>
      </c>
      <c r="S337">
        <v>0</v>
      </c>
      <c r="T337">
        <v>25</v>
      </c>
      <c r="U337">
        <v>0.96899999999999997</v>
      </c>
      <c r="Z337">
        <v>50869</v>
      </c>
      <c r="AA337">
        <v>11061500</v>
      </c>
      <c r="AB337">
        <v>428.93599999999998</v>
      </c>
      <c r="AC337">
        <v>1.9730000000000001</v>
      </c>
      <c r="AD337">
        <v>74892</v>
      </c>
      <c r="AE337">
        <v>2.9039999999999999</v>
      </c>
      <c r="AF337">
        <v>2.9999999999999997E-4</v>
      </c>
      <c r="AG337">
        <v>3744.6</v>
      </c>
      <c r="AH337" t="s">
        <v>204</v>
      </c>
      <c r="AV337">
        <v>70.83</v>
      </c>
      <c r="AW337">
        <v>25788217</v>
      </c>
      <c r="AX337">
        <v>3.202</v>
      </c>
      <c r="AY337">
        <v>37.9</v>
      </c>
      <c r="AZ337">
        <v>15.504</v>
      </c>
      <c r="BA337">
        <v>10.129</v>
      </c>
      <c r="BB337">
        <v>44648.71</v>
      </c>
      <c r="BC337">
        <v>0.5</v>
      </c>
      <c r="BD337">
        <v>107.791</v>
      </c>
      <c r="BE337">
        <v>5.07</v>
      </c>
      <c r="BF337">
        <v>13</v>
      </c>
      <c r="BG337">
        <v>16.5</v>
      </c>
      <c r="BI337">
        <v>3.84</v>
      </c>
      <c r="BJ337">
        <v>83.44</v>
      </c>
      <c r="BK337">
        <v>0.94399999999999995</v>
      </c>
    </row>
    <row r="338" spans="1:67" x14ac:dyDescent="0.3">
      <c r="A338" t="s">
        <v>202</v>
      </c>
      <c r="B338" t="s">
        <v>203</v>
      </c>
      <c r="C338" t="s">
        <v>127</v>
      </c>
      <c r="D338" s="33">
        <v>44192</v>
      </c>
      <c r="E338">
        <v>28337</v>
      </c>
      <c r="F338">
        <v>29</v>
      </c>
      <c r="G338">
        <v>19.856999999999999</v>
      </c>
      <c r="H338">
        <v>909</v>
      </c>
      <c r="I338">
        <v>1</v>
      </c>
      <c r="J338">
        <v>0.14299999999999999</v>
      </c>
      <c r="K338">
        <v>1098.835</v>
      </c>
      <c r="L338">
        <v>1.125</v>
      </c>
      <c r="M338">
        <v>0.77</v>
      </c>
      <c r="N338">
        <v>35.249000000000002</v>
      </c>
      <c r="O338">
        <v>3.9E-2</v>
      </c>
      <c r="P338">
        <v>6.0000000000000001E-3</v>
      </c>
      <c r="Q338">
        <v>1.1200000000000001</v>
      </c>
      <c r="R338">
        <v>0</v>
      </c>
      <c r="S338">
        <v>0</v>
      </c>
      <c r="T338">
        <v>19</v>
      </c>
      <c r="U338">
        <v>0.73699999999999999</v>
      </c>
      <c r="Z338">
        <v>35276</v>
      </c>
      <c r="AA338">
        <v>11096776</v>
      </c>
      <c r="AB338">
        <v>430.30399999999997</v>
      </c>
      <c r="AC338">
        <v>1.3680000000000001</v>
      </c>
      <c r="AD338">
        <v>73306</v>
      </c>
      <c r="AE338">
        <v>2.843</v>
      </c>
      <c r="AF338">
        <v>2.9999999999999997E-4</v>
      </c>
      <c r="AG338">
        <v>3691.7</v>
      </c>
      <c r="AH338" t="s">
        <v>204</v>
      </c>
      <c r="AV338">
        <v>70.83</v>
      </c>
      <c r="AW338">
        <v>25788217</v>
      </c>
      <c r="AX338">
        <v>3.202</v>
      </c>
      <c r="AY338">
        <v>37.9</v>
      </c>
      <c r="AZ338">
        <v>15.504</v>
      </c>
      <c r="BA338">
        <v>10.129</v>
      </c>
      <c r="BB338">
        <v>44648.71</v>
      </c>
      <c r="BC338">
        <v>0.5</v>
      </c>
      <c r="BD338">
        <v>107.791</v>
      </c>
      <c r="BE338">
        <v>5.07</v>
      </c>
      <c r="BF338">
        <v>13</v>
      </c>
      <c r="BG338">
        <v>16.5</v>
      </c>
      <c r="BI338">
        <v>3.84</v>
      </c>
      <c r="BJ338">
        <v>83.44</v>
      </c>
      <c r="BK338">
        <v>0.94399999999999995</v>
      </c>
      <c r="BL338">
        <v>-10054.200000000001</v>
      </c>
      <c r="BM338">
        <v>-5.97</v>
      </c>
      <c r="BN338">
        <v>0.19</v>
      </c>
      <c r="BO338">
        <v>-389.87573278137103</v>
      </c>
    </row>
    <row r="339" spans="1:67" x14ac:dyDescent="0.3">
      <c r="A339" t="s">
        <v>202</v>
      </c>
      <c r="B339" t="s">
        <v>203</v>
      </c>
      <c r="C339" t="s">
        <v>127</v>
      </c>
      <c r="D339" s="33">
        <v>44193</v>
      </c>
      <c r="E339">
        <v>28349</v>
      </c>
      <c r="F339">
        <v>12</v>
      </c>
      <c r="G339">
        <v>18.571000000000002</v>
      </c>
      <c r="H339">
        <v>909</v>
      </c>
      <c r="I339">
        <v>0</v>
      </c>
      <c r="J339">
        <v>0.14299999999999999</v>
      </c>
      <c r="K339">
        <v>1099.3009999999999</v>
      </c>
      <c r="L339">
        <v>0.46500000000000002</v>
      </c>
      <c r="M339">
        <v>0.72</v>
      </c>
      <c r="N339">
        <v>35.249000000000002</v>
      </c>
      <c r="O339">
        <v>0</v>
      </c>
      <c r="P339">
        <v>6.0000000000000001E-3</v>
      </c>
      <c r="Q339">
        <v>1.1100000000000001</v>
      </c>
      <c r="R339">
        <v>0</v>
      </c>
      <c r="S339">
        <v>0</v>
      </c>
      <c r="T339">
        <v>24</v>
      </c>
      <c r="U339">
        <v>0.93100000000000005</v>
      </c>
      <c r="Z339">
        <v>29426</v>
      </c>
      <c r="AA339">
        <v>11126202</v>
      </c>
      <c r="AB339">
        <v>431.44499999999999</v>
      </c>
      <c r="AC339">
        <v>1.141</v>
      </c>
      <c r="AD339">
        <v>67817</v>
      </c>
      <c r="AE339">
        <v>2.63</v>
      </c>
      <c r="AF339">
        <v>2.9999999999999997E-4</v>
      </c>
      <c r="AG339">
        <v>3651.8</v>
      </c>
      <c r="AH339" t="s">
        <v>204</v>
      </c>
      <c r="AV339">
        <v>70.83</v>
      </c>
      <c r="AW339">
        <v>25788217</v>
      </c>
      <c r="AX339">
        <v>3.202</v>
      </c>
      <c r="AY339">
        <v>37.9</v>
      </c>
      <c r="AZ339">
        <v>15.504</v>
      </c>
      <c r="BA339">
        <v>10.129</v>
      </c>
      <c r="BB339">
        <v>44648.71</v>
      </c>
      <c r="BC339">
        <v>0.5</v>
      </c>
      <c r="BD339">
        <v>107.791</v>
      </c>
      <c r="BE339">
        <v>5.07</v>
      </c>
      <c r="BF339">
        <v>13</v>
      </c>
      <c r="BG339">
        <v>16.5</v>
      </c>
      <c r="BI339">
        <v>3.84</v>
      </c>
      <c r="BJ339">
        <v>83.44</v>
      </c>
      <c r="BK339">
        <v>0.94399999999999995</v>
      </c>
    </row>
    <row r="340" spans="1:67" x14ac:dyDescent="0.3">
      <c r="A340" t="s">
        <v>202</v>
      </c>
      <c r="B340" t="s">
        <v>203</v>
      </c>
      <c r="C340" t="s">
        <v>127</v>
      </c>
      <c r="D340" s="33">
        <v>44194</v>
      </c>
      <c r="E340">
        <v>28381</v>
      </c>
      <c r="F340">
        <v>32</v>
      </c>
      <c r="G340">
        <v>20.571000000000002</v>
      </c>
      <c r="H340">
        <v>909</v>
      </c>
      <c r="I340">
        <v>0</v>
      </c>
      <c r="J340">
        <v>0.14299999999999999</v>
      </c>
      <c r="K340">
        <v>1100.5409999999999</v>
      </c>
      <c r="L340">
        <v>1.2410000000000001</v>
      </c>
      <c r="M340">
        <v>0.79800000000000004</v>
      </c>
      <c r="N340">
        <v>35.249000000000002</v>
      </c>
      <c r="O340">
        <v>0</v>
      </c>
      <c r="P340">
        <v>6.0000000000000001E-3</v>
      </c>
      <c r="Q340">
        <v>1.1299999999999999</v>
      </c>
      <c r="R340">
        <v>0</v>
      </c>
      <c r="S340">
        <v>0</v>
      </c>
      <c r="T340">
        <v>19</v>
      </c>
      <c r="U340">
        <v>0.73699999999999999</v>
      </c>
      <c r="Z340">
        <v>39312</v>
      </c>
      <c r="AA340">
        <v>11165514</v>
      </c>
      <c r="AB340">
        <v>432.97</v>
      </c>
      <c r="AC340">
        <v>1.524</v>
      </c>
      <c r="AD340">
        <v>62562</v>
      </c>
      <c r="AE340">
        <v>2.4260000000000002</v>
      </c>
      <c r="AF340">
        <v>2.9999999999999997E-4</v>
      </c>
      <c r="AG340">
        <v>3041.3</v>
      </c>
      <c r="AH340" t="s">
        <v>204</v>
      </c>
      <c r="AV340">
        <v>70.83</v>
      </c>
      <c r="AW340">
        <v>25788217</v>
      </c>
      <c r="AX340">
        <v>3.202</v>
      </c>
      <c r="AY340">
        <v>37.9</v>
      </c>
      <c r="AZ340">
        <v>15.504</v>
      </c>
      <c r="BA340">
        <v>10.129</v>
      </c>
      <c r="BB340">
        <v>44648.71</v>
      </c>
      <c r="BC340">
        <v>0.5</v>
      </c>
      <c r="BD340">
        <v>107.791</v>
      </c>
      <c r="BE340">
        <v>5.07</v>
      </c>
      <c r="BF340">
        <v>13</v>
      </c>
      <c r="BG340">
        <v>16.5</v>
      </c>
      <c r="BI340">
        <v>3.84</v>
      </c>
      <c r="BJ340">
        <v>83.44</v>
      </c>
      <c r="BK340">
        <v>0.94399999999999995</v>
      </c>
    </row>
    <row r="341" spans="1:67" x14ac:dyDescent="0.3">
      <c r="A341" t="s">
        <v>202</v>
      </c>
      <c r="B341" t="s">
        <v>203</v>
      </c>
      <c r="C341" t="s">
        <v>127</v>
      </c>
      <c r="D341" s="33">
        <v>44195</v>
      </c>
      <c r="E341">
        <v>28405</v>
      </c>
      <c r="F341">
        <v>24</v>
      </c>
      <c r="G341">
        <v>20.428999999999998</v>
      </c>
      <c r="H341">
        <v>909</v>
      </c>
      <c r="I341">
        <v>0</v>
      </c>
      <c r="J341">
        <v>0.14299999999999999</v>
      </c>
      <c r="K341">
        <v>1101.472</v>
      </c>
      <c r="L341">
        <v>0.93100000000000005</v>
      </c>
      <c r="M341">
        <v>0.79200000000000004</v>
      </c>
      <c r="N341">
        <v>35.249000000000002</v>
      </c>
      <c r="O341">
        <v>0</v>
      </c>
      <c r="P341">
        <v>6.0000000000000001E-3</v>
      </c>
      <c r="Q341">
        <v>1.1200000000000001</v>
      </c>
      <c r="R341">
        <v>0</v>
      </c>
      <c r="S341">
        <v>0</v>
      </c>
      <c r="T341">
        <v>22</v>
      </c>
      <c r="U341">
        <v>0.85299999999999998</v>
      </c>
      <c r="Z341">
        <v>40313</v>
      </c>
      <c r="AA341">
        <v>11205827</v>
      </c>
      <c r="AB341">
        <v>434.53300000000002</v>
      </c>
      <c r="AC341">
        <v>1.5629999999999999</v>
      </c>
      <c r="AD341">
        <v>55511</v>
      </c>
      <c r="AE341">
        <v>2.153</v>
      </c>
      <c r="AF341">
        <v>4.0000000000000002E-4</v>
      </c>
      <c r="AG341">
        <v>2717.3</v>
      </c>
      <c r="AH341" t="s">
        <v>204</v>
      </c>
      <c r="AV341">
        <v>70.83</v>
      </c>
      <c r="AW341">
        <v>25788217</v>
      </c>
      <c r="AX341">
        <v>3.202</v>
      </c>
      <c r="AY341">
        <v>37.9</v>
      </c>
      <c r="AZ341">
        <v>15.504</v>
      </c>
      <c r="BA341">
        <v>10.129</v>
      </c>
      <c r="BB341">
        <v>44648.71</v>
      </c>
      <c r="BC341">
        <v>0.5</v>
      </c>
      <c r="BD341">
        <v>107.791</v>
      </c>
      <c r="BE341">
        <v>5.07</v>
      </c>
      <c r="BF341">
        <v>13</v>
      </c>
      <c r="BG341">
        <v>16.5</v>
      </c>
      <c r="BI341">
        <v>3.84</v>
      </c>
      <c r="BJ341">
        <v>83.44</v>
      </c>
      <c r="BK341">
        <v>0.94399999999999995</v>
      </c>
    </row>
    <row r="342" spans="1:67" x14ac:dyDescent="0.3">
      <c r="A342" t="s">
        <v>202</v>
      </c>
      <c r="B342" t="s">
        <v>203</v>
      </c>
      <c r="C342" t="s">
        <v>127</v>
      </c>
      <c r="D342" s="33">
        <v>44196</v>
      </c>
      <c r="E342">
        <v>28425</v>
      </c>
      <c r="F342">
        <v>20</v>
      </c>
      <c r="G342">
        <v>21.571000000000002</v>
      </c>
      <c r="H342">
        <v>909</v>
      </c>
      <c r="I342">
        <v>0</v>
      </c>
      <c r="J342">
        <v>0.14299999999999999</v>
      </c>
      <c r="K342">
        <v>1102.248</v>
      </c>
      <c r="L342">
        <v>0.77600000000000002</v>
      </c>
      <c r="M342">
        <v>0.83599999999999997</v>
      </c>
      <c r="N342">
        <v>35.249000000000002</v>
      </c>
      <c r="O342">
        <v>0</v>
      </c>
      <c r="P342">
        <v>6.0000000000000001E-3</v>
      </c>
      <c r="Q342">
        <v>1.0900000000000001</v>
      </c>
      <c r="R342">
        <v>0</v>
      </c>
      <c r="S342">
        <v>0</v>
      </c>
      <c r="T342">
        <v>19</v>
      </c>
      <c r="U342">
        <v>0.73699999999999999</v>
      </c>
      <c r="Z342">
        <v>54809</v>
      </c>
      <c r="AA342">
        <v>11260636</v>
      </c>
      <c r="AB342">
        <v>436.65800000000002</v>
      </c>
      <c r="AC342">
        <v>2.125</v>
      </c>
      <c r="AD342">
        <v>49053</v>
      </c>
      <c r="AE342">
        <v>1.9019999999999999</v>
      </c>
      <c r="AF342">
        <v>4.0000000000000002E-4</v>
      </c>
      <c r="AG342">
        <v>2274</v>
      </c>
      <c r="AH342" t="s">
        <v>204</v>
      </c>
      <c r="AV342">
        <v>70.83</v>
      </c>
      <c r="AW342">
        <v>25788217</v>
      </c>
      <c r="AX342">
        <v>3.202</v>
      </c>
      <c r="AY342">
        <v>37.9</v>
      </c>
      <c r="AZ342">
        <v>15.504</v>
      </c>
      <c r="BA342">
        <v>10.129</v>
      </c>
      <c r="BB342">
        <v>44648.71</v>
      </c>
      <c r="BC342">
        <v>0.5</v>
      </c>
      <c r="BD342">
        <v>107.791</v>
      </c>
      <c r="BE342">
        <v>5.07</v>
      </c>
      <c r="BF342">
        <v>13</v>
      </c>
      <c r="BG342">
        <v>16.5</v>
      </c>
      <c r="BI342">
        <v>3.84</v>
      </c>
      <c r="BJ342">
        <v>83.44</v>
      </c>
      <c r="BK342">
        <v>0.94399999999999995</v>
      </c>
    </row>
    <row r="343" spans="1:67" x14ac:dyDescent="0.3">
      <c r="A343" t="s">
        <v>202</v>
      </c>
      <c r="B343" t="s">
        <v>203</v>
      </c>
      <c r="C343" t="s">
        <v>127</v>
      </c>
      <c r="D343" s="33">
        <v>44197</v>
      </c>
      <c r="E343">
        <v>28460</v>
      </c>
      <c r="F343">
        <v>35</v>
      </c>
      <c r="G343">
        <v>23.286000000000001</v>
      </c>
      <c r="H343">
        <v>909</v>
      </c>
      <c r="I343">
        <v>0</v>
      </c>
      <c r="J343">
        <v>0.14299999999999999</v>
      </c>
      <c r="K343">
        <v>1103.605</v>
      </c>
      <c r="L343">
        <v>1.357</v>
      </c>
      <c r="M343">
        <v>0.90300000000000002</v>
      </c>
      <c r="N343">
        <v>35.249000000000002</v>
      </c>
      <c r="O343">
        <v>0</v>
      </c>
      <c r="P343">
        <v>6.0000000000000001E-3</v>
      </c>
      <c r="Q343">
        <v>1.07</v>
      </c>
      <c r="R343">
        <v>0</v>
      </c>
      <c r="S343">
        <v>0</v>
      </c>
      <c r="T343">
        <v>25</v>
      </c>
      <c r="U343">
        <v>0.96899999999999997</v>
      </c>
      <c r="Z343">
        <v>56346</v>
      </c>
      <c r="AA343">
        <v>11316982</v>
      </c>
      <c r="AB343">
        <v>438.84300000000002</v>
      </c>
      <c r="AC343">
        <v>2.1850000000000001</v>
      </c>
      <c r="AD343">
        <v>43764</v>
      </c>
      <c r="AE343">
        <v>1.6970000000000001</v>
      </c>
      <c r="AF343">
        <v>5.0000000000000001E-4</v>
      </c>
      <c r="AG343">
        <v>1879.4</v>
      </c>
      <c r="AH343" t="s">
        <v>204</v>
      </c>
      <c r="AV343">
        <v>70.83</v>
      </c>
      <c r="AW343">
        <v>25788217</v>
      </c>
      <c r="AX343">
        <v>3.202</v>
      </c>
      <c r="AY343">
        <v>37.9</v>
      </c>
      <c r="AZ343">
        <v>15.504</v>
      </c>
      <c r="BA343">
        <v>10.129</v>
      </c>
      <c r="BB343">
        <v>44648.71</v>
      </c>
      <c r="BC343">
        <v>0.5</v>
      </c>
      <c r="BD343">
        <v>107.791</v>
      </c>
      <c r="BE343">
        <v>5.07</v>
      </c>
      <c r="BF343">
        <v>13</v>
      </c>
      <c r="BG343">
        <v>16.5</v>
      </c>
      <c r="BI343">
        <v>3.84</v>
      </c>
      <c r="BJ343">
        <v>83.44</v>
      </c>
      <c r="BK343">
        <v>0.94399999999999995</v>
      </c>
    </row>
    <row r="344" spans="1:67" x14ac:dyDescent="0.3">
      <c r="A344" t="s">
        <v>202</v>
      </c>
      <c r="B344" t="s">
        <v>203</v>
      </c>
      <c r="C344" t="s">
        <v>127</v>
      </c>
      <c r="D344" s="33">
        <v>44198</v>
      </c>
      <c r="E344">
        <v>28484</v>
      </c>
      <c r="F344">
        <v>24</v>
      </c>
      <c r="G344">
        <v>25.143000000000001</v>
      </c>
      <c r="H344">
        <v>909</v>
      </c>
      <c r="I344">
        <v>0</v>
      </c>
      <c r="J344">
        <v>0.14299999999999999</v>
      </c>
      <c r="K344">
        <v>1104.5350000000001</v>
      </c>
      <c r="L344">
        <v>0.93100000000000005</v>
      </c>
      <c r="M344">
        <v>0.97499999999999998</v>
      </c>
      <c r="N344">
        <v>35.249000000000002</v>
      </c>
      <c r="O344">
        <v>0</v>
      </c>
      <c r="P344">
        <v>6.0000000000000001E-3</v>
      </c>
      <c r="Q344">
        <v>1.02</v>
      </c>
      <c r="R344">
        <v>0</v>
      </c>
      <c r="S344">
        <v>0</v>
      </c>
      <c r="T344">
        <v>26</v>
      </c>
      <c r="U344">
        <v>1.008</v>
      </c>
      <c r="Z344">
        <v>60612</v>
      </c>
      <c r="AA344">
        <v>11377594</v>
      </c>
      <c r="AB344">
        <v>441.19400000000002</v>
      </c>
      <c r="AC344">
        <v>2.35</v>
      </c>
      <c r="AD344">
        <v>45156</v>
      </c>
      <c r="AE344">
        <v>1.7509999999999999</v>
      </c>
      <c r="AF344">
        <v>5.9999999999999995E-4</v>
      </c>
      <c r="AG344">
        <v>1796</v>
      </c>
      <c r="AH344" t="s">
        <v>204</v>
      </c>
      <c r="AV344">
        <v>70.83</v>
      </c>
      <c r="AW344">
        <v>25788217</v>
      </c>
      <c r="AX344">
        <v>3.202</v>
      </c>
      <c r="AY344">
        <v>37.9</v>
      </c>
      <c r="AZ344">
        <v>15.504</v>
      </c>
      <c r="BA344">
        <v>10.129</v>
      </c>
      <c r="BB344">
        <v>44648.71</v>
      </c>
      <c r="BC344">
        <v>0.5</v>
      </c>
      <c r="BD344">
        <v>107.791</v>
      </c>
      <c r="BE344">
        <v>5.07</v>
      </c>
      <c r="BF344">
        <v>13</v>
      </c>
      <c r="BG344">
        <v>16.5</v>
      </c>
      <c r="BI344">
        <v>3.84</v>
      </c>
      <c r="BJ344">
        <v>83.44</v>
      </c>
      <c r="BK344">
        <v>0.94399999999999995</v>
      </c>
    </row>
    <row r="345" spans="1:67" x14ac:dyDescent="0.3">
      <c r="A345" t="s">
        <v>202</v>
      </c>
      <c r="B345" t="s">
        <v>203</v>
      </c>
      <c r="C345" t="s">
        <v>127</v>
      </c>
      <c r="D345" s="33">
        <v>44199</v>
      </c>
      <c r="E345">
        <v>28504</v>
      </c>
      <c r="F345">
        <v>20</v>
      </c>
      <c r="G345">
        <v>23.856999999999999</v>
      </c>
      <c r="H345">
        <v>909</v>
      </c>
      <c r="I345">
        <v>0</v>
      </c>
      <c r="J345">
        <v>0</v>
      </c>
      <c r="K345">
        <v>1105.3109999999999</v>
      </c>
      <c r="L345">
        <v>0.77600000000000002</v>
      </c>
      <c r="M345">
        <v>0.92500000000000004</v>
      </c>
      <c r="N345">
        <v>35.249000000000002</v>
      </c>
      <c r="O345">
        <v>0</v>
      </c>
      <c r="P345">
        <v>0</v>
      </c>
      <c r="Q345">
        <v>0.96</v>
      </c>
      <c r="R345">
        <v>0</v>
      </c>
      <c r="S345">
        <v>0</v>
      </c>
      <c r="T345">
        <v>26</v>
      </c>
      <c r="U345">
        <v>1.008</v>
      </c>
      <c r="Z345">
        <v>51136</v>
      </c>
      <c r="AA345">
        <v>11428730</v>
      </c>
      <c r="AB345">
        <v>443.17599999999999</v>
      </c>
      <c r="AC345">
        <v>1.9830000000000001</v>
      </c>
      <c r="AD345">
        <v>47422</v>
      </c>
      <c r="AE345">
        <v>1.839</v>
      </c>
      <c r="AF345">
        <v>5.0000000000000001E-4</v>
      </c>
      <c r="AG345">
        <v>1987.8</v>
      </c>
      <c r="AH345" t="s">
        <v>204</v>
      </c>
      <c r="AV345">
        <v>70.83</v>
      </c>
      <c r="AW345">
        <v>25788217</v>
      </c>
      <c r="AX345">
        <v>3.202</v>
      </c>
      <c r="AY345">
        <v>37.9</v>
      </c>
      <c r="AZ345">
        <v>15.504</v>
      </c>
      <c r="BA345">
        <v>10.129</v>
      </c>
      <c r="BB345">
        <v>44648.71</v>
      </c>
      <c r="BC345">
        <v>0.5</v>
      </c>
      <c r="BD345">
        <v>107.791</v>
      </c>
      <c r="BE345">
        <v>5.07</v>
      </c>
      <c r="BF345">
        <v>13</v>
      </c>
      <c r="BG345">
        <v>16.5</v>
      </c>
      <c r="BI345">
        <v>3.84</v>
      </c>
      <c r="BJ345">
        <v>83.44</v>
      </c>
      <c r="BK345">
        <v>0.94399999999999995</v>
      </c>
      <c r="BL345">
        <v>-10138.299999999999</v>
      </c>
      <c r="BM345">
        <v>-5.91</v>
      </c>
      <c r="BN345">
        <v>-2.84</v>
      </c>
      <c r="BO345">
        <v>-393.13691210214301</v>
      </c>
    </row>
    <row r="346" spans="1:67" x14ac:dyDescent="0.3">
      <c r="A346" t="s">
        <v>202</v>
      </c>
      <c r="B346" t="s">
        <v>203</v>
      </c>
      <c r="C346" t="s">
        <v>127</v>
      </c>
      <c r="D346" s="33">
        <v>44200</v>
      </c>
      <c r="E346">
        <v>28517</v>
      </c>
      <c r="F346">
        <v>13</v>
      </c>
      <c r="G346">
        <v>24</v>
      </c>
      <c r="H346">
        <v>909</v>
      </c>
      <c r="I346">
        <v>0</v>
      </c>
      <c r="J346">
        <v>0</v>
      </c>
      <c r="K346">
        <v>1105.8150000000001</v>
      </c>
      <c r="L346">
        <v>0.504</v>
      </c>
      <c r="M346">
        <v>0.93100000000000005</v>
      </c>
      <c r="N346">
        <v>35.249000000000002</v>
      </c>
      <c r="O346">
        <v>0</v>
      </c>
      <c r="P346">
        <v>0</v>
      </c>
      <c r="Q346">
        <v>0.91</v>
      </c>
      <c r="R346">
        <v>0</v>
      </c>
      <c r="S346">
        <v>0</v>
      </c>
      <c r="T346">
        <v>32</v>
      </c>
      <c r="U346">
        <v>1.2410000000000001</v>
      </c>
      <c r="Z346">
        <v>77267</v>
      </c>
      <c r="AA346">
        <v>11505997</v>
      </c>
      <c r="AB346">
        <v>446.173</v>
      </c>
      <c r="AC346">
        <v>2.996</v>
      </c>
      <c r="AD346">
        <v>54256</v>
      </c>
      <c r="AE346">
        <v>2.1040000000000001</v>
      </c>
      <c r="AF346">
        <v>4.0000000000000002E-4</v>
      </c>
      <c r="AG346">
        <v>2260.6999999999998</v>
      </c>
      <c r="AH346" t="s">
        <v>204</v>
      </c>
      <c r="AV346">
        <v>70.83</v>
      </c>
      <c r="AW346">
        <v>25788217</v>
      </c>
      <c r="AX346">
        <v>3.202</v>
      </c>
      <c r="AY346">
        <v>37.9</v>
      </c>
      <c r="AZ346">
        <v>15.504</v>
      </c>
      <c r="BA346">
        <v>10.129</v>
      </c>
      <c r="BB346">
        <v>44648.71</v>
      </c>
      <c r="BC346">
        <v>0.5</v>
      </c>
      <c r="BD346">
        <v>107.791</v>
      </c>
      <c r="BE346">
        <v>5.07</v>
      </c>
      <c r="BF346">
        <v>13</v>
      </c>
      <c r="BG346">
        <v>16.5</v>
      </c>
      <c r="BI346">
        <v>3.84</v>
      </c>
      <c r="BJ346">
        <v>83.44</v>
      </c>
      <c r="BK346">
        <v>0.94399999999999995</v>
      </c>
    </row>
    <row r="347" spans="1:67" x14ac:dyDescent="0.3">
      <c r="A347" t="s">
        <v>202</v>
      </c>
      <c r="B347" t="s">
        <v>203</v>
      </c>
      <c r="C347" t="s">
        <v>127</v>
      </c>
      <c r="D347" s="33">
        <v>44201</v>
      </c>
      <c r="E347">
        <v>28536</v>
      </c>
      <c r="F347">
        <v>19</v>
      </c>
      <c r="G347">
        <v>22.143000000000001</v>
      </c>
      <c r="H347">
        <v>909</v>
      </c>
      <c r="I347">
        <v>0</v>
      </c>
      <c r="J347">
        <v>0</v>
      </c>
      <c r="K347">
        <v>1106.5519999999999</v>
      </c>
      <c r="L347">
        <v>0.73699999999999999</v>
      </c>
      <c r="M347">
        <v>0.85899999999999999</v>
      </c>
      <c r="N347">
        <v>35.249000000000002</v>
      </c>
      <c r="O347">
        <v>0</v>
      </c>
      <c r="P347">
        <v>0</v>
      </c>
      <c r="Q347">
        <v>0.89</v>
      </c>
      <c r="R347">
        <v>0</v>
      </c>
      <c r="S347">
        <v>0</v>
      </c>
      <c r="T347">
        <v>36</v>
      </c>
      <c r="U347">
        <v>1.3959999999999999</v>
      </c>
      <c r="Z347">
        <v>84675</v>
      </c>
      <c r="AA347">
        <v>11590672</v>
      </c>
      <c r="AB347">
        <v>449.45600000000002</v>
      </c>
      <c r="AC347">
        <v>3.2829999999999999</v>
      </c>
      <c r="AD347">
        <v>60737</v>
      </c>
      <c r="AE347">
        <v>2.355</v>
      </c>
      <c r="AF347">
        <v>4.0000000000000002E-4</v>
      </c>
      <c r="AG347">
        <v>2742.9</v>
      </c>
      <c r="AH347" t="s">
        <v>204</v>
      </c>
      <c r="AV347">
        <v>70.83</v>
      </c>
      <c r="AW347">
        <v>25788217</v>
      </c>
      <c r="AX347">
        <v>3.202</v>
      </c>
      <c r="AY347">
        <v>37.9</v>
      </c>
      <c r="AZ347">
        <v>15.504</v>
      </c>
      <c r="BA347">
        <v>10.129</v>
      </c>
      <c r="BB347">
        <v>44648.71</v>
      </c>
      <c r="BC347">
        <v>0.5</v>
      </c>
      <c r="BD347">
        <v>107.791</v>
      </c>
      <c r="BE347">
        <v>5.07</v>
      </c>
      <c r="BF347">
        <v>13</v>
      </c>
      <c r="BG347">
        <v>16.5</v>
      </c>
      <c r="BI347">
        <v>3.84</v>
      </c>
      <c r="BJ347">
        <v>83.44</v>
      </c>
      <c r="BK347">
        <v>0.94399999999999995</v>
      </c>
    </row>
    <row r="348" spans="1:67" x14ac:dyDescent="0.3">
      <c r="A348" t="s">
        <v>202</v>
      </c>
      <c r="B348" t="s">
        <v>203</v>
      </c>
      <c r="C348" t="s">
        <v>127</v>
      </c>
      <c r="D348" s="33">
        <v>44202</v>
      </c>
      <c r="E348">
        <v>28546</v>
      </c>
      <c r="F348">
        <v>10</v>
      </c>
      <c r="G348">
        <v>20.143000000000001</v>
      </c>
      <c r="H348">
        <v>909</v>
      </c>
      <c r="I348">
        <v>0</v>
      </c>
      <c r="J348">
        <v>0</v>
      </c>
      <c r="K348">
        <v>1106.94</v>
      </c>
      <c r="L348">
        <v>0.38800000000000001</v>
      </c>
      <c r="M348">
        <v>0.78100000000000003</v>
      </c>
      <c r="N348">
        <v>35.249000000000002</v>
      </c>
      <c r="O348">
        <v>0</v>
      </c>
      <c r="P348">
        <v>0</v>
      </c>
      <c r="Q348">
        <v>0.87</v>
      </c>
      <c r="R348">
        <v>0</v>
      </c>
      <c r="S348">
        <v>0</v>
      </c>
      <c r="T348">
        <v>38</v>
      </c>
      <c r="U348">
        <v>1.474</v>
      </c>
      <c r="Z348">
        <v>101274</v>
      </c>
      <c r="AA348">
        <v>11691946</v>
      </c>
      <c r="AB348">
        <v>453.38299999999998</v>
      </c>
      <c r="AC348">
        <v>3.927</v>
      </c>
      <c r="AD348">
        <v>69446</v>
      </c>
      <c r="AE348">
        <v>2.6930000000000001</v>
      </c>
      <c r="AF348">
        <v>2.9999999999999997E-4</v>
      </c>
      <c r="AG348">
        <v>3447.6</v>
      </c>
      <c r="AH348" t="s">
        <v>204</v>
      </c>
      <c r="AV348">
        <v>70.83</v>
      </c>
      <c r="AW348">
        <v>25788217</v>
      </c>
      <c r="AX348">
        <v>3.202</v>
      </c>
      <c r="AY348">
        <v>37.9</v>
      </c>
      <c r="AZ348">
        <v>15.504</v>
      </c>
      <c r="BA348">
        <v>10.129</v>
      </c>
      <c r="BB348">
        <v>44648.71</v>
      </c>
      <c r="BC348">
        <v>0.5</v>
      </c>
      <c r="BD348">
        <v>107.791</v>
      </c>
      <c r="BE348">
        <v>5.07</v>
      </c>
      <c r="BF348">
        <v>13</v>
      </c>
      <c r="BG348">
        <v>16.5</v>
      </c>
      <c r="BI348">
        <v>3.84</v>
      </c>
      <c r="BJ348">
        <v>83.44</v>
      </c>
      <c r="BK348">
        <v>0.94399999999999995</v>
      </c>
    </row>
    <row r="349" spans="1:67" x14ac:dyDescent="0.3">
      <c r="A349" t="s">
        <v>202</v>
      </c>
      <c r="B349" t="s">
        <v>203</v>
      </c>
      <c r="C349" t="s">
        <v>127</v>
      </c>
      <c r="D349" s="33">
        <v>44203</v>
      </c>
      <c r="E349">
        <v>28571</v>
      </c>
      <c r="F349">
        <v>25</v>
      </c>
      <c r="G349">
        <v>20.856999999999999</v>
      </c>
      <c r="H349">
        <v>909</v>
      </c>
      <c r="I349">
        <v>0</v>
      </c>
      <c r="J349">
        <v>0</v>
      </c>
      <c r="K349">
        <v>1107.9090000000001</v>
      </c>
      <c r="L349">
        <v>0.96899999999999997</v>
      </c>
      <c r="M349">
        <v>0.80900000000000005</v>
      </c>
      <c r="N349">
        <v>35.249000000000002</v>
      </c>
      <c r="O349">
        <v>0</v>
      </c>
      <c r="P349">
        <v>0</v>
      </c>
      <c r="Q349">
        <v>0.87</v>
      </c>
      <c r="R349">
        <v>0</v>
      </c>
      <c r="S349">
        <v>0</v>
      </c>
      <c r="T349">
        <v>41</v>
      </c>
      <c r="U349">
        <v>1.59</v>
      </c>
      <c r="Z349">
        <v>87889</v>
      </c>
      <c r="AA349">
        <v>11779835</v>
      </c>
      <c r="AB349">
        <v>456.791</v>
      </c>
      <c r="AC349">
        <v>3.4079999999999999</v>
      </c>
      <c r="AD349">
        <v>74171</v>
      </c>
      <c r="AE349">
        <v>2.8759999999999999</v>
      </c>
      <c r="AF349">
        <v>2.9999999999999997E-4</v>
      </c>
      <c r="AG349">
        <v>3556.2</v>
      </c>
      <c r="AH349" t="s">
        <v>204</v>
      </c>
      <c r="AV349">
        <v>70.83</v>
      </c>
      <c r="AW349">
        <v>25788217</v>
      </c>
      <c r="AX349">
        <v>3.202</v>
      </c>
      <c r="AY349">
        <v>37.9</v>
      </c>
      <c r="AZ349">
        <v>15.504</v>
      </c>
      <c r="BA349">
        <v>10.129</v>
      </c>
      <c r="BB349">
        <v>44648.71</v>
      </c>
      <c r="BC349">
        <v>0.5</v>
      </c>
      <c r="BD349">
        <v>107.791</v>
      </c>
      <c r="BE349">
        <v>5.07</v>
      </c>
      <c r="BF349">
        <v>13</v>
      </c>
      <c r="BG349">
        <v>16.5</v>
      </c>
      <c r="BI349">
        <v>3.84</v>
      </c>
      <c r="BJ349">
        <v>83.44</v>
      </c>
      <c r="BK349">
        <v>0.94399999999999995</v>
      </c>
    </row>
    <row r="350" spans="1:67" x14ac:dyDescent="0.3">
      <c r="A350" t="s">
        <v>202</v>
      </c>
      <c r="B350" t="s">
        <v>203</v>
      </c>
      <c r="C350" t="s">
        <v>127</v>
      </c>
      <c r="D350" s="33">
        <v>44204</v>
      </c>
      <c r="E350">
        <v>28582</v>
      </c>
      <c r="F350">
        <v>11</v>
      </c>
      <c r="G350">
        <v>17.428999999999998</v>
      </c>
      <c r="H350">
        <v>909</v>
      </c>
      <c r="I350">
        <v>0</v>
      </c>
      <c r="J350">
        <v>0</v>
      </c>
      <c r="K350">
        <v>1108.336</v>
      </c>
      <c r="L350">
        <v>0.42699999999999999</v>
      </c>
      <c r="M350">
        <v>0.67600000000000005</v>
      </c>
      <c r="N350">
        <v>35.249000000000002</v>
      </c>
      <c r="O350">
        <v>0</v>
      </c>
      <c r="P350">
        <v>0</v>
      </c>
      <c r="Q350">
        <v>0.84</v>
      </c>
      <c r="R350">
        <v>0</v>
      </c>
      <c r="S350">
        <v>0</v>
      </c>
      <c r="T350">
        <v>40</v>
      </c>
      <c r="U350">
        <v>1.5509999999999999</v>
      </c>
      <c r="Z350">
        <v>72548</v>
      </c>
      <c r="AA350">
        <v>11852383</v>
      </c>
      <c r="AB350">
        <v>459.60500000000002</v>
      </c>
      <c r="AC350">
        <v>2.8130000000000002</v>
      </c>
      <c r="AD350">
        <v>76486</v>
      </c>
      <c r="AE350">
        <v>2.9660000000000002</v>
      </c>
      <c r="AF350">
        <v>2.0000000000000001E-4</v>
      </c>
      <c r="AG350">
        <v>4388.3999999999996</v>
      </c>
      <c r="AH350" t="s">
        <v>204</v>
      </c>
      <c r="AV350">
        <v>70.83</v>
      </c>
      <c r="AW350">
        <v>25788217</v>
      </c>
      <c r="AX350">
        <v>3.202</v>
      </c>
      <c r="AY350">
        <v>37.9</v>
      </c>
      <c r="AZ350">
        <v>15.504</v>
      </c>
      <c r="BA350">
        <v>10.129</v>
      </c>
      <c r="BB350">
        <v>44648.71</v>
      </c>
      <c r="BC350">
        <v>0.5</v>
      </c>
      <c r="BD350">
        <v>107.791</v>
      </c>
      <c r="BE350">
        <v>5.07</v>
      </c>
      <c r="BF350">
        <v>13</v>
      </c>
      <c r="BG350">
        <v>16.5</v>
      </c>
      <c r="BI350">
        <v>3.84</v>
      </c>
      <c r="BJ350">
        <v>83.44</v>
      </c>
      <c r="BK350">
        <v>0.94399999999999995</v>
      </c>
    </row>
    <row r="351" spans="1:67" x14ac:dyDescent="0.3">
      <c r="A351" t="s">
        <v>202</v>
      </c>
      <c r="B351" t="s">
        <v>203</v>
      </c>
      <c r="C351" t="s">
        <v>127</v>
      </c>
      <c r="D351" s="33">
        <v>44205</v>
      </c>
      <c r="E351">
        <v>28595</v>
      </c>
      <c r="F351">
        <v>13</v>
      </c>
      <c r="G351">
        <v>15.856999999999999</v>
      </c>
      <c r="H351">
        <v>909</v>
      </c>
      <c r="I351">
        <v>0</v>
      </c>
      <c r="J351">
        <v>0</v>
      </c>
      <c r="K351">
        <v>1108.8399999999999</v>
      </c>
      <c r="L351">
        <v>0.504</v>
      </c>
      <c r="M351">
        <v>0.61499999999999999</v>
      </c>
      <c r="N351">
        <v>35.249000000000002</v>
      </c>
      <c r="O351">
        <v>0</v>
      </c>
      <c r="P351">
        <v>0</v>
      </c>
      <c r="Q351">
        <v>0.85</v>
      </c>
      <c r="R351">
        <v>0</v>
      </c>
      <c r="S351">
        <v>0</v>
      </c>
      <c r="T351">
        <v>41</v>
      </c>
      <c r="U351">
        <v>1.59</v>
      </c>
      <c r="Z351">
        <v>75757</v>
      </c>
      <c r="AA351">
        <v>11928140</v>
      </c>
      <c r="AB351">
        <v>462.54199999999997</v>
      </c>
      <c r="AC351">
        <v>2.9380000000000002</v>
      </c>
      <c r="AD351">
        <v>78649</v>
      </c>
      <c r="AE351">
        <v>3.05</v>
      </c>
      <c r="AF351">
        <v>2.0000000000000001E-4</v>
      </c>
      <c r="AG351">
        <v>4959.8999999999996</v>
      </c>
      <c r="AH351" t="s">
        <v>204</v>
      </c>
      <c r="AV351">
        <v>70.83</v>
      </c>
      <c r="AW351">
        <v>25788217</v>
      </c>
      <c r="AX351">
        <v>3.202</v>
      </c>
      <c r="AY351">
        <v>37.9</v>
      </c>
      <c r="AZ351">
        <v>15.504</v>
      </c>
      <c r="BA351">
        <v>10.129</v>
      </c>
      <c r="BB351">
        <v>44648.71</v>
      </c>
      <c r="BC351">
        <v>0.5</v>
      </c>
      <c r="BD351">
        <v>107.791</v>
      </c>
      <c r="BE351">
        <v>5.07</v>
      </c>
      <c r="BF351">
        <v>13</v>
      </c>
      <c r="BG351">
        <v>16.5</v>
      </c>
      <c r="BI351">
        <v>3.84</v>
      </c>
      <c r="BJ351">
        <v>83.44</v>
      </c>
      <c r="BK351">
        <v>0.94399999999999995</v>
      </c>
    </row>
    <row r="352" spans="1:67" x14ac:dyDescent="0.3">
      <c r="A352" t="s">
        <v>202</v>
      </c>
      <c r="B352" t="s">
        <v>203</v>
      </c>
      <c r="C352" t="s">
        <v>127</v>
      </c>
      <c r="D352" s="33">
        <v>44206</v>
      </c>
      <c r="E352">
        <v>28614</v>
      </c>
      <c r="F352">
        <v>19</v>
      </c>
      <c r="G352">
        <v>15.714</v>
      </c>
      <c r="H352">
        <v>909</v>
      </c>
      <c r="I352">
        <v>0</v>
      </c>
      <c r="J352">
        <v>0</v>
      </c>
      <c r="K352">
        <v>1109.577</v>
      </c>
      <c r="L352">
        <v>0.73699999999999999</v>
      </c>
      <c r="M352">
        <v>0.60899999999999999</v>
      </c>
      <c r="N352">
        <v>35.249000000000002</v>
      </c>
      <c r="O352">
        <v>0</v>
      </c>
      <c r="P352">
        <v>0</v>
      </c>
      <c r="Q352">
        <v>0.86</v>
      </c>
      <c r="R352">
        <v>0</v>
      </c>
      <c r="S352">
        <v>0</v>
      </c>
      <c r="T352">
        <v>45</v>
      </c>
      <c r="U352">
        <v>1.7450000000000001</v>
      </c>
      <c r="Z352">
        <v>76327</v>
      </c>
      <c r="AA352">
        <v>12004467</v>
      </c>
      <c r="AB352">
        <v>465.50200000000001</v>
      </c>
      <c r="AC352">
        <v>2.96</v>
      </c>
      <c r="AD352">
        <v>82248</v>
      </c>
      <c r="AE352">
        <v>3.1890000000000001</v>
      </c>
      <c r="AF352">
        <v>2.0000000000000001E-4</v>
      </c>
      <c r="AG352">
        <v>5234.1000000000004</v>
      </c>
      <c r="AH352" t="s">
        <v>204</v>
      </c>
      <c r="AV352">
        <v>70.83</v>
      </c>
      <c r="AW352">
        <v>25788217</v>
      </c>
      <c r="AX352">
        <v>3.202</v>
      </c>
      <c r="AY352">
        <v>37.9</v>
      </c>
      <c r="AZ352">
        <v>15.504</v>
      </c>
      <c r="BA352">
        <v>10.129</v>
      </c>
      <c r="BB352">
        <v>44648.71</v>
      </c>
      <c r="BC352">
        <v>0.5</v>
      </c>
      <c r="BD352">
        <v>107.791</v>
      </c>
      <c r="BE352">
        <v>5.07</v>
      </c>
      <c r="BF352">
        <v>13</v>
      </c>
      <c r="BG352">
        <v>16.5</v>
      </c>
      <c r="BI352">
        <v>3.84</v>
      </c>
      <c r="BJ352">
        <v>83.44</v>
      </c>
      <c r="BK352">
        <v>0.94399999999999995</v>
      </c>
      <c r="BL352">
        <v>-10266.299999999999</v>
      </c>
      <c r="BM352">
        <v>-5.88</v>
      </c>
      <c r="BN352">
        <v>-4.1900000000000004</v>
      </c>
      <c r="BO352">
        <v>-398.10041927288</v>
      </c>
    </row>
    <row r="353" spans="1:67" x14ac:dyDescent="0.3">
      <c r="A353" t="s">
        <v>202</v>
      </c>
      <c r="B353" t="s">
        <v>203</v>
      </c>
      <c r="C353" t="s">
        <v>127</v>
      </c>
      <c r="D353" s="33">
        <v>44207</v>
      </c>
      <c r="E353">
        <v>28634</v>
      </c>
      <c r="F353">
        <v>20</v>
      </c>
      <c r="G353">
        <v>16.713999999999999</v>
      </c>
      <c r="H353">
        <v>909</v>
      </c>
      <c r="I353">
        <v>0</v>
      </c>
      <c r="J353">
        <v>0</v>
      </c>
      <c r="K353">
        <v>1110.3520000000001</v>
      </c>
      <c r="L353">
        <v>0.77600000000000002</v>
      </c>
      <c r="M353">
        <v>0.64800000000000002</v>
      </c>
      <c r="N353">
        <v>35.249000000000002</v>
      </c>
      <c r="O353">
        <v>0</v>
      </c>
      <c r="P353">
        <v>0</v>
      </c>
      <c r="Q353">
        <v>0.86</v>
      </c>
      <c r="R353">
        <v>0</v>
      </c>
      <c r="S353">
        <v>0</v>
      </c>
      <c r="T353">
        <v>47</v>
      </c>
      <c r="U353">
        <v>1.823</v>
      </c>
      <c r="Z353">
        <v>74958</v>
      </c>
      <c r="AA353">
        <v>12079425</v>
      </c>
      <c r="AB353">
        <v>468.40899999999999</v>
      </c>
      <c r="AC353">
        <v>2.907</v>
      </c>
      <c r="AD353">
        <v>81918</v>
      </c>
      <c r="AE353">
        <v>3.177</v>
      </c>
      <c r="AF353">
        <v>2.0000000000000001E-4</v>
      </c>
      <c r="AG353">
        <v>4901.2</v>
      </c>
      <c r="AH353" t="s">
        <v>204</v>
      </c>
      <c r="AV353">
        <v>55.09</v>
      </c>
      <c r="AW353">
        <v>25788217</v>
      </c>
      <c r="AX353">
        <v>3.202</v>
      </c>
      <c r="AY353">
        <v>37.9</v>
      </c>
      <c r="AZ353">
        <v>15.504</v>
      </c>
      <c r="BA353">
        <v>10.129</v>
      </c>
      <c r="BB353">
        <v>44648.71</v>
      </c>
      <c r="BC353">
        <v>0.5</v>
      </c>
      <c r="BD353">
        <v>107.791</v>
      </c>
      <c r="BE353">
        <v>5.07</v>
      </c>
      <c r="BF353">
        <v>13</v>
      </c>
      <c r="BG353">
        <v>16.5</v>
      </c>
      <c r="BI353">
        <v>3.84</v>
      </c>
      <c r="BJ353">
        <v>83.44</v>
      </c>
      <c r="BK353">
        <v>0.94399999999999995</v>
      </c>
    </row>
    <row r="354" spans="1:67" x14ac:dyDescent="0.3">
      <c r="A354" t="s">
        <v>202</v>
      </c>
      <c r="B354" t="s">
        <v>203</v>
      </c>
      <c r="C354" t="s">
        <v>127</v>
      </c>
      <c r="D354" s="33">
        <v>44208</v>
      </c>
      <c r="E354">
        <v>28650</v>
      </c>
      <c r="F354">
        <v>16</v>
      </c>
      <c r="G354">
        <v>16.286000000000001</v>
      </c>
      <c r="H354">
        <v>909</v>
      </c>
      <c r="I354">
        <v>0</v>
      </c>
      <c r="J354">
        <v>0</v>
      </c>
      <c r="K354">
        <v>1110.973</v>
      </c>
      <c r="L354">
        <v>0.62</v>
      </c>
      <c r="M354">
        <v>0.63200000000000001</v>
      </c>
      <c r="N354">
        <v>35.249000000000002</v>
      </c>
      <c r="O354">
        <v>0</v>
      </c>
      <c r="P354">
        <v>0</v>
      </c>
      <c r="Q354">
        <v>0.84</v>
      </c>
      <c r="R354">
        <v>1</v>
      </c>
      <c r="S354">
        <v>3.9E-2</v>
      </c>
      <c r="T354">
        <v>44</v>
      </c>
      <c r="U354">
        <v>1.706</v>
      </c>
      <c r="Z354">
        <v>60177</v>
      </c>
      <c r="AA354">
        <v>12139602</v>
      </c>
      <c r="AB354">
        <v>470.74200000000002</v>
      </c>
      <c r="AC354">
        <v>2.3340000000000001</v>
      </c>
      <c r="AD354">
        <v>78419</v>
      </c>
      <c r="AE354">
        <v>3.0409999999999999</v>
      </c>
      <c r="AF354">
        <v>2.0000000000000001E-4</v>
      </c>
      <c r="AG354">
        <v>4815.1000000000004</v>
      </c>
      <c r="AH354" t="s">
        <v>204</v>
      </c>
      <c r="AV354">
        <v>55.09</v>
      </c>
      <c r="AW354">
        <v>25788217</v>
      </c>
      <c r="AX354">
        <v>3.202</v>
      </c>
      <c r="AY354">
        <v>37.9</v>
      </c>
      <c r="AZ354">
        <v>15.504</v>
      </c>
      <c r="BA354">
        <v>10.129</v>
      </c>
      <c r="BB354">
        <v>44648.71</v>
      </c>
      <c r="BC354">
        <v>0.5</v>
      </c>
      <c r="BD354">
        <v>107.791</v>
      </c>
      <c r="BE354">
        <v>5.07</v>
      </c>
      <c r="BF354">
        <v>13</v>
      </c>
      <c r="BG354">
        <v>16.5</v>
      </c>
      <c r="BI354">
        <v>3.84</v>
      </c>
      <c r="BJ354">
        <v>83.44</v>
      </c>
      <c r="BK354">
        <v>0.94399999999999995</v>
      </c>
    </row>
    <row r="355" spans="1:67" x14ac:dyDescent="0.3">
      <c r="A355" t="s">
        <v>202</v>
      </c>
      <c r="B355" t="s">
        <v>203</v>
      </c>
      <c r="C355" t="s">
        <v>127</v>
      </c>
      <c r="D355" s="33">
        <v>44209</v>
      </c>
      <c r="E355">
        <v>28660</v>
      </c>
      <c r="F355">
        <v>10</v>
      </c>
      <c r="G355">
        <v>16.286000000000001</v>
      </c>
      <c r="H355">
        <v>909</v>
      </c>
      <c r="I355">
        <v>0</v>
      </c>
      <c r="J355">
        <v>0</v>
      </c>
      <c r="K355">
        <v>1111.3599999999999</v>
      </c>
      <c r="L355">
        <v>0.38800000000000001</v>
      </c>
      <c r="M355">
        <v>0.63200000000000001</v>
      </c>
      <c r="N355">
        <v>35.249000000000002</v>
      </c>
      <c r="O355">
        <v>0</v>
      </c>
      <c r="P355">
        <v>0</v>
      </c>
      <c r="Q355">
        <v>0.81</v>
      </c>
      <c r="R355">
        <v>1</v>
      </c>
      <c r="S355">
        <v>3.9E-2</v>
      </c>
      <c r="T355">
        <v>46</v>
      </c>
      <c r="U355">
        <v>1.784</v>
      </c>
      <c r="Z355">
        <v>69775</v>
      </c>
      <c r="AA355">
        <v>12209377</v>
      </c>
      <c r="AB355">
        <v>473.44799999999998</v>
      </c>
      <c r="AC355">
        <v>2.706</v>
      </c>
      <c r="AD355">
        <v>73919</v>
      </c>
      <c r="AE355">
        <v>2.8660000000000001</v>
      </c>
      <c r="AF355">
        <v>2.0000000000000001E-4</v>
      </c>
      <c r="AG355">
        <v>4538.8</v>
      </c>
      <c r="AH355" t="s">
        <v>204</v>
      </c>
      <c r="AV355">
        <v>55.09</v>
      </c>
      <c r="AW355">
        <v>25788217</v>
      </c>
      <c r="AX355">
        <v>3.202</v>
      </c>
      <c r="AY355">
        <v>37.9</v>
      </c>
      <c r="AZ355">
        <v>15.504</v>
      </c>
      <c r="BA355">
        <v>10.129</v>
      </c>
      <c r="BB355">
        <v>44648.71</v>
      </c>
      <c r="BC355">
        <v>0.5</v>
      </c>
      <c r="BD355">
        <v>107.791</v>
      </c>
      <c r="BE355">
        <v>5.07</v>
      </c>
      <c r="BF355">
        <v>13</v>
      </c>
      <c r="BG355">
        <v>16.5</v>
      </c>
      <c r="BI355">
        <v>3.84</v>
      </c>
      <c r="BJ355">
        <v>83.44</v>
      </c>
      <c r="BK355">
        <v>0.94399999999999995</v>
      </c>
    </row>
    <row r="356" spans="1:67" x14ac:dyDescent="0.3">
      <c r="A356" t="s">
        <v>202</v>
      </c>
      <c r="B356" t="s">
        <v>203</v>
      </c>
      <c r="C356" t="s">
        <v>127</v>
      </c>
      <c r="D356" s="33">
        <v>44210</v>
      </c>
      <c r="E356">
        <v>28669</v>
      </c>
      <c r="F356">
        <v>9</v>
      </c>
      <c r="G356">
        <v>14</v>
      </c>
      <c r="H356">
        <v>909</v>
      </c>
      <c r="I356">
        <v>0</v>
      </c>
      <c r="J356">
        <v>0</v>
      </c>
      <c r="K356">
        <v>1111.7090000000001</v>
      </c>
      <c r="L356">
        <v>0.34899999999999998</v>
      </c>
      <c r="M356">
        <v>0.54300000000000004</v>
      </c>
      <c r="N356">
        <v>35.249000000000002</v>
      </c>
      <c r="O356">
        <v>0</v>
      </c>
      <c r="P356">
        <v>0</v>
      </c>
      <c r="Q356">
        <v>0.81</v>
      </c>
      <c r="R356">
        <v>1</v>
      </c>
      <c r="S356">
        <v>3.9E-2</v>
      </c>
      <c r="T356">
        <v>51</v>
      </c>
      <c r="U356">
        <v>1.978</v>
      </c>
      <c r="Z356">
        <v>63170</v>
      </c>
      <c r="AA356">
        <v>12272547</v>
      </c>
      <c r="AB356">
        <v>475.89699999999999</v>
      </c>
      <c r="AC356">
        <v>2.4500000000000002</v>
      </c>
      <c r="AD356">
        <v>70387</v>
      </c>
      <c r="AE356">
        <v>2.7290000000000001</v>
      </c>
      <c r="AF356">
        <v>2.0000000000000001E-4</v>
      </c>
      <c r="AG356">
        <v>5027.6000000000004</v>
      </c>
      <c r="AH356" t="s">
        <v>204</v>
      </c>
      <c r="AV356">
        <v>55.09</v>
      </c>
      <c r="AW356">
        <v>25788217</v>
      </c>
      <c r="AX356">
        <v>3.202</v>
      </c>
      <c r="AY356">
        <v>37.9</v>
      </c>
      <c r="AZ356">
        <v>15.504</v>
      </c>
      <c r="BA356">
        <v>10.129</v>
      </c>
      <c r="BB356">
        <v>44648.71</v>
      </c>
      <c r="BC356">
        <v>0.5</v>
      </c>
      <c r="BD356">
        <v>107.791</v>
      </c>
      <c r="BE356">
        <v>5.07</v>
      </c>
      <c r="BF356">
        <v>13</v>
      </c>
      <c r="BG356">
        <v>16.5</v>
      </c>
      <c r="BI356">
        <v>3.84</v>
      </c>
      <c r="BJ356">
        <v>83.44</v>
      </c>
      <c r="BK356">
        <v>0.94399999999999995</v>
      </c>
    </row>
    <row r="357" spans="1:67" x14ac:dyDescent="0.3">
      <c r="A357" t="s">
        <v>202</v>
      </c>
      <c r="B357" t="s">
        <v>203</v>
      </c>
      <c r="C357" t="s">
        <v>127</v>
      </c>
      <c r="D357" s="33">
        <v>44211</v>
      </c>
      <c r="E357">
        <v>28689</v>
      </c>
      <c r="F357">
        <v>20</v>
      </c>
      <c r="G357">
        <v>15.286</v>
      </c>
      <c r="H357">
        <v>909</v>
      </c>
      <c r="I357">
        <v>0</v>
      </c>
      <c r="J357">
        <v>0</v>
      </c>
      <c r="K357">
        <v>1112.4849999999999</v>
      </c>
      <c r="L357">
        <v>0.77600000000000002</v>
      </c>
      <c r="M357">
        <v>0.59299999999999997</v>
      </c>
      <c r="N357">
        <v>35.249000000000002</v>
      </c>
      <c r="O357">
        <v>0</v>
      </c>
      <c r="P357">
        <v>0</v>
      </c>
      <c r="Q357">
        <v>0.83</v>
      </c>
      <c r="R357">
        <v>2</v>
      </c>
      <c r="S357">
        <v>7.8E-2</v>
      </c>
      <c r="T357">
        <v>47</v>
      </c>
      <c r="U357">
        <v>1.823</v>
      </c>
      <c r="Z357">
        <v>55206</v>
      </c>
      <c r="AA357">
        <v>12327753</v>
      </c>
      <c r="AB357">
        <v>478.03800000000001</v>
      </c>
      <c r="AC357">
        <v>2.141</v>
      </c>
      <c r="AD357">
        <v>67910</v>
      </c>
      <c r="AE357">
        <v>2.633</v>
      </c>
      <c r="AF357">
        <v>2.0000000000000001E-4</v>
      </c>
      <c r="AG357">
        <v>4442.6000000000004</v>
      </c>
      <c r="AH357" t="s">
        <v>204</v>
      </c>
      <c r="AV357">
        <v>55.09</v>
      </c>
      <c r="AW357">
        <v>25788217</v>
      </c>
      <c r="AX357">
        <v>3.202</v>
      </c>
      <c r="AY357">
        <v>37.9</v>
      </c>
      <c r="AZ357">
        <v>15.504</v>
      </c>
      <c r="BA357">
        <v>10.129</v>
      </c>
      <c r="BB357">
        <v>44648.71</v>
      </c>
      <c r="BC357">
        <v>0.5</v>
      </c>
      <c r="BD357">
        <v>107.791</v>
      </c>
      <c r="BE357">
        <v>5.07</v>
      </c>
      <c r="BF357">
        <v>13</v>
      </c>
      <c r="BG357">
        <v>16.5</v>
      </c>
      <c r="BI357">
        <v>3.84</v>
      </c>
      <c r="BJ357">
        <v>83.44</v>
      </c>
      <c r="BK357">
        <v>0.94399999999999995</v>
      </c>
    </row>
    <row r="358" spans="1:67" x14ac:dyDescent="0.3">
      <c r="A358" t="s">
        <v>202</v>
      </c>
      <c r="B358" t="s">
        <v>203</v>
      </c>
      <c r="C358" t="s">
        <v>127</v>
      </c>
      <c r="D358" s="33">
        <v>44212</v>
      </c>
      <c r="E358">
        <v>28708</v>
      </c>
      <c r="F358">
        <v>19</v>
      </c>
      <c r="G358">
        <v>16.143000000000001</v>
      </c>
      <c r="H358">
        <v>909</v>
      </c>
      <c r="I358">
        <v>0</v>
      </c>
      <c r="J358">
        <v>0</v>
      </c>
      <c r="K358">
        <v>1113.222</v>
      </c>
      <c r="L358">
        <v>0.73699999999999999</v>
      </c>
      <c r="M358">
        <v>0.626</v>
      </c>
      <c r="N358">
        <v>35.249000000000002</v>
      </c>
      <c r="O358">
        <v>0</v>
      </c>
      <c r="P358">
        <v>0</v>
      </c>
      <c r="Q358">
        <v>0.81</v>
      </c>
      <c r="R358">
        <v>2</v>
      </c>
      <c r="S358">
        <v>7.8E-2</v>
      </c>
      <c r="T358">
        <v>38</v>
      </c>
      <c r="U358">
        <v>1.474</v>
      </c>
      <c r="Z358">
        <v>44656</v>
      </c>
      <c r="AA358">
        <v>12372409</v>
      </c>
      <c r="AB358">
        <v>479.77</v>
      </c>
      <c r="AC358">
        <v>1.732</v>
      </c>
      <c r="AD358">
        <v>63467</v>
      </c>
      <c r="AE358">
        <v>2.4609999999999999</v>
      </c>
      <c r="AF358">
        <v>2.9999999999999997E-4</v>
      </c>
      <c r="AG358">
        <v>3931.5</v>
      </c>
      <c r="AH358" t="s">
        <v>204</v>
      </c>
      <c r="AV358">
        <v>55.09</v>
      </c>
      <c r="AW358">
        <v>25788217</v>
      </c>
      <c r="AX358">
        <v>3.202</v>
      </c>
      <c r="AY358">
        <v>37.9</v>
      </c>
      <c r="AZ358">
        <v>15.504</v>
      </c>
      <c r="BA358">
        <v>10.129</v>
      </c>
      <c r="BB358">
        <v>44648.71</v>
      </c>
      <c r="BC358">
        <v>0.5</v>
      </c>
      <c r="BD358">
        <v>107.791</v>
      </c>
      <c r="BE358">
        <v>5.07</v>
      </c>
      <c r="BF358">
        <v>13</v>
      </c>
      <c r="BG358">
        <v>16.5</v>
      </c>
      <c r="BI358">
        <v>3.84</v>
      </c>
      <c r="BJ358">
        <v>83.44</v>
      </c>
      <c r="BK358">
        <v>0.94399999999999995</v>
      </c>
    </row>
    <row r="359" spans="1:67" x14ac:dyDescent="0.3">
      <c r="A359" t="s">
        <v>202</v>
      </c>
      <c r="B359" t="s">
        <v>203</v>
      </c>
      <c r="C359" t="s">
        <v>127</v>
      </c>
      <c r="D359" s="33">
        <v>44213</v>
      </c>
      <c r="E359">
        <v>28721</v>
      </c>
      <c r="F359">
        <v>13</v>
      </c>
      <c r="G359">
        <v>15.286</v>
      </c>
      <c r="H359">
        <v>909</v>
      </c>
      <c r="I359">
        <v>0</v>
      </c>
      <c r="J359">
        <v>0</v>
      </c>
      <c r="K359">
        <v>1113.7260000000001</v>
      </c>
      <c r="L359">
        <v>0.504</v>
      </c>
      <c r="M359">
        <v>0.59299999999999997</v>
      </c>
      <c r="N359">
        <v>35.249000000000002</v>
      </c>
      <c r="O359">
        <v>0</v>
      </c>
      <c r="P359">
        <v>0</v>
      </c>
      <c r="Q359">
        <v>0.77</v>
      </c>
      <c r="R359">
        <v>2</v>
      </c>
      <c r="S359">
        <v>7.8E-2</v>
      </c>
      <c r="T359">
        <v>34</v>
      </c>
      <c r="U359">
        <v>1.3180000000000001</v>
      </c>
      <c r="Z359">
        <v>33545</v>
      </c>
      <c r="AA359">
        <v>12405954</v>
      </c>
      <c r="AB359">
        <v>481.07100000000003</v>
      </c>
      <c r="AC359">
        <v>1.3009999999999999</v>
      </c>
      <c r="AD359">
        <v>57355</v>
      </c>
      <c r="AE359">
        <v>2.2240000000000002</v>
      </c>
      <c r="AF359">
        <v>2.9999999999999997E-4</v>
      </c>
      <c r="AG359">
        <v>3752.1</v>
      </c>
      <c r="AH359" t="s">
        <v>204</v>
      </c>
      <c r="AV359">
        <v>55.09</v>
      </c>
      <c r="AW359">
        <v>25788217</v>
      </c>
      <c r="AX359">
        <v>3.202</v>
      </c>
      <c r="AY359">
        <v>37.9</v>
      </c>
      <c r="AZ359">
        <v>15.504</v>
      </c>
      <c r="BA359">
        <v>10.129</v>
      </c>
      <c r="BB359">
        <v>44648.71</v>
      </c>
      <c r="BC359">
        <v>0.5</v>
      </c>
      <c r="BD359">
        <v>107.791</v>
      </c>
      <c r="BE359">
        <v>5.07</v>
      </c>
      <c r="BF359">
        <v>13</v>
      </c>
      <c r="BG359">
        <v>16.5</v>
      </c>
      <c r="BI359">
        <v>3.84</v>
      </c>
      <c r="BJ359">
        <v>83.44</v>
      </c>
      <c r="BK359">
        <v>0.94399999999999995</v>
      </c>
      <c r="BL359">
        <v>-10467.6</v>
      </c>
      <c r="BM359">
        <v>-5.9</v>
      </c>
      <c r="BN359">
        <v>-6.61</v>
      </c>
      <c r="BO359">
        <v>-405.90630984685799</v>
      </c>
    </row>
    <row r="360" spans="1:67" x14ac:dyDescent="0.3">
      <c r="A360" t="s">
        <v>202</v>
      </c>
      <c r="B360" t="s">
        <v>203</v>
      </c>
      <c r="C360" t="s">
        <v>127</v>
      </c>
      <c r="D360" s="33">
        <v>44214</v>
      </c>
      <c r="E360">
        <v>28731</v>
      </c>
      <c r="F360">
        <v>10</v>
      </c>
      <c r="G360">
        <v>13.856999999999999</v>
      </c>
      <c r="H360">
        <v>909</v>
      </c>
      <c r="I360">
        <v>0</v>
      </c>
      <c r="J360">
        <v>0</v>
      </c>
      <c r="K360">
        <v>1114.1130000000001</v>
      </c>
      <c r="L360">
        <v>0.38800000000000001</v>
      </c>
      <c r="M360">
        <v>0.53700000000000003</v>
      </c>
      <c r="N360">
        <v>35.249000000000002</v>
      </c>
      <c r="O360">
        <v>0</v>
      </c>
      <c r="P360">
        <v>0</v>
      </c>
      <c r="Q360">
        <v>0.73</v>
      </c>
      <c r="R360">
        <v>1</v>
      </c>
      <c r="S360">
        <v>3.9E-2</v>
      </c>
      <c r="T360">
        <v>32</v>
      </c>
      <c r="U360">
        <v>1.2410000000000001</v>
      </c>
      <c r="Z360">
        <v>42020</v>
      </c>
      <c r="AA360">
        <v>12447974</v>
      </c>
      <c r="AB360">
        <v>482.7</v>
      </c>
      <c r="AC360">
        <v>1.629</v>
      </c>
      <c r="AD360">
        <v>52650</v>
      </c>
      <c r="AE360">
        <v>2.0419999999999998</v>
      </c>
      <c r="AF360">
        <v>2.9999999999999997E-4</v>
      </c>
      <c r="AG360">
        <v>3799.5</v>
      </c>
      <c r="AH360" t="s">
        <v>204</v>
      </c>
      <c r="AV360">
        <v>55.09</v>
      </c>
      <c r="AW360">
        <v>25788217</v>
      </c>
      <c r="AX360">
        <v>3.202</v>
      </c>
      <c r="AY360">
        <v>37.9</v>
      </c>
      <c r="AZ360">
        <v>15.504</v>
      </c>
      <c r="BA360">
        <v>10.129</v>
      </c>
      <c r="BB360">
        <v>44648.71</v>
      </c>
      <c r="BC360">
        <v>0.5</v>
      </c>
      <c r="BD360">
        <v>107.791</v>
      </c>
      <c r="BE360">
        <v>5.07</v>
      </c>
      <c r="BF360">
        <v>13</v>
      </c>
      <c r="BG360">
        <v>16.5</v>
      </c>
      <c r="BI360">
        <v>3.84</v>
      </c>
      <c r="BJ360">
        <v>83.44</v>
      </c>
      <c r="BK360">
        <v>0.94399999999999995</v>
      </c>
    </row>
    <row r="361" spans="1:67" x14ac:dyDescent="0.3">
      <c r="A361" t="s">
        <v>202</v>
      </c>
      <c r="B361" t="s">
        <v>203</v>
      </c>
      <c r="C361" t="s">
        <v>127</v>
      </c>
      <c r="D361" s="33">
        <v>44215</v>
      </c>
      <c r="E361">
        <v>28740</v>
      </c>
      <c r="F361">
        <v>9</v>
      </c>
      <c r="G361">
        <v>12.856999999999999</v>
      </c>
      <c r="H361">
        <v>909</v>
      </c>
      <c r="I361">
        <v>0</v>
      </c>
      <c r="J361">
        <v>0</v>
      </c>
      <c r="K361">
        <v>1114.462</v>
      </c>
      <c r="L361">
        <v>0.34899999999999998</v>
      </c>
      <c r="M361">
        <v>0.499</v>
      </c>
      <c r="N361">
        <v>35.249000000000002</v>
      </c>
      <c r="O361">
        <v>0</v>
      </c>
      <c r="P361">
        <v>0</v>
      </c>
      <c r="Q361">
        <v>0.69</v>
      </c>
      <c r="R361">
        <v>1</v>
      </c>
      <c r="S361">
        <v>3.9E-2</v>
      </c>
      <c r="T361">
        <v>36</v>
      </c>
      <c r="U361">
        <v>1.3959999999999999</v>
      </c>
      <c r="Z361">
        <v>40980</v>
      </c>
      <c r="AA361">
        <v>12488954</v>
      </c>
      <c r="AB361">
        <v>484.28899999999999</v>
      </c>
      <c r="AC361">
        <v>1.589</v>
      </c>
      <c r="AD361">
        <v>49907</v>
      </c>
      <c r="AE361">
        <v>1.9350000000000001</v>
      </c>
      <c r="AF361">
        <v>2.9999999999999997E-4</v>
      </c>
      <c r="AG361">
        <v>3881.7</v>
      </c>
      <c r="AH361" t="s">
        <v>204</v>
      </c>
      <c r="AV361">
        <v>55.09</v>
      </c>
      <c r="AW361">
        <v>25788217</v>
      </c>
      <c r="AX361">
        <v>3.202</v>
      </c>
      <c r="AY361">
        <v>37.9</v>
      </c>
      <c r="AZ361">
        <v>15.504</v>
      </c>
      <c r="BA361">
        <v>10.129</v>
      </c>
      <c r="BB361">
        <v>44648.71</v>
      </c>
      <c r="BC361">
        <v>0.5</v>
      </c>
      <c r="BD361">
        <v>107.791</v>
      </c>
      <c r="BE361">
        <v>5.07</v>
      </c>
      <c r="BF361">
        <v>13</v>
      </c>
      <c r="BG361">
        <v>16.5</v>
      </c>
      <c r="BI361">
        <v>3.84</v>
      </c>
      <c r="BJ361">
        <v>83.44</v>
      </c>
      <c r="BK361">
        <v>0.94399999999999995</v>
      </c>
    </row>
    <row r="362" spans="1:67" x14ac:dyDescent="0.3">
      <c r="A362" t="s">
        <v>202</v>
      </c>
      <c r="B362" t="s">
        <v>203</v>
      </c>
      <c r="C362" t="s">
        <v>127</v>
      </c>
      <c r="D362" s="33">
        <v>44216</v>
      </c>
      <c r="E362">
        <v>28749</v>
      </c>
      <c r="F362">
        <v>9</v>
      </c>
      <c r="G362">
        <v>12.714</v>
      </c>
      <c r="H362">
        <v>909</v>
      </c>
      <c r="I362">
        <v>0</v>
      </c>
      <c r="J362">
        <v>0</v>
      </c>
      <c r="K362">
        <v>1114.8109999999999</v>
      </c>
      <c r="L362">
        <v>0.34899999999999998</v>
      </c>
      <c r="M362">
        <v>0.49299999999999999</v>
      </c>
      <c r="N362">
        <v>35.249000000000002</v>
      </c>
      <c r="O362">
        <v>0</v>
      </c>
      <c r="P362">
        <v>0</v>
      </c>
      <c r="Q362">
        <v>0.66</v>
      </c>
      <c r="R362">
        <v>1</v>
      </c>
      <c r="S362">
        <v>3.9E-2</v>
      </c>
      <c r="T362">
        <v>32</v>
      </c>
      <c r="U362">
        <v>1.2410000000000001</v>
      </c>
      <c r="Z362">
        <v>57693</v>
      </c>
      <c r="AA362">
        <v>12546647</v>
      </c>
      <c r="AB362">
        <v>486.52600000000001</v>
      </c>
      <c r="AC362">
        <v>2.2370000000000001</v>
      </c>
      <c r="AD362">
        <v>48181</v>
      </c>
      <c r="AE362">
        <v>1.8680000000000001</v>
      </c>
      <c r="AF362">
        <v>2.9999999999999997E-4</v>
      </c>
      <c r="AG362">
        <v>3789.6</v>
      </c>
      <c r="AH362" t="s">
        <v>204</v>
      </c>
      <c r="AV362">
        <v>55.09</v>
      </c>
      <c r="AW362">
        <v>25788217</v>
      </c>
      <c r="AX362">
        <v>3.202</v>
      </c>
      <c r="AY362">
        <v>37.9</v>
      </c>
      <c r="AZ362">
        <v>15.504</v>
      </c>
      <c r="BA362">
        <v>10.129</v>
      </c>
      <c r="BB362">
        <v>44648.71</v>
      </c>
      <c r="BC362">
        <v>0.5</v>
      </c>
      <c r="BD362">
        <v>107.791</v>
      </c>
      <c r="BE362">
        <v>5.07</v>
      </c>
      <c r="BF362">
        <v>13</v>
      </c>
      <c r="BG362">
        <v>16.5</v>
      </c>
      <c r="BI362">
        <v>3.84</v>
      </c>
      <c r="BJ362">
        <v>83.44</v>
      </c>
      <c r="BK362">
        <v>0.94399999999999995</v>
      </c>
    </row>
    <row r="363" spans="1:67" x14ac:dyDescent="0.3">
      <c r="A363" t="s">
        <v>202</v>
      </c>
      <c r="B363" t="s">
        <v>203</v>
      </c>
      <c r="C363" t="s">
        <v>127</v>
      </c>
      <c r="D363" s="33">
        <v>44217</v>
      </c>
      <c r="E363">
        <v>28755</v>
      </c>
      <c r="F363">
        <v>6</v>
      </c>
      <c r="G363">
        <v>12.286</v>
      </c>
      <c r="H363">
        <v>909</v>
      </c>
      <c r="I363">
        <v>0</v>
      </c>
      <c r="J363">
        <v>0</v>
      </c>
      <c r="K363">
        <v>1115.0440000000001</v>
      </c>
      <c r="L363">
        <v>0.23300000000000001</v>
      </c>
      <c r="M363">
        <v>0.47599999999999998</v>
      </c>
      <c r="N363">
        <v>35.249000000000002</v>
      </c>
      <c r="O363">
        <v>0</v>
      </c>
      <c r="P363">
        <v>0</v>
      </c>
      <c r="Q363">
        <v>0.64</v>
      </c>
      <c r="R363">
        <v>0</v>
      </c>
      <c r="S363">
        <v>0</v>
      </c>
      <c r="T363">
        <v>34</v>
      </c>
      <c r="U363">
        <v>1.3180000000000001</v>
      </c>
      <c r="Z363">
        <v>48072</v>
      </c>
      <c r="AA363">
        <v>12594719</v>
      </c>
      <c r="AB363">
        <v>488.39</v>
      </c>
      <c r="AC363">
        <v>1.8640000000000001</v>
      </c>
      <c r="AD363">
        <v>46025</v>
      </c>
      <c r="AE363">
        <v>1.7849999999999999</v>
      </c>
      <c r="AF363">
        <v>2.9999999999999997E-4</v>
      </c>
      <c r="AG363">
        <v>3746.1</v>
      </c>
      <c r="AH363" t="s">
        <v>204</v>
      </c>
      <c r="AV363">
        <v>55.09</v>
      </c>
      <c r="AW363">
        <v>25788217</v>
      </c>
      <c r="AX363">
        <v>3.202</v>
      </c>
      <c r="AY363">
        <v>37.9</v>
      </c>
      <c r="AZ363">
        <v>15.504</v>
      </c>
      <c r="BA363">
        <v>10.129</v>
      </c>
      <c r="BB363">
        <v>44648.71</v>
      </c>
      <c r="BC363">
        <v>0.5</v>
      </c>
      <c r="BD363">
        <v>107.791</v>
      </c>
      <c r="BE363">
        <v>5.07</v>
      </c>
      <c r="BF363">
        <v>13</v>
      </c>
      <c r="BG363">
        <v>16.5</v>
      </c>
      <c r="BI363">
        <v>3.84</v>
      </c>
      <c r="BJ363">
        <v>83.44</v>
      </c>
      <c r="BK363">
        <v>0.94399999999999995</v>
      </c>
    </row>
    <row r="364" spans="1:67" x14ac:dyDescent="0.3">
      <c r="A364" t="s">
        <v>202</v>
      </c>
      <c r="B364" t="s">
        <v>203</v>
      </c>
      <c r="C364" t="s">
        <v>127</v>
      </c>
      <c r="D364" s="33">
        <v>44218</v>
      </c>
      <c r="E364">
        <v>28760</v>
      </c>
      <c r="F364">
        <v>5</v>
      </c>
      <c r="G364">
        <v>10.143000000000001</v>
      </c>
      <c r="H364">
        <v>909</v>
      </c>
      <c r="I364">
        <v>0</v>
      </c>
      <c r="J364">
        <v>0</v>
      </c>
      <c r="K364">
        <v>1115.2380000000001</v>
      </c>
      <c r="L364">
        <v>0.19400000000000001</v>
      </c>
      <c r="M364">
        <v>0.39300000000000002</v>
      </c>
      <c r="N364">
        <v>35.249000000000002</v>
      </c>
      <c r="O364">
        <v>0</v>
      </c>
      <c r="P364">
        <v>0</v>
      </c>
      <c r="Q364">
        <v>0.63</v>
      </c>
      <c r="R364">
        <v>0</v>
      </c>
      <c r="S364">
        <v>0</v>
      </c>
      <c r="T364">
        <v>32</v>
      </c>
      <c r="U364">
        <v>1.2410000000000001</v>
      </c>
      <c r="Z364">
        <v>49562</v>
      </c>
      <c r="AA364">
        <v>12644281</v>
      </c>
      <c r="AB364">
        <v>490.31200000000001</v>
      </c>
      <c r="AC364">
        <v>1.9219999999999999</v>
      </c>
      <c r="AD364">
        <v>45218</v>
      </c>
      <c r="AE364">
        <v>1.7529999999999999</v>
      </c>
      <c r="AF364">
        <v>2.0000000000000001E-4</v>
      </c>
      <c r="AG364">
        <v>4458</v>
      </c>
      <c r="AH364" t="s">
        <v>204</v>
      </c>
      <c r="AV364">
        <v>55.09</v>
      </c>
      <c r="AW364">
        <v>25788217</v>
      </c>
      <c r="AX364">
        <v>3.202</v>
      </c>
      <c r="AY364">
        <v>37.9</v>
      </c>
      <c r="AZ364">
        <v>15.504</v>
      </c>
      <c r="BA364">
        <v>10.129</v>
      </c>
      <c r="BB364">
        <v>44648.71</v>
      </c>
      <c r="BC364">
        <v>0.5</v>
      </c>
      <c r="BD364">
        <v>107.791</v>
      </c>
      <c r="BE364">
        <v>5.07</v>
      </c>
      <c r="BF364">
        <v>13</v>
      </c>
      <c r="BG364">
        <v>16.5</v>
      </c>
      <c r="BI364">
        <v>3.84</v>
      </c>
      <c r="BJ364">
        <v>83.44</v>
      </c>
      <c r="BK364">
        <v>0.94399999999999995</v>
      </c>
    </row>
    <row r="365" spans="1:67" x14ac:dyDescent="0.3">
      <c r="A365" t="s">
        <v>202</v>
      </c>
      <c r="B365" t="s">
        <v>203</v>
      </c>
      <c r="C365" t="s">
        <v>127</v>
      </c>
      <c r="D365" s="33">
        <v>44219</v>
      </c>
      <c r="E365">
        <v>28766</v>
      </c>
      <c r="F365">
        <v>6</v>
      </c>
      <c r="G365">
        <v>8.2859999999999996</v>
      </c>
      <c r="H365">
        <v>909</v>
      </c>
      <c r="I365">
        <v>0</v>
      </c>
      <c r="J365">
        <v>0</v>
      </c>
      <c r="K365">
        <v>1115.471</v>
      </c>
      <c r="L365">
        <v>0.23300000000000001</v>
      </c>
      <c r="M365">
        <v>0.32100000000000001</v>
      </c>
      <c r="N365">
        <v>35.249000000000002</v>
      </c>
      <c r="O365">
        <v>0</v>
      </c>
      <c r="P365">
        <v>0</v>
      </c>
      <c r="Q365">
        <v>0.64</v>
      </c>
      <c r="R365">
        <v>0</v>
      </c>
      <c r="S365">
        <v>0</v>
      </c>
      <c r="T365">
        <v>26</v>
      </c>
      <c r="U365">
        <v>1.008</v>
      </c>
      <c r="Z365">
        <v>37069</v>
      </c>
      <c r="AA365">
        <v>12681350</v>
      </c>
      <c r="AB365">
        <v>491.75</v>
      </c>
      <c r="AC365">
        <v>1.4370000000000001</v>
      </c>
      <c r="AD365">
        <v>44134</v>
      </c>
      <c r="AE365">
        <v>1.7110000000000001</v>
      </c>
      <c r="AF365">
        <v>2.0000000000000001E-4</v>
      </c>
      <c r="AG365">
        <v>5326.3</v>
      </c>
      <c r="AH365" t="s">
        <v>204</v>
      </c>
      <c r="AV365">
        <v>55.09</v>
      </c>
      <c r="AW365">
        <v>25788217</v>
      </c>
      <c r="AX365">
        <v>3.202</v>
      </c>
      <c r="AY365">
        <v>37.9</v>
      </c>
      <c r="AZ365">
        <v>15.504</v>
      </c>
      <c r="BA365">
        <v>10.129</v>
      </c>
      <c r="BB365">
        <v>44648.71</v>
      </c>
      <c r="BC365">
        <v>0.5</v>
      </c>
      <c r="BD365">
        <v>107.791</v>
      </c>
      <c r="BE365">
        <v>5.07</v>
      </c>
      <c r="BF365">
        <v>13</v>
      </c>
      <c r="BG365">
        <v>16.5</v>
      </c>
      <c r="BI365">
        <v>3.84</v>
      </c>
      <c r="BJ365">
        <v>83.44</v>
      </c>
      <c r="BK365">
        <v>0.94399999999999995</v>
      </c>
    </row>
    <row r="366" spans="1:67" x14ac:dyDescent="0.3">
      <c r="A366" t="s">
        <v>202</v>
      </c>
      <c r="B366" t="s">
        <v>203</v>
      </c>
      <c r="C366" t="s">
        <v>127</v>
      </c>
      <c r="D366" s="33">
        <v>44220</v>
      </c>
      <c r="E366">
        <v>28777</v>
      </c>
      <c r="F366">
        <v>11</v>
      </c>
      <c r="G366">
        <v>8</v>
      </c>
      <c r="H366">
        <v>909</v>
      </c>
      <c r="I366">
        <v>0</v>
      </c>
      <c r="J366">
        <v>0</v>
      </c>
      <c r="K366">
        <v>1115.8969999999999</v>
      </c>
      <c r="L366">
        <v>0.42699999999999999</v>
      </c>
      <c r="M366">
        <v>0.31</v>
      </c>
      <c r="N366">
        <v>35.249000000000002</v>
      </c>
      <c r="O366">
        <v>0</v>
      </c>
      <c r="P366">
        <v>0</v>
      </c>
      <c r="Q366">
        <v>0.66</v>
      </c>
      <c r="R366">
        <v>0</v>
      </c>
      <c r="S366">
        <v>0</v>
      </c>
      <c r="T366">
        <v>25</v>
      </c>
      <c r="U366">
        <v>0.96899999999999997</v>
      </c>
      <c r="Z366">
        <v>31967</v>
      </c>
      <c r="AA366">
        <v>12713317</v>
      </c>
      <c r="AB366">
        <v>492.98899999999998</v>
      </c>
      <c r="AC366">
        <v>1.24</v>
      </c>
      <c r="AD366">
        <v>43909</v>
      </c>
      <c r="AE366">
        <v>1.7030000000000001</v>
      </c>
      <c r="AF366">
        <v>2.0000000000000001E-4</v>
      </c>
      <c r="AG366">
        <v>5488.6</v>
      </c>
      <c r="AH366" t="s">
        <v>204</v>
      </c>
      <c r="AV366">
        <v>55.09</v>
      </c>
      <c r="AW366">
        <v>25788217</v>
      </c>
      <c r="AX366">
        <v>3.202</v>
      </c>
      <c r="AY366">
        <v>37.9</v>
      </c>
      <c r="AZ366">
        <v>15.504</v>
      </c>
      <c r="BA366">
        <v>10.129</v>
      </c>
      <c r="BB366">
        <v>44648.71</v>
      </c>
      <c r="BC366">
        <v>0.5</v>
      </c>
      <c r="BD366">
        <v>107.791</v>
      </c>
      <c r="BE366">
        <v>5.07</v>
      </c>
      <c r="BF366">
        <v>13</v>
      </c>
      <c r="BG366">
        <v>16.5</v>
      </c>
      <c r="BI366">
        <v>3.84</v>
      </c>
      <c r="BJ366">
        <v>83.44</v>
      </c>
      <c r="BK366">
        <v>0.94399999999999995</v>
      </c>
      <c r="BL366">
        <v>-10462.299999999999</v>
      </c>
      <c r="BM366">
        <v>-5.79</v>
      </c>
      <c r="BN366">
        <v>0.18</v>
      </c>
      <c r="BO366">
        <v>-405.700789628069</v>
      </c>
    </row>
    <row r="367" spans="1:67" x14ac:dyDescent="0.3">
      <c r="A367" t="s">
        <v>202</v>
      </c>
      <c r="B367" t="s">
        <v>203</v>
      </c>
      <c r="C367" t="s">
        <v>127</v>
      </c>
      <c r="D367" s="33">
        <v>44221</v>
      </c>
      <c r="E367">
        <v>28780</v>
      </c>
      <c r="F367">
        <v>3</v>
      </c>
      <c r="G367">
        <v>7</v>
      </c>
      <c r="H367">
        <v>909</v>
      </c>
      <c r="I367">
        <v>0</v>
      </c>
      <c r="J367">
        <v>0</v>
      </c>
      <c r="K367">
        <v>1116.0139999999999</v>
      </c>
      <c r="L367">
        <v>0.11600000000000001</v>
      </c>
      <c r="M367">
        <v>0.27100000000000002</v>
      </c>
      <c r="N367">
        <v>35.249000000000002</v>
      </c>
      <c r="O367">
        <v>0</v>
      </c>
      <c r="P367">
        <v>0</v>
      </c>
      <c r="Q367">
        <v>0.66</v>
      </c>
      <c r="R367">
        <v>0</v>
      </c>
      <c r="S367">
        <v>0</v>
      </c>
      <c r="T367">
        <v>28</v>
      </c>
      <c r="U367">
        <v>1.0860000000000001</v>
      </c>
      <c r="Z367">
        <v>35020</v>
      </c>
      <c r="AA367">
        <v>12748337</v>
      </c>
      <c r="AB367">
        <v>494.34699999999998</v>
      </c>
      <c r="AC367">
        <v>1.3580000000000001</v>
      </c>
      <c r="AD367">
        <v>42909</v>
      </c>
      <c r="AE367">
        <v>1.6639999999999999</v>
      </c>
      <c r="AF367">
        <v>2.0000000000000001E-4</v>
      </c>
      <c r="AG367">
        <v>6129.9</v>
      </c>
      <c r="AH367" t="s">
        <v>204</v>
      </c>
      <c r="AV367">
        <v>55.09</v>
      </c>
      <c r="AW367">
        <v>25788217</v>
      </c>
      <c r="AX367">
        <v>3.202</v>
      </c>
      <c r="AY367">
        <v>37.9</v>
      </c>
      <c r="AZ367">
        <v>15.504</v>
      </c>
      <c r="BA367">
        <v>10.129</v>
      </c>
      <c r="BB367">
        <v>44648.71</v>
      </c>
      <c r="BC367">
        <v>0.5</v>
      </c>
      <c r="BD367">
        <v>107.791</v>
      </c>
      <c r="BE367">
        <v>5.07</v>
      </c>
      <c r="BF367">
        <v>13</v>
      </c>
      <c r="BG367">
        <v>16.5</v>
      </c>
      <c r="BI367">
        <v>3.84</v>
      </c>
      <c r="BJ367">
        <v>83.44</v>
      </c>
      <c r="BK367">
        <v>0.94399999999999995</v>
      </c>
    </row>
    <row r="368" spans="1:67" x14ac:dyDescent="0.3">
      <c r="A368" t="s">
        <v>202</v>
      </c>
      <c r="B368" t="s">
        <v>203</v>
      </c>
      <c r="C368" t="s">
        <v>127</v>
      </c>
      <c r="D368" s="33">
        <v>44222</v>
      </c>
      <c r="E368">
        <v>28786</v>
      </c>
      <c r="F368">
        <v>6</v>
      </c>
      <c r="G368">
        <v>6.5709999999999997</v>
      </c>
      <c r="H368">
        <v>909</v>
      </c>
      <c r="I368">
        <v>0</v>
      </c>
      <c r="J368">
        <v>0</v>
      </c>
      <c r="K368">
        <v>1116.2460000000001</v>
      </c>
      <c r="L368">
        <v>0.23300000000000001</v>
      </c>
      <c r="M368">
        <v>0.255</v>
      </c>
      <c r="N368">
        <v>35.249000000000002</v>
      </c>
      <c r="O368">
        <v>0</v>
      </c>
      <c r="P368">
        <v>0</v>
      </c>
      <c r="Q368">
        <v>0.67</v>
      </c>
      <c r="R368">
        <v>0</v>
      </c>
      <c r="S368">
        <v>0</v>
      </c>
      <c r="T368">
        <v>21</v>
      </c>
      <c r="U368">
        <v>0.81399999999999995</v>
      </c>
      <c r="Z368">
        <v>29802</v>
      </c>
      <c r="AA368">
        <v>12778139</v>
      </c>
      <c r="AB368">
        <v>495.50299999999999</v>
      </c>
      <c r="AC368">
        <v>1.1559999999999999</v>
      </c>
      <c r="AD368">
        <v>41312</v>
      </c>
      <c r="AE368">
        <v>1.6020000000000001</v>
      </c>
      <c r="AF368">
        <v>2.0000000000000001E-4</v>
      </c>
      <c r="AG368">
        <v>6287</v>
      </c>
      <c r="AH368" t="s">
        <v>204</v>
      </c>
      <c r="AV368">
        <v>55.09</v>
      </c>
      <c r="AW368">
        <v>25788217</v>
      </c>
      <c r="AX368">
        <v>3.202</v>
      </c>
      <c r="AY368">
        <v>37.9</v>
      </c>
      <c r="AZ368">
        <v>15.504</v>
      </c>
      <c r="BA368">
        <v>10.129</v>
      </c>
      <c r="BB368">
        <v>44648.71</v>
      </c>
      <c r="BC368">
        <v>0.5</v>
      </c>
      <c r="BD368">
        <v>107.791</v>
      </c>
      <c r="BE368">
        <v>5.07</v>
      </c>
      <c r="BF368">
        <v>13</v>
      </c>
      <c r="BG368">
        <v>16.5</v>
      </c>
      <c r="BI368">
        <v>3.84</v>
      </c>
      <c r="BJ368">
        <v>83.44</v>
      </c>
      <c r="BK368">
        <v>0.94399999999999995</v>
      </c>
    </row>
    <row r="369" spans="1:67" x14ac:dyDescent="0.3">
      <c r="A369" t="s">
        <v>202</v>
      </c>
      <c r="B369" t="s">
        <v>203</v>
      </c>
      <c r="C369" t="s">
        <v>127</v>
      </c>
      <c r="D369" s="33">
        <v>44223</v>
      </c>
      <c r="E369">
        <v>28794</v>
      </c>
      <c r="F369">
        <v>8</v>
      </c>
      <c r="G369">
        <v>6.4290000000000003</v>
      </c>
      <c r="H369">
        <v>909</v>
      </c>
      <c r="I369">
        <v>0</v>
      </c>
      <c r="J369">
        <v>0</v>
      </c>
      <c r="K369">
        <v>1116.556</v>
      </c>
      <c r="L369">
        <v>0.31</v>
      </c>
      <c r="M369">
        <v>0.249</v>
      </c>
      <c r="N369">
        <v>35.249000000000002</v>
      </c>
      <c r="O369">
        <v>0</v>
      </c>
      <c r="P369">
        <v>0</v>
      </c>
      <c r="Q369">
        <v>0.7</v>
      </c>
      <c r="R369">
        <v>0</v>
      </c>
      <c r="S369">
        <v>0</v>
      </c>
      <c r="T369">
        <v>21</v>
      </c>
      <c r="U369">
        <v>0.81399999999999995</v>
      </c>
      <c r="Z369">
        <v>36210</v>
      </c>
      <c r="AA369">
        <v>12814349</v>
      </c>
      <c r="AB369">
        <v>496.90699999999998</v>
      </c>
      <c r="AC369">
        <v>1.4039999999999999</v>
      </c>
      <c r="AD369">
        <v>38243</v>
      </c>
      <c r="AE369">
        <v>1.4830000000000001</v>
      </c>
      <c r="AF369">
        <v>2.0000000000000001E-4</v>
      </c>
      <c r="AG369">
        <v>5948.5</v>
      </c>
      <c r="AH369" t="s">
        <v>204</v>
      </c>
      <c r="AV369">
        <v>55.09</v>
      </c>
      <c r="AW369">
        <v>25788217</v>
      </c>
      <c r="AX369">
        <v>3.202</v>
      </c>
      <c r="AY369">
        <v>37.9</v>
      </c>
      <c r="AZ369">
        <v>15.504</v>
      </c>
      <c r="BA369">
        <v>10.129</v>
      </c>
      <c r="BB369">
        <v>44648.71</v>
      </c>
      <c r="BC369">
        <v>0.5</v>
      </c>
      <c r="BD369">
        <v>107.791</v>
      </c>
      <c r="BE369">
        <v>5.07</v>
      </c>
      <c r="BF369">
        <v>13</v>
      </c>
      <c r="BG369">
        <v>16.5</v>
      </c>
      <c r="BI369">
        <v>3.84</v>
      </c>
      <c r="BJ369">
        <v>83.44</v>
      </c>
      <c r="BK369">
        <v>0.94399999999999995</v>
      </c>
    </row>
    <row r="370" spans="1:67" x14ac:dyDescent="0.3">
      <c r="A370" t="s">
        <v>202</v>
      </c>
      <c r="B370" t="s">
        <v>203</v>
      </c>
      <c r="C370" t="s">
        <v>127</v>
      </c>
      <c r="D370" s="33">
        <v>44224</v>
      </c>
      <c r="E370">
        <v>28799</v>
      </c>
      <c r="F370">
        <v>5</v>
      </c>
      <c r="G370">
        <v>6.2859999999999996</v>
      </c>
      <c r="H370">
        <v>909</v>
      </c>
      <c r="I370">
        <v>0</v>
      </c>
      <c r="J370">
        <v>0</v>
      </c>
      <c r="K370">
        <v>1116.75</v>
      </c>
      <c r="L370">
        <v>0.19400000000000001</v>
      </c>
      <c r="M370">
        <v>0.24399999999999999</v>
      </c>
      <c r="N370">
        <v>35.249000000000002</v>
      </c>
      <c r="O370">
        <v>0</v>
      </c>
      <c r="P370">
        <v>0</v>
      </c>
      <c r="Q370">
        <v>0.71</v>
      </c>
      <c r="R370">
        <v>0</v>
      </c>
      <c r="S370">
        <v>0</v>
      </c>
      <c r="T370">
        <v>20</v>
      </c>
      <c r="U370">
        <v>0.77600000000000002</v>
      </c>
      <c r="Z370">
        <v>33864</v>
      </c>
      <c r="AA370">
        <v>12848213</v>
      </c>
      <c r="AB370">
        <v>498.22</v>
      </c>
      <c r="AC370">
        <v>1.3129999999999999</v>
      </c>
      <c r="AD370">
        <v>36213</v>
      </c>
      <c r="AE370">
        <v>1.4039999999999999</v>
      </c>
      <c r="AF370">
        <v>2.0000000000000001E-4</v>
      </c>
      <c r="AG370">
        <v>5760.9</v>
      </c>
      <c r="AH370" t="s">
        <v>204</v>
      </c>
      <c r="AV370">
        <v>55.09</v>
      </c>
      <c r="AW370">
        <v>25788217</v>
      </c>
      <c r="AX370">
        <v>3.202</v>
      </c>
      <c r="AY370">
        <v>37.9</v>
      </c>
      <c r="AZ370">
        <v>15.504</v>
      </c>
      <c r="BA370">
        <v>10.129</v>
      </c>
      <c r="BB370">
        <v>44648.71</v>
      </c>
      <c r="BC370">
        <v>0.5</v>
      </c>
      <c r="BD370">
        <v>107.791</v>
      </c>
      <c r="BE370">
        <v>5.07</v>
      </c>
      <c r="BF370">
        <v>13</v>
      </c>
      <c r="BG370">
        <v>16.5</v>
      </c>
      <c r="BI370">
        <v>3.84</v>
      </c>
      <c r="BJ370">
        <v>83.44</v>
      </c>
      <c r="BK370">
        <v>0.94399999999999995</v>
      </c>
    </row>
    <row r="371" spans="1:67" x14ac:dyDescent="0.3">
      <c r="A371" t="s">
        <v>202</v>
      </c>
      <c r="B371" t="s">
        <v>203</v>
      </c>
      <c r="C371" t="s">
        <v>127</v>
      </c>
      <c r="D371" s="33">
        <v>44225</v>
      </c>
      <c r="E371">
        <v>28806</v>
      </c>
      <c r="F371">
        <v>7</v>
      </c>
      <c r="G371">
        <v>6.5709999999999997</v>
      </c>
      <c r="H371">
        <v>909</v>
      </c>
      <c r="I371">
        <v>0</v>
      </c>
      <c r="J371">
        <v>0</v>
      </c>
      <c r="K371">
        <v>1117.0219999999999</v>
      </c>
      <c r="L371">
        <v>0.27100000000000002</v>
      </c>
      <c r="M371">
        <v>0.255</v>
      </c>
      <c r="N371">
        <v>35.249000000000002</v>
      </c>
      <c r="O371">
        <v>0</v>
      </c>
      <c r="P371">
        <v>0</v>
      </c>
      <c r="Q371">
        <v>0.73</v>
      </c>
      <c r="R371">
        <v>0</v>
      </c>
      <c r="S371">
        <v>0</v>
      </c>
      <c r="T371">
        <v>14</v>
      </c>
      <c r="U371">
        <v>0.54300000000000004</v>
      </c>
      <c r="Z371">
        <v>40711</v>
      </c>
      <c r="AA371">
        <v>12888924</v>
      </c>
      <c r="AB371">
        <v>499.79899999999998</v>
      </c>
      <c r="AC371">
        <v>1.579</v>
      </c>
      <c r="AD371">
        <v>34949</v>
      </c>
      <c r="AE371">
        <v>1.355</v>
      </c>
      <c r="AF371">
        <v>2.0000000000000001E-4</v>
      </c>
      <c r="AG371">
        <v>5318.7</v>
      </c>
      <c r="AH371" t="s">
        <v>204</v>
      </c>
      <c r="AV371">
        <v>55.09</v>
      </c>
      <c r="AW371">
        <v>25788217</v>
      </c>
      <c r="AX371">
        <v>3.202</v>
      </c>
      <c r="AY371">
        <v>37.9</v>
      </c>
      <c r="AZ371">
        <v>15.504</v>
      </c>
      <c r="BA371">
        <v>10.129</v>
      </c>
      <c r="BB371">
        <v>44648.71</v>
      </c>
      <c r="BC371">
        <v>0.5</v>
      </c>
      <c r="BD371">
        <v>107.791</v>
      </c>
      <c r="BE371">
        <v>5.07</v>
      </c>
      <c r="BF371">
        <v>13</v>
      </c>
      <c r="BG371">
        <v>16.5</v>
      </c>
      <c r="BI371">
        <v>3.84</v>
      </c>
      <c r="BJ371">
        <v>83.44</v>
      </c>
      <c r="BK371">
        <v>0.94399999999999995</v>
      </c>
    </row>
    <row r="372" spans="1:67" x14ac:dyDescent="0.3">
      <c r="A372" t="s">
        <v>202</v>
      </c>
      <c r="B372" t="s">
        <v>203</v>
      </c>
      <c r="C372" t="s">
        <v>127</v>
      </c>
      <c r="D372" s="33">
        <v>44226</v>
      </c>
      <c r="E372">
        <v>28811</v>
      </c>
      <c r="F372">
        <v>5</v>
      </c>
      <c r="G372">
        <v>6.4290000000000003</v>
      </c>
      <c r="H372">
        <v>909</v>
      </c>
      <c r="I372">
        <v>0</v>
      </c>
      <c r="J372">
        <v>0</v>
      </c>
      <c r="K372">
        <v>1117.2159999999999</v>
      </c>
      <c r="L372">
        <v>0.19400000000000001</v>
      </c>
      <c r="M372">
        <v>0.249</v>
      </c>
      <c r="N372">
        <v>35.249000000000002</v>
      </c>
      <c r="O372">
        <v>0</v>
      </c>
      <c r="P372">
        <v>0</v>
      </c>
      <c r="Q372">
        <v>0.75</v>
      </c>
      <c r="R372">
        <v>0</v>
      </c>
      <c r="S372">
        <v>0</v>
      </c>
      <c r="T372">
        <v>14</v>
      </c>
      <c r="U372">
        <v>0.54300000000000004</v>
      </c>
      <c r="Z372">
        <v>35383</v>
      </c>
      <c r="AA372">
        <v>12924307</v>
      </c>
      <c r="AB372">
        <v>501.17099999999999</v>
      </c>
      <c r="AC372">
        <v>1.3720000000000001</v>
      </c>
      <c r="AD372">
        <v>34708</v>
      </c>
      <c r="AE372">
        <v>1.3460000000000001</v>
      </c>
      <c r="AF372">
        <v>2.0000000000000001E-4</v>
      </c>
      <c r="AG372">
        <v>5398.7</v>
      </c>
      <c r="AH372" t="s">
        <v>204</v>
      </c>
      <c r="AV372">
        <v>55.09</v>
      </c>
      <c r="AW372">
        <v>25788217</v>
      </c>
      <c r="AX372">
        <v>3.202</v>
      </c>
      <c r="AY372">
        <v>37.9</v>
      </c>
      <c r="AZ372">
        <v>15.504</v>
      </c>
      <c r="BA372">
        <v>10.129</v>
      </c>
      <c r="BB372">
        <v>44648.71</v>
      </c>
      <c r="BC372">
        <v>0.5</v>
      </c>
      <c r="BD372">
        <v>107.791</v>
      </c>
      <c r="BE372">
        <v>5.07</v>
      </c>
      <c r="BF372">
        <v>13</v>
      </c>
      <c r="BG372">
        <v>16.5</v>
      </c>
      <c r="BI372">
        <v>3.84</v>
      </c>
      <c r="BJ372">
        <v>83.44</v>
      </c>
      <c r="BK372">
        <v>0.94399999999999995</v>
      </c>
    </row>
    <row r="373" spans="1:67" x14ac:dyDescent="0.3">
      <c r="A373" t="s">
        <v>202</v>
      </c>
      <c r="B373" t="s">
        <v>203</v>
      </c>
      <c r="C373" t="s">
        <v>127</v>
      </c>
      <c r="D373" s="33">
        <v>44227</v>
      </c>
      <c r="E373">
        <v>28818</v>
      </c>
      <c r="F373">
        <v>7</v>
      </c>
      <c r="G373">
        <v>5.8570000000000002</v>
      </c>
      <c r="H373">
        <v>909</v>
      </c>
      <c r="I373">
        <v>0</v>
      </c>
      <c r="J373">
        <v>0</v>
      </c>
      <c r="K373">
        <v>1117.4870000000001</v>
      </c>
      <c r="L373">
        <v>0.27100000000000002</v>
      </c>
      <c r="M373">
        <v>0.22700000000000001</v>
      </c>
      <c r="N373">
        <v>35.249000000000002</v>
      </c>
      <c r="O373">
        <v>0</v>
      </c>
      <c r="P373">
        <v>0</v>
      </c>
      <c r="Q373">
        <v>0.77</v>
      </c>
      <c r="R373">
        <v>0</v>
      </c>
      <c r="S373">
        <v>0</v>
      </c>
      <c r="T373">
        <v>10</v>
      </c>
      <c r="U373">
        <v>0.38800000000000001</v>
      </c>
      <c r="Z373">
        <v>27469</v>
      </c>
      <c r="AA373">
        <v>12951776</v>
      </c>
      <c r="AB373">
        <v>502.23599999999999</v>
      </c>
      <c r="AC373">
        <v>1.0649999999999999</v>
      </c>
      <c r="AD373">
        <v>34066</v>
      </c>
      <c r="AE373">
        <v>1.321</v>
      </c>
      <c r="AF373">
        <v>2.0000000000000001E-4</v>
      </c>
      <c r="AG373">
        <v>5816.3</v>
      </c>
      <c r="AH373" t="s">
        <v>204</v>
      </c>
      <c r="AV373">
        <v>70.83</v>
      </c>
      <c r="AW373">
        <v>25788217</v>
      </c>
      <c r="AX373">
        <v>3.202</v>
      </c>
      <c r="AY373">
        <v>37.9</v>
      </c>
      <c r="AZ373">
        <v>15.504</v>
      </c>
      <c r="BA373">
        <v>10.129</v>
      </c>
      <c r="BB373">
        <v>44648.71</v>
      </c>
      <c r="BC373">
        <v>0.5</v>
      </c>
      <c r="BD373">
        <v>107.791</v>
      </c>
      <c r="BE373">
        <v>5.07</v>
      </c>
      <c r="BF373">
        <v>13</v>
      </c>
      <c r="BG373">
        <v>16.5</v>
      </c>
      <c r="BI373">
        <v>3.84</v>
      </c>
      <c r="BJ373">
        <v>83.44</v>
      </c>
      <c r="BK373">
        <v>0.94399999999999995</v>
      </c>
      <c r="BL373">
        <v>-10602.6</v>
      </c>
      <c r="BM373">
        <v>-5.78</v>
      </c>
      <c r="BN373">
        <v>-4.68</v>
      </c>
      <c r="BO373">
        <v>-411.14125881599301</v>
      </c>
    </row>
    <row r="374" spans="1:67" x14ac:dyDescent="0.3">
      <c r="A374" t="s">
        <v>202</v>
      </c>
      <c r="B374" t="s">
        <v>203</v>
      </c>
      <c r="C374" t="s">
        <v>127</v>
      </c>
      <c r="D374" s="33">
        <v>44228</v>
      </c>
      <c r="E374">
        <v>28823</v>
      </c>
      <c r="F374">
        <v>5</v>
      </c>
      <c r="G374">
        <v>6.1429999999999998</v>
      </c>
      <c r="H374">
        <v>909</v>
      </c>
      <c r="I374">
        <v>0</v>
      </c>
      <c r="J374">
        <v>0</v>
      </c>
      <c r="K374">
        <v>1117.681</v>
      </c>
      <c r="L374">
        <v>0.19400000000000001</v>
      </c>
      <c r="M374">
        <v>0.23799999999999999</v>
      </c>
      <c r="N374">
        <v>35.249000000000002</v>
      </c>
      <c r="O374">
        <v>0</v>
      </c>
      <c r="P374">
        <v>0</v>
      </c>
      <c r="Q374">
        <v>0.79</v>
      </c>
      <c r="R374">
        <v>0</v>
      </c>
      <c r="S374">
        <v>0</v>
      </c>
      <c r="T374">
        <v>9</v>
      </c>
      <c r="U374">
        <v>0.34899999999999998</v>
      </c>
      <c r="Z374">
        <v>30319</v>
      </c>
      <c r="AA374">
        <v>12982095</v>
      </c>
      <c r="AB374">
        <v>503.41199999999998</v>
      </c>
      <c r="AC374">
        <v>1.1759999999999999</v>
      </c>
      <c r="AD374">
        <v>33394</v>
      </c>
      <c r="AE374">
        <v>1.2949999999999999</v>
      </c>
      <c r="AF374">
        <v>2.0000000000000001E-4</v>
      </c>
      <c r="AG374">
        <v>5436.1</v>
      </c>
      <c r="AH374" t="s">
        <v>204</v>
      </c>
      <c r="AV374">
        <v>78.239999999999995</v>
      </c>
      <c r="AW374">
        <v>25788217</v>
      </c>
      <c r="AX374">
        <v>3.202</v>
      </c>
      <c r="AY374">
        <v>37.9</v>
      </c>
      <c r="AZ374">
        <v>15.504</v>
      </c>
      <c r="BA374">
        <v>10.129</v>
      </c>
      <c r="BB374">
        <v>44648.71</v>
      </c>
      <c r="BC374">
        <v>0.5</v>
      </c>
      <c r="BD374">
        <v>107.791</v>
      </c>
      <c r="BE374">
        <v>5.07</v>
      </c>
      <c r="BF374">
        <v>13</v>
      </c>
      <c r="BG374">
        <v>16.5</v>
      </c>
      <c r="BI374">
        <v>3.84</v>
      </c>
      <c r="BJ374">
        <v>83.44</v>
      </c>
      <c r="BK374">
        <v>0.94399999999999995</v>
      </c>
    </row>
    <row r="375" spans="1:67" x14ac:dyDescent="0.3">
      <c r="A375" t="s">
        <v>202</v>
      </c>
      <c r="B375" t="s">
        <v>203</v>
      </c>
      <c r="C375" t="s">
        <v>127</v>
      </c>
      <c r="D375" s="33">
        <v>44229</v>
      </c>
      <c r="E375">
        <v>28829</v>
      </c>
      <c r="F375">
        <v>6</v>
      </c>
      <c r="G375">
        <v>6.1429999999999998</v>
      </c>
      <c r="H375">
        <v>909</v>
      </c>
      <c r="I375">
        <v>0</v>
      </c>
      <c r="J375">
        <v>0</v>
      </c>
      <c r="K375">
        <v>1117.914</v>
      </c>
      <c r="L375">
        <v>0.23300000000000001</v>
      </c>
      <c r="M375">
        <v>0.23799999999999999</v>
      </c>
      <c r="N375">
        <v>35.249000000000002</v>
      </c>
      <c r="O375">
        <v>0</v>
      </c>
      <c r="P375">
        <v>0</v>
      </c>
      <c r="Q375">
        <v>0.81</v>
      </c>
      <c r="R375">
        <v>0</v>
      </c>
      <c r="S375">
        <v>0</v>
      </c>
      <c r="T375">
        <v>9</v>
      </c>
      <c r="U375">
        <v>0.34899999999999998</v>
      </c>
      <c r="Z375">
        <v>36352</v>
      </c>
      <c r="AA375">
        <v>13018447</v>
      </c>
      <c r="AB375">
        <v>504.822</v>
      </c>
      <c r="AC375">
        <v>1.41</v>
      </c>
      <c r="AD375">
        <v>34330</v>
      </c>
      <c r="AE375">
        <v>1.331</v>
      </c>
      <c r="AF375">
        <v>2.0000000000000001E-4</v>
      </c>
      <c r="AG375">
        <v>5588.5</v>
      </c>
      <c r="AH375" t="s">
        <v>204</v>
      </c>
      <c r="AV375">
        <v>78.239999999999995</v>
      </c>
      <c r="AW375">
        <v>25788217</v>
      </c>
      <c r="AX375">
        <v>3.202</v>
      </c>
      <c r="AY375">
        <v>37.9</v>
      </c>
      <c r="AZ375">
        <v>15.504</v>
      </c>
      <c r="BA375">
        <v>10.129</v>
      </c>
      <c r="BB375">
        <v>44648.71</v>
      </c>
      <c r="BC375">
        <v>0.5</v>
      </c>
      <c r="BD375">
        <v>107.791</v>
      </c>
      <c r="BE375">
        <v>5.07</v>
      </c>
      <c r="BF375">
        <v>13</v>
      </c>
      <c r="BG375">
        <v>16.5</v>
      </c>
      <c r="BI375">
        <v>3.84</v>
      </c>
      <c r="BJ375">
        <v>83.44</v>
      </c>
      <c r="BK375">
        <v>0.94399999999999995</v>
      </c>
    </row>
    <row r="376" spans="1:67" x14ac:dyDescent="0.3">
      <c r="A376" t="s">
        <v>202</v>
      </c>
      <c r="B376" t="s">
        <v>203</v>
      </c>
      <c r="C376" t="s">
        <v>127</v>
      </c>
      <c r="D376" s="33">
        <v>44230</v>
      </c>
      <c r="E376">
        <v>28838</v>
      </c>
      <c r="F376">
        <v>9</v>
      </c>
      <c r="G376">
        <v>6.2859999999999996</v>
      </c>
      <c r="H376">
        <v>909</v>
      </c>
      <c r="I376">
        <v>0</v>
      </c>
      <c r="J376">
        <v>0</v>
      </c>
      <c r="K376">
        <v>1118.2629999999999</v>
      </c>
      <c r="L376">
        <v>0.34899999999999998</v>
      </c>
      <c r="M376">
        <v>0.24399999999999999</v>
      </c>
      <c r="N376">
        <v>35.249000000000002</v>
      </c>
      <c r="O376">
        <v>0</v>
      </c>
      <c r="P376">
        <v>0</v>
      </c>
      <c r="Q376">
        <v>0.83</v>
      </c>
      <c r="R376">
        <v>0</v>
      </c>
      <c r="S376">
        <v>0</v>
      </c>
      <c r="T376">
        <v>10</v>
      </c>
      <c r="U376">
        <v>0.38800000000000001</v>
      </c>
      <c r="Z376">
        <v>59220</v>
      </c>
      <c r="AA376">
        <v>13077667</v>
      </c>
      <c r="AB376">
        <v>507.11799999999999</v>
      </c>
      <c r="AC376">
        <v>2.2959999999999998</v>
      </c>
      <c r="AD376">
        <v>37617</v>
      </c>
      <c r="AE376">
        <v>1.4590000000000001</v>
      </c>
      <c r="AF376">
        <v>2.0000000000000001E-4</v>
      </c>
      <c r="AG376">
        <v>5984.3</v>
      </c>
      <c r="AH376" t="s">
        <v>204</v>
      </c>
      <c r="AV376">
        <v>78.239999999999995</v>
      </c>
      <c r="AW376">
        <v>25788217</v>
      </c>
      <c r="AX376">
        <v>3.202</v>
      </c>
      <c r="AY376">
        <v>37.9</v>
      </c>
      <c r="AZ376">
        <v>15.504</v>
      </c>
      <c r="BA376">
        <v>10.129</v>
      </c>
      <c r="BB376">
        <v>44648.71</v>
      </c>
      <c r="BC376">
        <v>0.5</v>
      </c>
      <c r="BD376">
        <v>107.791</v>
      </c>
      <c r="BE376">
        <v>5.07</v>
      </c>
      <c r="BF376">
        <v>13</v>
      </c>
      <c r="BG376">
        <v>16.5</v>
      </c>
      <c r="BI376">
        <v>3.84</v>
      </c>
      <c r="BJ376">
        <v>83.44</v>
      </c>
      <c r="BK376">
        <v>0.94399999999999995</v>
      </c>
    </row>
    <row r="377" spans="1:67" x14ac:dyDescent="0.3">
      <c r="A377" t="s">
        <v>202</v>
      </c>
      <c r="B377" t="s">
        <v>203</v>
      </c>
      <c r="C377" t="s">
        <v>127</v>
      </c>
      <c r="D377" s="33">
        <v>44231</v>
      </c>
      <c r="E377">
        <v>28842</v>
      </c>
      <c r="F377">
        <v>4</v>
      </c>
      <c r="G377">
        <v>6.1429999999999998</v>
      </c>
      <c r="H377">
        <v>909</v>
      </c>
      <c r="I377">
        <v>0</v>
      </c>
      <c r="J377">
        <v>0</v>
      </c>
      <c r="K377">
        <v>1118.4179999999999</v>
      </c>
      <c r="L377">
        <v>0.155</v>
      </c>
      <c r="M377">
        <v>0.23799999999999999</v>
      </c>
      <c r="N377">
        <v>35.249000000000002</v>
      </c>
      <c r="O377">
        <v>0</v>
      </c>
      <c r="P377">
        <v>0</v>
      </c>
      <c r="Q377">
        <v>0.82</v>
      </c>
      <c r="R377">
        <v>0</v>
      </c>
      <c r="S377">
        <v>0</v>
      </c>
      <c r="T377">
        <v>9</v>
      </c>
      <c r="U377">
        <v>0.34899999999999998</v>
      </c>
      <c r="Z377">
        <v>51180</v>
      </c>
      <c r="AA377">
        <v>13128847</v>
      </c>
      <c r="AB377">
        <v>509.10300000000001</v>
      </c>
      <c r="AC377">
        <v>1.9850000000000001</v>
      </c>
      <c r="AD377">
        <v>40091</v>
      </c>
      <c r="AE377">
        <v>1.5549999999999999</v>
      </c>
      <c r="AF377">
        <v>2.0000000000000001E-4</v>
      </c>
      <c r="AG377">
        <v>6526.3</v>
      </c>
      <c r="AH377" t="s">
        <v>204</v>
      </c>
      <c r="AV377">
        <v>78.239999999999995</v>
      </c>
      <c r="AW377">
        <v>25788217</v>
      </c>
      <c r="AX377">
        <v>3.202</v>
      </c>
      <c r="AY377">
        <v>37.9</v>
      </c>
      <c r="AZ377">
        <v>15.504</v>
      </c>
      <c r="BA377">
        <v>10.129</v>
      </c>
      <c r="BB377">
        <v>44648.71</v>
      </c>
      <c r="BC377">
        <v>0.5</v>
      </c>
      <c r="BD377">
        <v>107.791</v>
      </c>
      <c r="BE377">
        <v>5.07</v>
      </c>
      <c r="BF377">
        <v>13</v>
      </c>
      <c r="BG377">
        <v>16.5</v>
      </c>
      <c r="BI377">
        <v>3.84</v>
      </c>
      <c r="BJ377">
        <v>83.44</v>
      </c>
      <c r="BK377">
        <v>0.94399999999999995</v>
      </c>
    </row>
    <row r="378" spans="1:67" x14ac:dyDescent="0.3">
      <c r="A378" t="s">
        <v>202</v>
      </c>
      <c r="B378" t="s">
        <v>203</v>
      </c>
      <c r="C378" t="s">
        <v>127</v>
      </c>
      <c r="D378" s="33">
        <v>44232</v>
      </c>
      <c r="E378">
        <v>28848</v>
      </c>
      <c r="F378">
        <v>6</v>
      </c>
      <c r="G378">
        <v>6</v>
      </c>
      <c r="H378">
        <v>909</v>
      </c>
      <c r="I378">
        <v>0</v>
      </c>
      <c r="J378">
        <v>0</v>
      </c>
      <c r="K378">
        <v>1118.6500000000001</v>
      </c>
      <c r="L378">
        <v>0.23300000000000001</v>
      </c>
      <c r="M378">
        <v>0.23300000000000001</v>
      </c>
      <c r="N378">
        <v>35.249000000000002</v>
      </c>
      <c r="O378">
        <v>0</v>
      </c>
      <c r="P378">
        <v>0</v>
      </c>
      <c r="Q378">
        <v>0.84</v>
      </c>
      <c r="R378">
        <v>0</v>
      </c>
      <c r="S378">
        <v>0</v>
      </c>
      <c r="T378">
        <v>9</v>
      </c>
      <c r="U378">
        <v>0.34899999999999998</v>
      </c>
      <c r="Z378">
        <v>45569</v>
      </c>
      <c r="AA378">
        <v>13174416</v>
      </c>
      <c r="AB378">
        <v>510.87</v>
      </c>
      <c r="AC378">
        <v>1.7669999999999999</v>
      </c>
      <c r="AD378">
        <v>40785</v>
      </c>
      <c r="AE378">
        <v>1.5820000000000001</v>
      </c>
      <c r="AF378">
        <v>1E-4</v>
      </c>
      <c r="AG378">
        <v>6797.5</v>
      </c>
      <c r="AH378" t="s">
        <v>204</v>
      </c>
      <c r="AV378">
        <v>63.43</v>
      </c>
      <c r="AW378">
        <v>25788217</v>
      </c>
      <c r="AX378">
        <v>3.202</v>
      </c>
      <c r="AY378">
        <v>37.9</v>
      </c>
      <c r="AZ378">
        <v>15.504</v>
      </c>
      <c r="BA378">
        <v>10.129</v>
      </c>
      <c r="BB378">
        <v>44648.71</v>
      </c>
      <c r="BC378">
        <v>0.5</v>
      </c>
      <c r="BD378">
        <v>107.791</v>
      </c>
      <c r="BE378">
        <v>5.07</v>
      </c>
      <c r="BF378">
        <v>13</v>
      </c>
      <c r="BG378">
        <v>16.5</v>
      </c>
      <c r="BI378">
        <v>3.84</v>
      </c>
      <c r="BJ378">
        <v>83.44</v>
      </c>
      <c r="BK378">
        <v>0.94399999999999995</v>
      </c>
    </row>
    <row r="379" spans="1:67" x14ac:dyDescent="0.3">
      <c r="A379" t="s">
        <v>202</v>
      </c>
      <c r="B379" t="s">
        <v>203</v>
      </c>
      <c r="C379" t="s">
        <v>127</v>
      </c>
      <c r="D379" s="33">
        <v>44233</v>
      </c>
      <c r="E379">
        <v>28851</v>
      </c>
      <c r="F379">
        <v>3</v>
      </c>
      <c r="G379">
        <v>5.7140000000000004</v>
      </c>
      <c r="H379">
        <v>909</v>
      </c>
      <c r="I379">
        <v>0</v>
      </c>
      <c r="J379">
        <v>0</v>
      </c>
      <c r="K379">
        <v>1118.7670000000001</v>
      </c>
      <c r="L379">
        <v>0.11600000000000001</v>
      </c>
      <c r="M379">
        <v>0.222</v>
      </c>
      <c r="N379">
        <v>35.249000000000002</v>
      </c>
      <c r="O379">
        <v>0</v>
      </c>
      <c r="P379">
        <v>0</v>
      </c>
      <c r="Q379">
        <v>0.85</v>
      </c>
      <c r="R379">
        <v>0</v>
      </c>
      <c r="S379">
        <v>0</v>
      </c>
      <c r="T379">
        <v>11</v>
      </c>
      <c r="U379">
        <v>0.42699999999999999</v>
      </c>
      <c r="Z379">
        <v>60023</v>
      </c>
      <c r="AA379">
        <v>13234439</v>
      </c>
      <c r="AB379">
        <v>513.197</v>
      </c>
      <c r="AC379">
        <v>2.3279999999999998</v>
      </c>
      <c r="AD379">
        <v>44305</v>
      </c>
      <c r="AE379">
        <v>1.718</v>
      </c>
      <c r="AF379">
        <v>1E-4</v>
      </c>
      <c r="AG379">
        <v>7753.8</v>
      </c>
      <c r="AH379" t="s">
        <v>204</v>
      </c>
      <c r="AV379">
        <v>63.43</v>
      </c>
      <c r="AW379">
        <v>25788217</v>
      </c>
      <c r="AX379">
        <v>3.202</v>
      </c>
      <c r="AY379">
        <v>37.9</v>
      </c>
      <c r="AZ379">
        <v>15.504</v>
      </c>
      <c r="BA379">
        <v>10.129</v>
      </c>
      <c r="BB379">
        <v>44648.71</v>
      </c>
      <c r="BC379">
        <v>0.5</v>
      </c>
      <c r="BD379">
        <v>107.791</v>
      </c>
      <c r="BE379">
        <v>5.07</v>
      </c>
      <c r="BF379">
        <v>13</v>
      </c>
      <c r="BG379">
        <v>16.5</v>
      </c>
      <c r="BI379">
        <v>3.84</v>
      </c>
      <c r="BJ379">
        <v>83.44</v>
      </c>
      <c r="BK379">
        <v>0.94399999999999995</v>
      </c>
    </row>
    <row r="380" spans="1:67" x14ac:dyDescent="0.3">
      <c r="A380" t="s">
        <v>202</v>
      </c>
      <c r="B380" t="s">
        <v>203</v>
      </c>
      <c r="C380" t="s">
        <v>127</v>
      </c>
      <c r="D380" s="33">
        <v>44234</v>
      </c>
      <c r="E380">
        <v>28857</v>
      </c>
      <c r="F380">
        <v>6</v>
      </c>
      <c r="G380">
        <v>5.5709999999999997</v>
      </c>
      <c r="H380">
        <v>909</v>
      </c>
      <c r="I380">
        <v>0</v>
      </c>
      <c r="J380">
        <v>0</v>
      </c>
      <c r="K380">
        <v>1118.999</v>
      </c>
      <c r="L380">
        <v>0.23300000000000001</v>
      </c>
      <c r="M380">
        <v>0.216</v>
      </c>
      <c r="N380">
        <v>35.249000000000002</v>
      </c>
      <c r="O380">
        <v>0</v>
      </c>
      <c r="P380">
        <v>0</v>
      </c>
      <c r="Q380">
        <v>0.89</v>
      </c>
      <c r="R380">
        <v>0</v>
      </c>
      <c r="S380">
        <v>0</v>
      </c>
      <c r="T380">
        <v>10</v>
      </c>
      <c r="U380">
        <v>0.38800000000000001</v>
      </c>
      <c r="Z380">
        <v>41191</v>
      </c>
      <c r="AA380">
        <v>13275630</v>
      </c>
      <c r="AB380">
        <v>514.79399999999998</v>
      </c>
      <c r="AC380">
        <v>1.597</v>
      </c>
      <c r="AD380">
        <v>46265</v>
      </c>
      <c r="AE380">
        <v>1.794</v>
      </c>
      <c r="AF380">
        <v>1E-4</v>
      </c>
      <c r="AG380">
        <v>8304.6</v>
      </c>
      <c r="AH380" t="s">
        <v>204</v>
      </c>
      <c r="AV380">
        <v>63.43</v>
      </c>
      <c r="AW380">
        <v>25788217</v>
      </c>
      <c r="AX380">
        <v>3.202</v>
      </c>
      <c r="AY380">
        <v>37.9</v>
      </c>
      <c r="AZ380">
        <v>15.504</v>
      </c>
      <c r="BA380">
        <v>10.129</v>
      </c>
      <c r="BB380">
        <v>44648.71</v>
      </c>
      <c r="BC380">
        <v>0.5</v>
      </c>
      <c r="BD380">
        <v>107.791</v>
      </c>
      <c r="BE380">
        <v>5.07</v>
      </c>
      <c r="BF380">
        <v>13</v>
      </c>
      <c r="BG380">
        <v>16.5</v>
      </c>
      <c r="BI380">
        <v>3.84</v>
      </c>
      <c r="BJ380">
        <v>83.44</v>
      </c>
      <c r="BK380">
        <v>0.94399999999999995</v>
      </c>
      <c r="BL380">
        <v>-10598</v>
      </c>
      <c r="BM380">
        <v>-5.68</v>
      </c>
      <c r="BN380">
        <v>0.15</v>
      </c>
      <c r="BO380">
        <v>-410.96288277704502</v>
      </c>
    </row>
    <row r="381" spans="1:67" x14ac:dyDescent="0.3">
      <c r="A381" t="s">
        <v>202</v>
      </c>
      <c r="B381" t="s">
        <v>203</v>
      </c>
      <c r="C381" t="s">
        <v>127</v>
      </c>
      <c r="D381" s="33">
        <v>44235</v>
      </c>
      <c r="E381">
        <v>28860</v>
      </c>
      <c r="F381">
        <v>3</v>
      </c>
      <c r="G381">
        <v>5.2859999999999996</v>
      </c>
      <c r="H381">
        <v>909</v>
      </c>
      <c r="I381">
        <v>0</v>
      </c>
      <c r="J381">
        <v>0</v>
      </c>
      <c r="K381">
        <v>1119.116</v>
      </c>
      <c r="L381">
        <v>0.11600000000000001</v>
      </c>
      <c r="M381">
        <v>0.20499999999999999</v>
      </c>
      <c r="N381">
        <v>35.249000000000002</v>
      </c>
      <c r="O381">
        <v>0</v>
      </c>
      <c r="P381">
        <v>0</v>
      </c>
      <c r="Q381">
        <v>0.92</v>
      </c>
      <c r="R381">
        <v>1</v>
      </c>
      <c r="S381">
        <v>3.9E-2</v>
      </c>
      <c r="T381">
        <v>11</v>
      </c>
      <c r="U381">
        <v>0.42699999999999999</v>
      </c>
      <c r="Z381">
        <v>38462</v>
      </c>
      <c r="AA381">
        <v>13314092</v>
      </c>
      <c r="AB381">
        <v>516.28599999999994</v>
      </c>
      <c r="AC381">
        <v>1.4910000000000001</v>
      </c>
      <c r="AD381">
        <v>47428</v>
      </c>
      <c r="AE381">
        <v>1.839</v>
      </c>
      <c r="AF381">
        <v>1E-4</v>
      </c>
      <c r="AG381">
        <v>8972.4</v>
      </c>
      <c r="AH381" t="s">
        <v>204</v>
      </c>
      <c r="AV381">
        <v>56.02</v>
      </c>
      <c r="AW381">
        <v>25788217</v>
      </c>
      <c r="AX381">
        <v>3.202</v>
      </c>
      <c r="AY381">
        <v>37.9</v>
      </c>
      <c r="AZ381">
        <v>15.504</v>
      </c>
      <c r="BA381">
        <v>10.129</v>
      </c>
      <c r="BB381">
        <v>44648.71</v>
      </c>
      <c r="BC381">
        <v>0.5</v>
      </c>
      <c r="BD381">
        <v>107.791</v>
      </c>
      <c r="BE381">
        <v>5.07</v>
      </c>
      <c r="BF381">
        <v>13</v>
      </c>
      <c r="BG381">
        <v>16.5</v>
      </c>
      <c r="BI381">
        <v>3.84</v>
      </c>
      <c r="BJ381">
        <v>83.44</v>
      </c>
      <c r="BK381">
        <v>0.94399999999999995</v>
      </c>
    </row>
    <row r="382" spans="1:67" x14ac:dyDescent="0.3">
      <c r="A382" t="s">
        <v>202</v>
      </c>
      <c r="B382" t="s">
        <v>203</v>
      </c>
      <c r="C382" t="s">
        <v>127</v>
      </c>
      <c r="D382" s="33">
        <v>44236</v>
      </c>
      <c r="E382">
        <v>28871</v>
      </c>
      <c r="F382">
        <v>11</v>
      </c>
      <c r="G382">
        <v>6</v>
      </c>
      <c r="H382">
        <v>909</v>
      </c>
      <c r="I382">
        <v>0</v>
      </c>
      <c r="J382">
        <v>0</v>
      </c>
      <c r="K382">
        <v>1119.5419999999999</v>
      </c>
      <c r="L382">
        <v>0.42699999999999999</v>
      </c>
      <c r="M382">
        <v>0.23300000000000001</v>
      </c>
      <c r="N382">
        <v>35.249000000000002</v>
      </c>
      <c r="O382">
        <v>0</v>
      </c>
      <c r="P382">
        <v>0</v>
      </c>
      <c r="Q382">
        <v>0.98</v>
      </c>
      <c r="R382">
        <v>1</v>
      </c>
      <c r="S382">
        <v>3.9E-2</v>
      </c>
      <c r="T382">
        <v>12</v>
      </c>
      <c r="U382">
        <v>0.46500000000000002</v>
      </c>
      <c r="Z382">
        <v>39312</v>
      </c>
      <c r="AA382">
        <v>13353404</v>
      </c>
      <c r="AB382">
        <v>517.80999999999995</v>
      </c>
      <c r="AC382">
        <v>1.524</v>
      </c>
      <c r="AD382">
        <v>47851</v>
      </c>
      <c r="AE382">
        <v>1.8560000000000001</v>
      </c>
      <c r="AF382">
        <v>1E-4</v>
      </c>
      <c r="AG382">
        <v>7975.2</v>
      </c>
      <c r="AH382" t="s">
        <v>204</v>
      </c>
      <c r="AV382">
        <v>56.02</v>
      </c>
      <c r="AW382">
        <v>25788217</v>
      </c>
      <c r="AX382">
        <v>3.202</v>
      </c>
      <c r="AY382">
        <v>37.9</v>
      </c>
      <c r="AZ382">
        <v>15.504</v>
      </c>
      <c r="BA382">
        <v>10.129</v>
      </c>
      <c r="BB382">
        <v>44648.71</v>
      </c>
      <c r="BC382">
        <v>0.5</v>
      </c>
      <c r="BD382">
        <v>107.791</v>
      </c>
      <c r="BE382">
        <v>5.07</v>
      </c>
      <c r="BF382">
        <v>13</v>
      </c>
      <c r="BG382">
        <v>16.5</v>
      </c>
      <c r="BI382">
        <v>3.84</v>
      </c>
      <c r="BJ382">
        <v>83.44</v>
      </c>
      <c r="BK382">
        <v>0.94399999999999995</v>
      </c>
    </row>
    <row r="383" spans="1:67" x14ac:dyDescent="0.3">
      <c r="A383" t="s">
        <v>202</v>
      </c>
      <c r="B383" t="s">
        <v>203</v>
      </c>
      <c r="C383" t="s">
        <v>127</v>
      </c>
      <c r="D383" s="33">
        <v>44237</v>
      </c>
      <c r="E383">
        <v>28879</v>
      </c>
      <c r="F383">
        <v>8</v>
      </c>
      <c r="G383">
        <v>5.8570000000000002</v>
      </c>
      <c r="H383">
        <v>909</v>
      </c>
      <c r="I383">
        <v>0</v>
      </c>
      <c r="J383">
        <v>0</v>
      </c>
      <c r="K383">
        <v>1119.8530000000001</v>
      </c>
      <c r="L383">
        <v>0.31</v>
      </c>
      <c r="M383">
        <v>0.22700000000000001</v>
      </c>
      <c r="N383">
        <v>35.249000000000002</v>
      </c>
      <c r="O383">
        <v>0</v>
      </c>
      <c r="P383">
        <v>0</v>
      </c>
      <c r="Q383">
        <v>0.97</v>
      </c>
      <c r="R383">
        <v>1</v>
      </c>
      <c r="S383">
        <v>3.9E-2</v>
      </c>
      <c r="T383">
        <v>11</v>
      </c>
      <c r="U383">
        <v>0.42699999999999999</v>
      </c>
      <c r="Z383">
        <v>64648</v>
      </c>
      <c r="AA383">
        <v>13418052</v>
      </c>
      <c r="AB383">
        <v>520.31700000000001</v>
      </c>
      <c r="AC383">
        <v>2.5070000000000001</v>
      </c>
      <c r="AD383">
        <v>48626</v>
      </c>
      <c r="AE383">
        <v>1.8859999999999999</v>
      </c>
      <c r="AF383">
        <v>1E-4</v>
      </c>
      <c r="AG383">
        <v>8302.2000000000007</v>
      </c>
      <c r="AH383" t="s">
        <v>204</v>
      </c>
      <c r="AV383">
        <v>56.02</v>
      </c>
      <c r="AW383">
        <v>25788217</v>
      </c>
      <c r="AX383">
        <v>3.202</v>
      </c>
      <c r="AY383">
        <v>37.9</v>
      </c>
      <c r="AZ383">
        <v>15.504</v>
      </c>
      <c r="BA383">
        <v>10.129</v>
      </c>
      <c r="BB383">
        <v>44648.71</v>
      </c>
      <c r="BC383">
        <v>0.5</v>
      </c>
      <c r="BD383">
        <v>107.791</v>
      </c>
      <c r="BE383">
        <v>5.07</v>
      </c>
      <c r="BF383">
        <v>13</v>
      </c>
      <c r="BG383">
        <v>16.5</v>
      </c>
      <c r="BI383">
        <v>3.84</v>
      </c>
      <c r="BJ383">
        <v>83.44</v>
      </c>
      <c r="BK383">
        <v>0.94399999999999995</v>
      </c>
    </row>
    <row r="384" spans="1:67" x14ac:dyDescent="0.3">
      <c r="A384" t="s">
        <v>202</v>
      </c>
      <c r="B384" t="s">
        <v>203</v>
      </c>
      <c r="C384" t="s">
        <v>127</v>
      </c>
      <c r="D384" s="33">
        <v>44238</v>
      </c>
      <c r="E384">
        <v>28887</v>
      </c>
      <c r="F384">
        <v>8</v>
      </c>
      <c r="G384">
        <v>6.4290000000000003</v>
      </c>
      <c r="H384">
        <v>909</v>
      </c>
      <c r="I384">
        <v>0</v>
      </c>
      <c r="J384">
        <v>0</v>
      </c>
      <c r="K384">
        <v>1120.163</v>
      </c>
      <c r="L384">
        <v>0.31</v>
      </c>
      <c r="M384">
        <v>0.249</v>
      </c>
      <c r="N384">
        <v>35.249000000000002</v>
      </c>
      <c r="O384">
        <v>0</v>
      </c>
      <c r="P384">
        <v>0</v>
      </c>
      <c r="Q384">
        <v>0.95</v>
      </c>
      <c r="R384">
        <v>1</v>
      </c>
      <c r="S384">
        <v>3.9E-2</v>
      </c>
      <c r="T384">
        <v>12</v>
      </c>
      <c r="U384">
        <v>0.46500000000000002</v>
      </c>
      <c r="Z384">
        <v>60489</v>
      </c>
      <c r="AA384">
        <v>13478541</v>
      </c>
      <c r="AB384">
        <v>522.66300000000001</v>
      </c>
      <c r="AC384">
        <v>2.3460000000000001</v>
      </c>
      <c r="AD384">
        <v>49956</v>
      </c>
      <c r="AE384">
        <v>1.9370000000000001</v>
      </c>
      <c r="AF384">
        <v>1E-4</v>
      </c>
      <c r="AG384">
        <v>7770.4</v>
      </c>
      <c r="AH384" t="s">
        <v>204</v>
      </c>
      <c r="AV384">
        <v>56.02</v>
      </c>
      <c r="AW384">
        <v>25788217</v>
      </c>
      <c r="AX384">
        <v>3.202</v>
      </c>
      <c r="AY384">
        <v>37.9</v>
      </c>
      <c r="AZ384">
        <v>15.504</v>
      </c>
      <c r="BA384">
        <v>10.129</v>
      </c>
      <c r="BB384">
        <v>44648.71</v>
      </c>
      <c r="BC384">
        <v>0.5</v>
      </c>
      <c r="BD384">
        <v>107.791</v>
      </c>
      <c r="BE384">
        <v>5.07</v>
      </c>
      <c r="BF384">
        <v>13</v>
      </c>
      <c r="BG384">
        <v>16.5</v>
      </c>
      <c r="BI384">
        <v>3.84</v>
      </c>
      <c r="BJ384">
        <v>83.44</v>
      </c>
      <c r="BK384">
        <v>0.94399999999999995</v>
      </c>
    </row>
    <row r="385" spans="1:67" x14ac:dyDescent="0.3">
      <c r="A385" t="s">
        <v>202</v>
      </c>
      <c r="B385" t="s">
        <v>203</v>
      </c>
      <c r="C385" t="s">
        <v>127</v>
      </c>
      <c r="D385" s="33">
        <v>44239</v>
      </c>
      <c r="E385">
        <v>28892</v>
      </c>
      <c r="F385">
        <v>5</v>
      </c>
      <c r="G385">
        <v>6.2859999999999996</v>
      </c>
      <c r="H385">
        <v>909</v>
      </c>
      <c r="I385">
        <v>0</v>
      </c>
      <c r="J385">
        <v>0</v>
      </c>
      <c r="K385">
        <v>1120.357</v>
      </c>
      <c r="L385">
        <v>0.19400000000000001</v>
      </c>
      <c r="M385">
        <v>0.24399999999999999</v>
      </c>
      <c r="N385">
        <v>35.249000000000002</v>
      </c>
      <c r="O385">
        <v>0</v>
      </c>
      <c r="P385">
        <v>0</v>
      </c>
      <c r="Q385">
        <v>0.91</v>
      </c>
      <c r="R385">
        <v>0</v>
      </c>
      <c r="S385">
        <v>0</v>
      </c>
      <c r="T385">
        <v>11</v>
      </c>
      <c r="U385">
        <v>0.42699999999999999</v>
      </c>
      <c r="Z385">
        <v>58374</v>
      </c>
      <c r="AA385">
        <v>13536915</v>
      </c>
      <c r="AB385">
        <v>524.92600000000004</v>
      </c>
      <c r="AC385">
        <v>2.2639999999999998</v>
      </c>
      <c r="AD385">
        <v>51786</v>
      </c>
      <c r="AE385">
        <v>2.008</v>
      </c>
      <c r="AF385">
        <v>1E-4</v>
      </c>
      <c r="AG385">
        <v>8238.2999999999993</v>
      </c>
      <c r="AH385" t="s">
        <v>204</v>
      </c>
      <c r="AV385">
        <v>70.83</v>
      </c>
      <c r="AW385">
        <v>25788217</v>
      </c>
      <c r="AX385">
        <v>3.202</v>
      </c>
      <c r="AY385">
        <v>37.9</v>
      </c>
      <c r="AZ385">
        <v>15.504</v>
      </c>
      <c r="BA385">
        <v>10.129</v>
      </c>
      <c r="BB385">
        <v>44648.71</v>
      </c>
      <c r="BC385">
        <v>0.5</v>
      </c>
      <c r="BD385">
        <v>107.791</v>
      </c>
      <c r="BE385">
        <v>5.07</v>
      </c>
      <c r="BF385">
        <v>13</v>
      </c>
      <c r="BG385">
        <v>16.5</v>
      </c>
      <c r="BI385">
        <v>3.84</v>
      </c>
      <c r="BJ385">
        <v>83.44</v>
      </c>
      <c r="BK385">
        <v>0.94399999999999995</v>
      </c>
    </row>
    <row r="386" spans="1:67" x14ac:dyDescent="0.3">
      <c r="A386" t="s">
        <v>202</v>
      </c>
      <c r="B386" t="s">
        <v>203</v>
      </c>
      <c r="C386" t="s">
        <v>127</v>
      </c>
      <c r="D386" s="33">
        <v>44240</v>
      </c>
      <c r="E386">
        <v>28898</v>
      </c>
      <c r="F386">
        <v>6</v>
      </c>
      <c r="G386">
        <v>6.7140000000000004</v>
      </c>
      <c r="H386">
        <v>909</v>
      </c>
      <c r="I386">
        <v>0</v>
      </c>
      <c r="J386">
        <v>0</v>
      </c>
      <c r="K386">
        <v>1120.5889999999999</v>
      </c>
      <c r="L386">
        <v>0.23300000000000001</v>
      </c>
      <c r="M386">
        <v>0.26</v>
      </c>
      <c r="N386">
        <v>35.249000000000002</v>
      </c>
      <c r="O386">
        <v>0</v>
      </c>
      <c r="P386">
        <v>0</v>
      </c>
      <c r="Q386">
        <v>0.88</v>
      </c>
      <c r="R386">
        <v>0</v>
      </c>
      <c r="S386">
        <v>0</v>
      </c>
      <c r="T386">
        <v>14</v>
      </c>
      <c r="U386">
        <v>0.54300000000000004</v>
      </c>
      <c r="Z386">
        <v>49666</v>
      </c>
      <c r="AA386">
        <v>13586581</v>
      </c>
      <c r="AB386">
        <v>526.85199999999998</v>
      </c>
      <c r="AC386">
        <v>1.9259999999999999</v>
      </c>
      <c r="AD386">
        <v>50306</v>
      </c>
      <c r="AE386">
        <v>1.9510000000000001</v>
      </c>
      <c r="AF386">
        <v>1E-4</v>
      </c>
      <c r="AG386">
        <v>7492.7</v>
      </c>
      <c r="AH386" t="s">
        <v>204</v>
      </c>
      <c r="AV386">
        <v>70.83</v>
      </c>
      <c r="AW386">
        <v>25788217</v>
      </c>
      <c r="AX386">
        <v>3.202</v>
      </c>
      <c r="AY386">
        <v>37.9</v>
      </c>
      <c r="AZ386">
        <v>15.504</v>
      </c>
      <c r="BA386">
        <v>10.129</v>
      </c>
      <c r="BB386">
        <v>44648.71</v>
      </c>
      <c r="BC386">
        <v>0.5</v>
      </c>
      <c r="BD386">
        <v>107.791</v>
      </c>
      <c r="BE386">
        <v>5.07</v>
      </c>
      <c r="BF386">
        <v>13</v>
      </c>
      <c r="BG386">
        <v>16.5</v>
      </c>
      <c r="BI386">
        <v>3.84</v>
      </c>
      <c r="BJ386">
        <v>83.44</v>
      </c>
      <c r="BK386">
        <v>0.94399999999999995</v>
      </c>
    </row>
    <row r="387" spans="1:67" x14ac:dyDescent="0.3">
      <c r="A387" t="s">
        <v>202</v>
      </c>
      <c r="B387" t="s">
        <v>203</v>
      </c>
      <c r="C387" t="s">
        <v>127</v>
      </c>
      <c r="D387" s="33">
        <v>44241</v>
      </c>
      <c r="E387">
        <v>28900</v>
      </c>
      <c r="F387">
        <v>2</v>
      </c>
      <c r="G387">
        <v>6.1429999999999998</v>
      </c>
      <c r="H387">
        <v>909</v>
      </c>
      <c r="I387">
        <v>0</v>
      </c>
      <c r="J387">
        <v>0</v>
      </c>
      <c r="K387">
        <v>1120.6669999999999</v>
      </c>
      <c r="L387">
        <v>7.8E-2</v>
      </c>
      <c r="M387">
        <v>0.23799999999999999</v>
      </c>
      <c r="N387">
        <v>35.249000000000002</v>
      </c>
      <c r="O387">
        <v>0</v>
      </c>
      <c r="P387">
        <v>0</v>
      </c>
      <c r="Q387">
        <v>0.84</v>
      </c>
      <c r="R387">
        <v>0</v>
      </c>
      <c r="S387">
        <v>0</v>
      </c>
      <c r="T387">
        <v>14</v>
      </c>
      <c r="U387">
        <v>0.54300000000000004</v>
      </c>
      <c r="Z387">
        <v>52326</v>
      </c>
      <c r="AA387">
        <v>13638907</v>
      </c>
      <c r="AB387">
        <v>528.88099999999997</v>
      </c>
      <c r="AC387">
        <v>2.0289999999999999</v>
      </c>
      <c r="AD387">
        <v>51897</v>
      </c>
      <c r="AE387">
        <v>2.012</v>
      </c>
      <c r="AF387">
        <v>1E-4</v>
      </c>
      <c r="AG387">
        <v>8448.2000000000007</v>
      </c>
      <c r="AH387" t="s">
        <v>204</v>
      </c>
      <c r="AV387">
        <v>70.83</v>
      </c>
      <c r="AW387">
        <v>25788217</v>
      </c>
      <c r="AX387">
        <v>3.202</v>
      </c>
      <c r="AY387">
        <v>37.9</v>
      </c>
      <c r="AZ387">
        <v>15.504</v>
      </c>
      <c r="BA387">
        <v>10.129</v>
      </c>
      <c r="BB387">
        <v>44648.71</v>
      </c>
      <c r="BC387">
        <v>0.5</v>
      </c>
      <c r="BD387">
        <v>107.791</v>
      </c>
      <c r="BE387">
        <v>5.07</v>
      </c>
      <c r="BF387">
        <v>13</v>
      </c>
      <c r="BG387">
        <v>16.5</v>
      </c>
      <c r="BI387">
        <v>3.84</v>
      </c>
      <c r="BJ387">
        <v>83.44</v>
      </c>
      <c r="BK387">
        <v>0.94399999999999995</v>
      </c>
      <c r="BL387">
        <v>-10730.9</v>
      </c>
      <c r="BM387">
        <v>-5.66</v>
      </c>
      <c r="BN387">
        <v>-4.42</v>
      </c>
      <c r="BO387">
        <v>-416.11639920666101</v>
      </c>
    </row>
    <row r="388" spans="1:67" x14ac:dyDescent="0.3">
      <c r="A388" t="s">
        <v>202</v>
      </c>
      <c r="B388" t="s">
        <v>203</v>
      </c>
      <c r="C388" t="s">
        <v>127</v>
      </c>
      <c r="D388" s="33">
        <v>44242</v>
      </c>
      <c r="E388">
        <v>28905</v>
      </c>
      <c r="F388">
        <v>5</v>
      </c>
      <c r="G388">
        <v>6.4290000000000003</v>
      </c>
      <c r="H388">
        <v>909</v>
      </c>
      <c r="I388">
        <v>0</v>
      </c>
      <c r="J388">
        <v>0</v>
      </c>
      <c r="K388">
        <v>1120.8610000000001</v>
      </c>
      <c r="L388">
        <v>0.19400000000000001</v>
      </c>
      <c r="M388">
        <v>0.249</v>
      </c>
      <c r="N388">
        <v>35.249000000000002</v>
      </c>
      <c r="O388">
        <v>0</v>
      </c>
      <c r="P388">
        <v>0</v>
      </c>
      <c r="Q388">
        <v>0.84</v>
      </c>
      <c r="R388">
        <v>0</v>
      </c>
      <c r="S388">
        <v>0</v>
      </c>
      <c r="T388">
        <v>12</v>
      </c>
      <c r="U388">
        <v>0.46500000000000002</v>
      </c>
      <c r="Z388">
        <v>63576</v>
      </c>
      <c r="AA388">
        <v>13702483</v>
      </c>
      <c r="AB388">
        <v>531.34699999999998</v>
      </c>
      <c r="AC388">
        <v>2.4649999999999999</v>
      </c>
      <c r="AD388">
        <v>55484</v>
      </c>
      <c r="AE388">
        <v>2.1520000000000001</v>
      </c>
      <c r="AF388">
        <v>1E-4</v>
      </c>
      <c r="AG388">
        <v>8630.2999999999993</v>
      </c>
      <c r="AH388" t="s">
        <v>204</v>
      </c>
      <c r="AV388">
        <v>78.239999999999995</v>
      </c>
      <c r="AW388">
        <v>25788217</v>
      </c>
      <c r="AX388">
        <v>3.202</v>
      </c>
      <c r="AY388">
        <v>37.9</v>
      </c>
      <c r="AZ388">
        <v>15.504</v>
      </c>
      <c r="BA388">
        <v>10.129</v>
      </c>
      <c r="BB388">
        <v>44648.71</v>
      </c>
      <c r="BC388">
        <v>0.5</v>
      </c>
      <c r="BD388">
        <v>107.791</v>
      </c>
      <c r="BE388">
        <v>5.07</v>
      </c>
      <c r="BF388">
        <v>13</v>
      </c>
      <c r="BG388">
        <v>16.5</v>
      </c>
      <c r="BI388">
        <v>3.84</v>
      </c>
      <c r="BJ388">
        <v>83.44</v>
      </c>
      <c r="BK388">
        <v>0.94399999999999995</v>
      </c>
    </row>
    <row r="389" spans="1:67" x14ac:dyDescent="0.3">
      <c r="A389" t="s">
        <v>202</v>
      </c>
      <c r="B389" t="s">
        <v>203</v>
      </c>
      <c r="C389" t="s">
        <v>127</v>
      </c>
      <c r="D389" s="33">
        <v>44243</v>
      </c>
      <c r="E389">
        <v>28911</v>
      </c>
      <c r="F389">
        <v>6</v>
      </c>
      <c r="G389">
        <v>5.7140000000000004</v>
      </c>
      <c r="H389">
        <v>909</v>
      </c>
      <c r="I389">
        <v>0</v>
      </c>
      <c r="J389">
        <v>0</v>
      </c>
      <c r="K389">
        <v>1121.0930000000001</v>
      </c>
      <c r="L389">
        <v>0.23300000000000001</v>
      </c>
      <c r="M389">
        <v>0.222</v>
      </c>
      <c r="N389">
        <v>35.249000000000002</v>
      </c>
      <c r="O389">
        <v>0</v>
      </c>
      <c r="P389">
        <v>0</v>
      </c>
      <c r="Q389">
        <v>0.85</v>
      </c>
      <c r="R389">
        <v>0</v>
      </c>
      <c r="S389">
        <v>0</v>
      </c>
      <c r="T389">
        <v>11</v>
      </c>
      <c r="U389">
        <v>0.42699999999999999</v>
      </c>
      <c r="Z389">
        <v>54959</v>
      </c>
      <c r="AA389">
        <v>13757442</v>
      </c>
      <c r="AB389">
        <v>533.47799999999995</v>
      </c>
      <c r="AC389">
        <v>2.1309999999999998</v>
      </c>
      <c r="AD389">
        <v>57720</v>
      </c>
      <c r="AE389">
        <v>2.238</v>
      </c>
      <c r="AF389">
        <v>1E-4</v>
      </c>
      <c r="AG389">
        <v>10101.5</v>
      </c>
      <c r="AH389" t="s">
        <v>204</v>
      </c>
      <c r="AV389">
        <v>75.459999999999994</v>
      </c>
      <c r="AW389">
        <v>25788217</v>
      </c>
      <c r="AX389">
        <v>3.202</v>
      </c>
      <c r="AY389">
        <v>37.9</v>
      </c>
      <c r="AZ389">
        <v>15.504</v>
      </c>
      <c r="BA389">
        <v>10.129</v>
      </c>
      <c r="BB389">
        <v>44648.71</v>
      </c>
      <c r="BC389">
        <v>0.5</v>
      </c>
      <c r="BD389">
        <v>107.791</v>
      </c>
      <c r="BE389">
        <v>5.07</v>
      </c>
      <c r="BF389">
        <v>13</v>
      </c>
      <c r="BG389">
        <v>16.5</v>
      </c>
      <c r="BI389">
        <v>3.84</v>
      </c>
      <c r="BJ389">
        <v>83.44</v>
      </c>
      <c r="BK389">
        <v>0.94399999999999995</v>
      </c>
    </row>
    <row r="390" spans="1:67" x14ac:dyDescent="0.3">
      <c r="A390" t="s">
        <v>202</v>
      </c>
      <c r="B390" t="s">
        <v>203</v>
      </c>
      <c r="C390" t="s">
        <v>127</v>
      </c>
      <c r="D390" s="33">
        <v>44244</v>
      </c>
      <c r="E390">
        <v>28912</v>
      </c>
      <c r="F390">
        <v>1</v>
      </c>
      <c r="G390">
        <v>4.7140000000000004</v>
      </c>
      <c r="H390">
        <v>909</v>
      </c>
      <c r="I390">
        <v>0</v>
      </c>
      <c r="J390">
        <v>0</v>
      </c>
      <c r="K390">
        <v>1121.1320000000001</v>
      </c>
      <c r="L390">
        <v>3.9E-2</v>
      </c>
      <c r="M390">
        <v>0.183</v>
      </c>
      <c r="N390">
        <v>35.249000000000002</v>
      </c>
      <c r="O390">
        <v>0</v>
      </c>
      <c r="P390">
        <v>0</v>
      </c>
      <c r="Q390">
        <v>0.84</v>
      </c>
      <c r="R390">
        <v>0</v>
      </c>
      <c r="S390">
        <v>0</v>
      </c>
      <c r="T390">
        <v>12</v>
      </c>
      <c r="U390">
        <v>0.46500000000000002</v>
      </c>
      <c r="Z390">
        <v>84860</v>
      </c>
      <c r="AA390">
        <v>13842302</v>
      </c>
      <c r="AB390">
        <v>536.76800000000003</v>
      </c>
      <c r="AC390">
        <v>3.2909999999999999</v>
      </c>
      <c r="AD390">
        <v>60607</v>
      </c>
      <c r="AE390">
        <v>2.35</v>
      </c>
      <c r="AF390">
        <v>1E-4</v>
      </c>
      <c r="AG390">
        <v>12856.8</v>
      </c>
      <c r="AH390" t="s">
        <v>204</v>
      </c>
      <c r="AV390">
        <v>75.459999999999994</v>
      </c>
      <c r="AW390">
        <v>25788217</v>
      </c>
      <c r="AX390">
        <v>3.202</v>
      </c>
      <c r="AY390">
        <v>37.9</v>
      </c>
      <c r="AZ390">
        <v>15.504</v>
      </c>
      <c r="BA390">
        <v>10.129</v>
      </c>
      <c r="BB390">
        <v>44648.71</v>
      </c>
      <c r="BC390">
        <v>0.5</v>
      </c>
      <c r="BD390">
        <v>107.791</v>
      </c>
      <c r="BE390">
        <v>5.07</v>
      </c>
      <c r="BF390">
        <v>13</v>
      </c>
      <c r="BG390">
        <v>16.5</v>
      </c>
      <c r="BI390">
        <v>3.84</v>
      </c>
      <c r="BJ390">
        <v>83.44</v>
      </c>
      <c r="BK390">
        <v>0.94399999999999995</v>
      </c>
    </row>
    <row r="391" spans="1:67" x14ac:dyDescent="0.3">
      <c r="A391" t="s">
        <v>202</v>
      </c>
      <c r="B391" t="s">
        <v>203</v>
      </c>
      <c r="C391" t="s">
        <v>127</v>
      </c>
      <c r="D391" s="33">
        <v>44245</v>
      </c>
      <c r="E391">
        <v>28918</v>
      </c>
      <c r="F391">
        <v>6</v>
      </c>
      <c r="G391">
        <v>4.4290000000000003</v>
      </c>
      <c r="H391">
        <v>909</v>
      </c>
      <c r="I391">
        <v>0</v>
      </c>
      <c r="J391">
        <v>0</v>
      </c>
      <c r="K391">
        <v>1121.365</v>
      </c>
      <c r="L391">
        <v>0.23300000000000001</v>
      </c>
      <c r="M391">
        <v>0.17199999999999999</v>
      </c>
      <c r="N391">
        <v>35.249000000000002</v>
      </c>
      <c r="O391">
        <v>0</v>
      </c>
      <c r="P391">
        <v>0</v>
      </c>
      <c r="Q391">
        <v>0.89</v>
      </c>
      <c r="R391">
        <v>1</v>
      </c>
      <c r="S391">
        <v>3.9E-2</v>
      </c>
      <c r="T391">
        <v>10</v>
      </c>
      <c r="U391">
        <v>0.38800000000000001</v>
      </c>
      <c r="Z391">
        <v>73162</v>
      </c>
      <c r="AA391">
        <v>13915464</v>
      </c>
      <c r="AB391">
        <v>539.60599999999999</v>
      </c>
      <c r="AC391">
        <v>2.8370000000000002</v>
      </c>
      <c r="AD391">
        <v>62418</v>
      </c>
      <c r="AE391">
        <v>2.42</v>
      </c>
      <c r="AF391">
        <v>1E-4</v>
      </c>
      <c r="AG391">
        <v>14093</v>
      </c>
      <c r="AH391" t="s">
        <v>204</v>
      </c>
      <c r="AV391">
        <v>53.24</v>
      </c>
      <c r="AW391">
        <v>25788217</v>
      </c>
      <c r="AX391">
        <v>3.202</v>
      </c>
      <c r="AY391">
        <v>37.9</v>
      </c>
      <c r="AZ391">
        <v>15.504</v>
      </c>
      <c r="BA391">
        <v>10.129</v>
      </c>
      <c r="BB391">
        <v>44648.71</v>
      </c>
      <c r="BC391">
        <v>0.5</v>
      </c>
      <c r="BD391">
        <v>107.791</v>
      </c>
      <c r="BE391">
        <v>5.07</v>
      </c>
      <c r="BF391">
        <v>13</v>
      </c>
      <c r="BG391">
        <v>16.5</v>
      </c>
      <c r="BI391">
        <v>3.84</v>
      </c>
      <c r="BJ391">
        <v>83.44</v>
      </c>
      <c r="BK391">
        <v>0.94399999999999995</v>
      </c>
    </row>
    <row r="392" spans="1:67" x14ac:dyDescent="0.3">
      <c r="A392" t="s">
        <v>202</v>
      </c>
      <c r="B392" t="s">
        <v>203</v>
      </c>
      <c r="C392" t="s">
        <v>127</v>
      </c>
      <c r="D392" s="33">
        <v>44246</v>
      </c>
      <c r="E392">
        <v>28920</v>
      </c>
      <c r="F392">
        <v>2</v>
      </c>
      <c r="G392">
        <v>4</v>
      </c>
      <c r="H392">
        <v>909</v>
      </c>
      <c r="I392">
        <v>0</v>
      </c>
      <c r="J392">
        <v>0</v>
      </c>
      <c r="K392">
        <v>1121.442</v>
      </c>
      <c r="L392">
        <v>7.8E-2</v>
      </c>
      <c r="M392">
        <v>0.155</v>
      </c>
      <c r="N392">
        <v>35.249000000000002</v>
      </c>
      <c r="O392">
        <v>0</v>
      </c>
      <c r="P392">
        <v>0</v>
      </c>
      <c r="Q392">
        <v>0.92</v>
      </c>
      <c r="R392">
        <v>1</v>
      </c>
      <c r="S392">
        <v>3.9E-2</v>
      </c>
      <c r="T392">
        <v>10</v>
      </c>
      <c r="U392">
        <v>0.38800000000000001</v>
      </c>
      <c r="Z392">
        <v>57122</v>
      </c>
      <c r="AA392">
        <v>13972586</v>
      </c>
      <c r="AB392">
        <v>541.82100000000003</v>
      </c>
      <c r="AC392">
        <v>2.2149999999999999</v>
      </c>
      <c r="AD392">
        <v>62239</v>
      </c>
      <c r="AE392">
        <v>2.4129999999999998</v>
      </c>
      <c r="AF392">
        <v>1E-4</v>
      </c>
      <c r="AG392">
        <v>15559.8</v>
      </c>
      <c r="AH392" t="s">
        <v>204</v>
      </c>
      <c r="AV392">
        <v>53.24</v>
      </c>
      <c r="AW392">
        <v>25788217</v>
      </c>
      <c r="AX392">
        <v>3.202</v>
      </c>
      <c r="AY392">
        <v>37.9</v>
      </c>
      <c r="AZ392">
        <v>15.504</v>
      </c>
      <c r="BA392">
        <v>10.129</v>
      </c>
      <c r="BB392">
        <v>44648.71</v>
      </c>
      <c r="BC392">
        <v>0.5</v>
      </c>
      <c r="BD392">
        <v>107.791</v>
      </c>
      <c r="BE392">
        <v>5.07</v>
      </c>
      <c r="BF392">
        <v>13</v>
      </c>
      <c r="BG392">
        <v>16.5</v>
      </c>
      <c r="BI392">
        <v>3.84</v>
      </c>
      <c r="BJ392">
        <v>83.44</v>
      </c>
      <c r="BK392">
        <v>0.94399999999999995</v>
      </c>
    </row>
    <row r="393" spans="1:67" x14ac:dyDescent="0.3">
      <c r="A393" t="s">
        <v>202</v>
      </c>
      <c r="B393" t="s">
        <v>203</v>
      </c>
      <c r="C393" t="s">
        <v>127</v>
      </c>
      <c r="D393" s="33">
        <v>44247</v>
      </c>
      <c r="E393">
        <v>28926</v>
      </c>
      <c r="F393">
        <v>6</v>
      </c>
      <c r="G393">
        <v>4</v>
      </c>
      <c r="H393">
        <v>909</v>
      </c>
      <c r="I393">
        <v>0</v>
      </c>
      <c r="J393">
        <v>0</v>
      </c>
      <c r="K393">
        <v>1121.675</v>
      </c>
      <c r="L393">
        <v>0.23300000000000001</v>
      </c>
      <c r="M393">
        <v>0.155</v>
      </c>
      <c r="N393">
        <v>35.249000000000002</v>
      </c>
      <c r="O393">
        <v>0</v>
      </c>
      <c r="P393">
        <v>0</v>
      </c>
      <c r="Q393">
        <v>0.99</v>
      </c>
      <c r="R393">
        <v>1</v>
      </c>
      <c r="S393">
        <v>3.9E-2</v>
      </c>
      <c r="T393">
        <v>10</v>
      </c>
      <c r="U393">
        <v>0.38800000000000001</v>
      </c>
      <c r="Z393">
        <v>46420</v>
      </c>
      <c r="AA393">
        <v>14019006</v>
      </c>
      <c r="AB393">
        <v>543.62099999999998</v>
      </c>
      <c r="AC393">
        <v>1.8</v>
      </c>
      <c r="AD393">
        <v>61775</v>
      </c>
      <c r="AE393">
        <v>2.395</v>
      </c>
      <c r="AF393">
        <v>1E-4</v>
      </c>
      <c r="AG393">
        <v>15443.8</v>
      </c>
      <c r="AH393" t="s">
        <v>204</v>
      </c>
      <c r="AV393">
        <v>53.24</v>
      </c>
      <c r="AW393">
        <v>25788217</v>
      </c>
      <c r="AX393">
        <v>3.202</v>
      </c>
      <c r="AY393">
        <v>37.9</v>
      </c>
      <c r="AZ393">
        <v>15.504</v>
      </c>
      <c r="BA393">
        <v>10.129</v>
      </c>
      <c r="BB393">
        <v>44648.71</v>
      </c>
      <c r="BC393">
        <v>0.5</v>
      </c>
      <c r="BD393">
        <v>107.791</v>
      </c>
      <c r="BE393">
        <v>5.07</v>
      </c>
      <c r="BF393">
        <v>13</v>
      </c>
      <c r="BG393">
        <v>16.5</v>
      </c>
      <c r="BI393">
        <v>3.84</v>
      </c>
      <c r="BJ393">
        <v>83.44</v>
      </c>
      <c r="BK393">
        <v>0.94399999999999995</v>
      </c>
    </row>
    <row r="394" spans="1:67" x14ac:dyDescent="0.3">
      <c r="A394" t="s">
        <v>202</v>
      </c>
      <c r="B394" t="s">
        <v>203</v>
      </c>
      <c r="C394" t="s">
        <v>127</v>
      </c>
      <c r="D394" s="33">
        <v>44248</v>
      </c>
      <c r="E394">
        <v>28930</v>
      </c>
      <c r="F394">
        <v>4</v>
      </c>
      <c r="G394">
        <v>4.2859999999999996</v>
      </c>
      <c r="H394">
        <v>909</v>
      </c>
      <c r="I394">
        <v>0</v>
      </c>
      <c r="J394">
        <v>0</v>
      </c>
      <c r="K394">
        <v>1121.83</v>
      </c>
      <c r="L394">
        <v>0.155</v>
      </c>
      <c r="M394">
        <v>0.16600000000000001</v>
      </c>
      <c r="N394">
        <v>35.249000000000002</v>
      </c>
      <c r="O394">
        <v>0</v>
      </c>
      <c r="P394">
        <v>0</v>
      </c>
      <c r="Q394">
        <v>1.03</v>
      </c>
      <c r="R394">
        <v>1</v>
      </c>
      <c r="S394">
        <v>3.9E-2</v>
      </c>
      <c r="T394">
        <v>11</v>
      </c>
      <c r="U394">
        <v>0.42699999999999999</v>
      </c>
      <c r="Z394">
        <v>34800</v>
      </c>
      <c r="AA394">
        <v>14053806</v>
      </c>
      <c r="AB394">
        <v>544.97</v>
      </c>
      <c r="AC394">
        <v>1.349</v>
      </c>
      <c r="AD394">
        <v>59271</v>
      </c>
      <c r="AE394">
        <v>2.298</v>
      </c>
      <c r="AF394">
        <v>1E-4</v>
      </c>
      <c r="AG394">
        <v>13829</v>
      </c>
      <c r="AH394" t="s">
        <v>204</v>
      </c>
      <c r="AI394">
        <v>20</v>
      </c>
      <c r="AJ394">
        <v>20</v>
      </c>
      <c r="AO394">
        <v>0</v>
      </c>
      <c r="AP394">
        <v>0</v>
      </c>
      <c r="AV394">
        <v>53.24</v>
      </c>
      <c r="AW394">
        <v>25788217</v>
      </c>
      <c r="AX394">
        <v>3.202</v>
      </c>
      <c r="AY394">
        <v>37.9</v>
      </c>
      <c r="AZ394">
        <v>15.504</v>
      </c>
      <c r="BA394">
        <v>10.129</v>
      </c>
      <c r="BB394">
        <v>44648.71</v>
      </c>
      <c r="BC394">
        <v>0.5</v>
      </c>
      <c r="BD394">
        <v>107.791</v>
      </c>
      <c r="BE394">
        <v>5.07</v>
      </c>
      <c r="BF394">
        <v>13</v>
      </c>
      <c r="BG394">
        <v>16.5</v>
      </c>
      <c r="BI394">
        <v>3.84</v>
      </c>
      <c r="BJ394">
        <v>83.44</v>
      </c>
      <c r="BK394">
        <v>0.94399999999999995</v>
      </c>
      <c r="BL394">
        <v>-10895.2</v>
      </c>
      <c r="BM394">
        <v>-5.66</v>
      </c>
      <c r="BN394">
        <v>-5.45</v>
      </c>
      <c r="BO394">
        <v>-422.487525989098</v>
      </c>
    </row>
    <row r="395" spans="1:67" x14ac:dyDescent="0.3">
      <c r="A395" t="s">
        <v>202</v>
      </c>
      <c r="B395" t="s">
        <v>203</v>
      </c>
      <c r="C395" t="s">
        <v>127</v>
      </c>
      <c r="D395" s="33">
        <v>44249</v>
      </c>
      <c r="E395">
        <v>28937</v>
      </c>
      <c r="F395">
        <v>7</v>
      </c>
      <c r="G395">
        <v>4.5709999999999997</v>
      </c>
      <c r="H395">
        <v>909</v>
      </c>
      <c r="I395">
        <v>0</v>
      </c>
      <c r="J395">
        <v>0</v>
      </c>
      <c r="K395">
        <v>1122.1020000000001</v>
      </c>
      <c r="L395">
        <v>0.27100000000000002</v>
      </c>
      <c r="M395">
        <v>0.17699999999999999</v>
      </c>
      <c r="N395">
        <v>35.249000000000002</v>
      </c>
      <c r="O395">
        <v>0</v>
      </c>
      <c r="P395">
        <v>0</v>
      </c>
      <c r="Q395">
        <v>1.0900000000000001</v>
      </c>
      <c r="R395">
        <v>0</v>
      </c>
      <c r="S395">
        <v>0</v>
      </c>
      <c r="T395">
        <v>11</v>
      </c>
      <c r="U395">
        <v>0.42699999999999999</v>
      </c>
      <c r="Z395">
        <v>36501</v>
      </c>
      <c r="AA395">
        <v>14090307</v>
      </c>
      <c r="AB395">
        <v>546.38499999999999</v>
      </c>
      <c r="AC395">
        <v>1.415</v>
      </c>
      <c r="AD395">
        <v>55403</v>
      </c>
      <c r="AE395">
        <v>2.1480000000000001</v>
      </c>
      <c r="AF395">
        <v>1E-4</v>
      </c>
      <c r="AG395">
        <v>12120.5</v>
      </c>
      <c r="AH395" t="s">
        <v>204</v>
      </c>
      <c r="AI395">
        <v>2789</v>
      </c>
      <c r="AJ395">
        <v>2789</v>
      </c>
      <c r="AM395">
        <v>2769</v>
      </c>
      <c r="AN395">
        <v>2769</v>
      </c>
      <c r="AO395">
        <v>0.01</v>
      </c>
      <c r="AP395">
        <v>0.01</v>
      </c>
      <c r="AS395">
        <v>107</v>
      </c>
      <c r="AT395">
        <v>2769</v>
      </c>
      <c r="AU395">
        <v>1.0999999999999999E-2</v>
      </c>
      <c r="AV395">
        <v>53.24</v>
      </c>
      <c r="AW395">
        <v>25788217</v>
      </c>
      <c r="AX395">
        <v>3.202</v>
      </c>
      <c r="AY395">
        <v>37.9</v>
      </c>
      <c r="AZ395">
        <v>15.504</v>
      </c>
      <c r="BA395">
        <v>10.129</v>
      </c>
      <c r="BB395">
        <v>44648.71</v>
      </c>
      <c r="BC395">
        <v>0.5</v>
      </c>
      <c r="BD395">
        <v>107.791</v>
      </c>
      <c r="BE395">
        <v>5.07</v>
      </c>
      <c r="BF395">
        <v>13</v>
      </c>
      <c r="BG395">
        <v>16.5</v>
      </c>
      <c r="BI395">
        <v>3.84</v>
      </c>
      <c r="BJ395">
        <v>83.44</v>
      </c>
      <c r="BK395">
        <v>0.94399999999999995</v>
      </c>
    </row>
    <row r="396" spans="1:67" x14ac:dyDescent="0.3">
      <c r="A396" t="s">
        <v>202</v>
      </c>
      <c r="B396" t="s">
        <v>203</v>
      </c>
      <c r="C396" t="s">
        <v>127</v>
      </c>
      <c r="D396" s="33">
        <v>44250</v>
      </c>
      <c r="E396">
        <v>28939</v>
      </c>
      <c r="F396">
        <v>2</v>
      </c>
      <c r="G396">
        <v>4</v>
      </c>
      <c r="H396">
        <v>909</v>
      </c>
      <c r="I396">
        <v>0</v>
      </c>
      <c r="J396">
        <v>0</v>
      </c>
      <c r="K396">
        <v>1122.1790000000001</v>
      </c>
      <c r="L396">
        <v>7.8E-2</v>
      </c>
      <c r="M396">
        <v>0.155</v>
      </c>
      <c r="N396">
        <v>35.249000000000002</v>
      </c>
      <c r="O396">
        <v>0</v>
      </c>
      <c r="P396">
        <v>0</v>
      </c>
      <c r="Q396">
        <v>1.1200000000000001</v>
      </c>
      <c r="R396">
        <v>0</v>
      </c>
      <c r="S396">
        <v>0</v>
      </c>
      <c r="T396">
        <v>12</v>
      </c>
      <c r="U396">
        <v>0.46500000000000002</v>
      </c>
      <c r="Z396">
        <v>43521</v>
      </c>
      <c r="AA396">
        <v>14133828</v>
      </c>
      <c r="AB396">
        <v>548.07299999999998</v>
      </c>
      <c r="AC396">
        <v>1.6879999999999999</v>
      </c>
      <c r="AD396">
        <v>53769</v>
      </c>
      <c r="AE396">
        <v>2.085</v>
      </c>
      <c r="AF396">
        <v>1E-4</v>
      </c>
      <c r="AG396">
        <v>13442.2</v>
      </c>
      <c r="AH396" t="s">
        <v>204</v>
      </c>
      <c r="AI396">
        <v>6914</v>
      </c>
      <c r="AJ396">
        <v>6911</v>
      </c>
      <c r="AK396">
        <v>3</v>
      </c>
      <c r="AM396">
        <v>4125</v>
      </c>
      <c r="AN396">
        <v>3447</v>
      </c>
      <c r="AO396">
        <v>0.03</v>
      </c>
      <c r="AP396">
        <v>0.03</v>
      </c>
      <c r="AQ396">
        <v>0</v>
      </c>
      <c r="AS396">
        <v>134</v>
      </c>
      <c r="AT396">
        <v>3446</v>
      </c>
      <c r="AU396">
        <v>1.2999999999999999E-2</v>
      </c>
      <c r="AV396">
        <v>53.24</v>
      </c>
      <c r="AW396">
        <v>25788217</v>
      </c>
      <c r="AX396">
        <v>3.202</v>
      </c>
      <c r="AY396">
        <v>37.9</v>
      </c>
      <c r="AZ396">
        <v>15.504</v>
      </c>
      <c r="BA396">
        <v>10.129</v>
      </c>
      <c r="BB396">
        <v>44648.71</v>
      </c>
      <c r="BC396">
        <v>0.5</v>
      </c>
      <c r="BD396">
        <v>107.791</v>
      </c>
      <c r="BE396">
        <v>5.07</v>
      </c>
      <c r="BF396">
        <v>13</v>
      </c>
      <c r="BG396">
        <v>16.5</v>
      </c>
      <c r="BI396">
        <v>3.84</v>
      </c>
      <c r="BJ396">
        <v>83.44</v>
      </c>
      <c r="BK396">
        <v>0.94399999999999995</v>
      </c>
    </row>
    <row r="397" spans="1:67" x14ac:dyDescent="0.3">
      <c r="A397" t="s">
        <v>202</v>
      </c>
      <c r="B397" t="s">
        <v>203</v>
      </c>
      <c r="C397" t="s">
        <v>127</v>
      </c>
      <c r="D397" s="33">
        <v>44251</v>
      </c>
      <c r="E397">
        <v>28947</v>
      </c>
      <c r="F397">
        <v>8</v>
      </c>
      <c r="G397">
        <v>5</v>
      </c>
      <c r="H397">
        <v>909</v>
      </c>
      <c r="I397">
        <v>0</v>
      </c>
      <c r="J397">
        <v>0</v>
      </c>
      <c r="K397">
        <v>1122.489</v>
      </c>
      <c r="L397">
        <v>0.31</v>
      </c>
      <c r="M397">
        <v>0.19400000000000001</v>
      </c>
      <c r="N397">
        <v>35.249000000000002</v>
      </c>
      <c r="O397">
        <v>0</v>
      </c>
      <c r="P397">
        <v>0</v>
      </c>
      <c r="Q397">
        <v>1.21</v>
      </c>
      <c r="R397">
        <v>0</v>
      </c>
      <c r="S397">
        <v>0</v>
      </c>
      <c r="T397">
        <v>13</v>
      </c>
      <c r="U397">
        <v>0.504</v>
      </c>
      <c r="Z397">
        <v>56776</v>
      </c>
      <c r="AA397">
        <v>14190604</v>
      </c>
      <c r="AB397">
        <v>550.27499999999998</v>
      </c>
      <c r="AC397">
        <v>2.202</v>
      </c>
      <c r="AD397">
        <v>49757</v>
      </c>
      <c r="AE397">
        <v>1.929</v>
      </c>
      <c r="AF397">
        <v>1E-4</v>
      </c>
      <c r="AG397">
        <v>9951.4</v>
      </c>
      <c r="AH397" t="s">
        <v>204</v>
      </c>
      <c r="AI397">
        <v>16629</v>
      </c>
      <c r="AJ397">
        <v>16626</v>
      </c>
      <c r="AK397">
        <v>3</v>
      </c>
      <c r="AM397">
        <v>9715</v>
      </c>
      <c r="AN397">
        <v>5536</v>
      </c>
      <c r="AO397">
        <v>0.06</v>
      </c>
      <c r="AP397">
        <v>0.06</v>
      </c>
      <c r="AQ397">
        <v>0</v>
      </c>
      <c r="AS397">
        <v>215</v>
      </c>
      <c r="AT397">
        <v>5535</v>
      </c>
      <c r="AU397">
        <v>2.1000000000000001E-2</v>
      </c>
      <c r="AV397">
        <v>53.24</v>
      </c>
      <c r="AW397">
        <v>25788217</v>
      </c>
      <c r="AX397">
        <v>3.202</v>
      </c>
      <c r="AY397">
        <v>37.9</v>
      </c>
      <c r="AZ397">
        <v>15.504</v>
      </c>
      <c r="BA397">
        <v>10.129</v>
      </c>
      <c r="BB397">
        <v>44648.71</v>
      </c>
      <c r="BC397">
        <v>0.5</v>
      </c>
      <c r="BD397">
        <v>107.791</v>
      </c>
      <c r="BE397">
        <v>5.07</v>
      </c>
      <c r="BF397">
        <v>13</v>
      </c>
      <c r="BG397">
        <v>16.5</v>
      </c>
      <c r="BI397">
        <v>3.84</v>
      </c>
      <c r="BJ397">
        <v>83.44</v>
      </c>
      <c r="BK397">
        <v>0.94399999999999995</v>
      </c>
    </row>
    <row r="398" spans="1:67" x14ac:dyDescent="0.3">
      <c r="A398" t="s">
        <v>202</v>
      </c>
      <c r="B398" t="s">
        <v>203</v>
      </c>
      <c r="C398" t="s">
        <v>127</v>
      </c>
      <c r="D398" s="33">
        <v>44252</v>
      </c>
      <c r="E398">
        <v>28957</v>
      </c>
      <c r="F398">
        <v>10</v>
      </c>
      <c r="G398">
        <v>5.5709999999999997</v>
      </c>
      <c r="H398">
        <v>909</v>
      </c>
      <c r="I398">
        <v>0</v>
      </c>
      <c r="J398">
        <v>0</v>
      </c>
      <c r="K398">
        <v>1122.877</v>
      </c>
      <c r="L398">
        <v>0.38800000000000001</v>
      </c>
      <c r="M398">
        <v>0.216</v>
      </c>
      <c r="N398">
        <v>35.249000000000002</v>
      </c>
      <c r="O398">
        <v>0</v>
      </c>
      <c r="P398">
        <v>0</v>
      </c>
      <c r="Q398">
        <v>1.26</v>
      </c>
      <c r="R398">
        <v>0</v>
      </c>
      <c r="S398">
        <v>0</v>
      </c>
      <c r="T398">
        <v>17</v>
      </c>
      <c r="U398">
        <v>0.65900000000000003</v>
      </c>
      <c r="Z398">
        <v>49940</v>
      </c>
      <c r="AA398">
        <v>14240544</v>
      </c>
      <c r="AB398">
        <v>552.21100000000001</v>
      </c>
      <c r="AC398">
        <v>1.9370000000000001</v>
      </c>
      <c r="AD398">
        <v>46440</v>
      </c>
      <c r="AE398">
        <v>1.8009999999999999</v>
      </c>
      <c r="AF398">
        <v>1E-4</v>
      </c>
      <c r="AG398">
        <v>8336</v>
      </c>
      <c r="AH398" t="s">
        <v>204</v>
      </c>
      <c r="AI398">
        <v>23510</v>
      </c>
      <c r="AJ398">
        <v>23501</v>
      </c>
      <c r="AK398">
        <v>9</v>
      </c>
      <c r="AM398">
        <v>6881</v>
      </c>
      <c r="AN398">
        <v>5872</v>
      </c>
      <c r="AO398">
        <v>0.09</v>
      </c>
      <c r="AP398">
        <v>0.09</v>
      </c>
      <c r="AQ398">
        <v>0</v>
      </c>
      <c r="AS398">
        <v>228</v>
      </c>
      <c r="AT398">
        <v>5870</v>
      </c>
      <c r="AU398">
        <v>2.3E-2</v>
      </c>
      <c r="AV398">
        <v>53.24</v>
      </c>
      <c r="AW398">
        <v>25788217</v>
      </c>
      <c r="AX398">
        <v>3.202</v>
      </c>
      <c r="AY398">
        <v>37.9</v>
      </c>
      <c r="AZ398">
        <v>15.504</v>
      </c>
      <c r="BA398">
        <v>10.129</v>
      </c>
      <c r="BB398">
        <v>44648.71</v>
      </c>
      <c r="BC398">
        <v>0.5</v>
      </c>
      <c r="BD398">
        <v>107.791</v>
      </c>
      <c r="BE398">
        <v>5.07</v>
      </c>
      <c r="BF398">
        <v>13</v>
      </c>
      <c r="BG398">
        <v>16.5</v>
      </c>
      <c r="BI398">
        <v>3.84</v>
      </c>
      <c r="BJ398">
        <v>83.44</v>
      </c>
      <c r="BK398">
        <v>0.94399999999999995</v>
      </c>
    </row>
    <row r="399" spans="1:67" x14ac:dyDescent="0.3">
      <c r="A399" t="s">
        <v>202</v>
      </c>
      <c r="B399" t="s">
        <v>203</v>
      </c>
      <c r="C399" t="s">
        <v>127</v>
      </c>
      <c r="D399" s="33">
        <v>44253</v>
      </c>
      <c r="E399">
        <v>28965</v>
      </c>
      <c r="F399">
        <v>8</v>
      </c>
      <c r="G399">
        <v>6.4290000000000003</v>
      </c>
      <c r="H399">
        <v>909</v>
      </c>
      <c r="I399">
        <v>0</v>
      </c>
      <c r="J399">
        <v>0</v>
      </c>
      <c r="K399">
        <v>1123.1869999999999</v>
      </c>
      <c r="L399">
        <v>0.31</v>
      </c>
      <c r="M399">
        <v>0.249</v>
      </c>
      <c r="N399">
        <v>35.249000000000002</v>
      </c>
      <c r="O399">
        <v>0</v>
      </c>
      <c r="P399">
        <v>0</v>
      </c>
      <c r="Q399">
        <v>1.28</v>
      </c>
      <c r="R399">
        <v>1</v>
      </c>
      <c r="S399">
        <v>3.9E-2</v>
      </c>
      <c r="T399">
        <v>21</v>
      </c>
      <c r="U399">
        <v>0.81399999999999995</v>
      </c>
      <c r="Z399">
        <v>47899</v>
      </c>
      <c r="AA399">
        <v>14288443</v>
      </c>
      <c r="AB399">
        <v>554.06899999999996</v>
      </c>
      <c r="AC399">
        <v>1.857</v>
      </c>
      <c r="AD399">
        <v>45122</v>
      </c>
      <c r="AE399">
        <v>1.75</v>
      </c>
      <c r="AF399">
        <v>1E-4</v>
      </c>
      <c r="AG399">
        <v>7018.5</v>
      </c>
      <c r="AH399" t="s">
        <v>204</v>
      </c>
      <c r="AI399">
        <v>30000</v>
      </c>
      <c r="AJ399">
        <v>29989</v>
      </c>
      <c r="AK399">
        <v>11</v>
      </c>
      <c r="AM399">
        <v>6490</v>
      </c>
      <c r="AN399">
        <v>5996</v>
      </c>
      <c r="AO399">
        <v>0.12</v>
      </c>
      <c r="AP399">
        <v>0.12</v>
      </c>
      <c r="AQ399">
        <v>0</v>
      </c>
      <c r="AS399">
        <v>233</v>
      </c>
      <c r="AT399">
        <v>5994</v>
      </c>
      <c r="AU399">
        <v>2.3E-2</v>
      </c>
      <c r="AV399">
        <v>53.24</v>
      </c>
      <c r="AW399">
        <v>25788217</v>
      </c>
      <c r="AX399">
        <v>3.202</v>
      </c>
      <c r="AY399">
        <v>37.9</v>
      </c>
      <c r="AZ399">
        <v>15.504</v>
      </c>
      <c r="BA399">
        <v>10.129</v>
      </c>
      <c r="BB399">
        <v>44648.71</v>
      </c>
      <c r="BC399">
        <v>0.5</v>
      </c>
      <c r="BD399">
        <v>107.791</v>
      </c>
      <c r="BE399">
        <v>5.07</v>
      </c>
      <c r="BF399">
        <v>13</v>
      </c>
      <c r="BG399">
        <v>16.5</v>
      </c>
      <c r="BI399">
        <v>3.84</v>
      </c>
      <c r="BJ399">
        <v>83.44</v>
      </c>
      <c r="BK399">
        <v>0.94399999999999995</v>
      </c>
    </row>
    <row r="400" spans="1:67" x14ac:dyDescent="0.3">
      <c r="A400" t="s">
        <v>202</v>
      </c>
      <c r="B400" t="s">
        <v>203</v>
      </c>
      <c r="C400" t="s">
        <v>127</v>
      </c>
      <c r="D400" s="33">
        <v>44254</v>
      </c>
      <c r="E400">
        <v>28970</v>
      </c>
      <c r="F400">
        <v>5</v>
      </c>
      <c r="G400">
        <v>6.2859999999999996</v>
      </c>
      <c r="H400">
        <v>909</v>
      </c>
      <c r="I400">
        <v>0</v>
      </c>
      <c r="J400">
        <v>0</v>
      </c>
      <c r="K400">
        <v>1123.3810000000001</v>
      </c>
      <c r="L400">
        <v>0.19400000000000001</v>
      </c>
      <c r="M400">
        <v>0.24399999999999999</v>
      </c>
      <c r="N400">
        <v>35.249000000000002</v>
      </c>
      <c r="O400">
        <v>0</v>
      </c>
      <c r="P400">
        <v>0</v>
      </c>
      <c r="Q400">
        <v>1.27</v>
      </c>
      <c r="R400">
        <v>0</v>
      </c>
      <c r="S400">
        <v>0</v>
      </c>
      <c r="T400">
        <v>19</v>
      </c>
      <c r="U400">
        <v>0.73699999999999999</v>
      </c>
      <c r="Z400">
        <v>33422</v>
      </c>
      <c r="AA400">
        <v>14321865</v>
      </c>
      <c r="AB400">
        <v>555.36500000000001</v>
      </c>
      <c r="AC400">
        <v>1.296</v>
      </c>
      <c r="AD400">
        <v>43266</v>
      </c>
      <c r="AE400">
        <v>1.6779999999999999</v>
      </c>
      <c r="AF400">
        <v>1E-4</v>
      </c>
      <c r="AG400">
        <v>6882.9</v>
      </c>
      <c r="AH400" t="s">
        <v>204</v>
      </c>
      <c r="AI400">
        <v>31894</v>
      </c>
      <c r="AJ400">
        <v>31882</v>
      </c>
      <c r="AK400">
        <v>12</v>
      </c>
      <c r="AM400">
        <v>1894</v>
      </c>
      <c r="AN400">
        <v>5312</v>
      </c>
      <c r="AO400">
        <v>0.12</v>
      </c>
      <c r="AP400">
        <v>0.12</v>
      </c>
      <c r="AQ400">
        <v>0</v>
      </c>
      <c r="AS400">
        <v>206</v>
      </c>
      <c r="AT400">
        <v>5310</v>
      </c>
      <c r="AU400">
        <v>2.1000000000000001E-2</v>
      </c>
      <c r="AV400">
        <v>50.46</v>
      </c>
      <c r="AW400">
        <v>25788217</v>
      </c>
      <c r="AX400">
        <v>3.202</v>
      </c>
      <c r="AY400">
        <v>37.9</v>
      </c>
      <c r="AZ400">
        <v>15.504</v>
      </c>
      <c r="BA400">
        <v>10.129</v>
      </c>
      <c r="BB400">
        <v>44648.71</v>
      </c>
      <c r="BC400">
        <v>0.5</v>
      </c>
      <c r="BD400">
        <v>107.791</v>
      </c>
      <c r="BE400">
        <v>5.07</v>
      </c>
      <c r="BF400">
        <v>13</v>
      </c>
      <c r="BG400">
        <v>16.5</v>
      </c>
      <c r="BI400">
        <v>3.84</v>
      </c>
      <c r="BJ400">
        <v>83.44</v>
      </c>
      <c r="BK400">
        <v>0.94399999999999995</v>
      </c>
    </row>
    <row r="401" spans="1:67" x14ac:dyDescent="0.3">
      <c r="A401" t="s">
        <v>202</v>
      </c>
      <c r="B401" t="s">
        <v>203</v>
      </c>
      <c r="C401" t="s">
        <v>127</v>
      </c>
      <c r="D401" s="33">
        <v>44255</v>
      </c>
      <c r="E401">
        <v>28978</v>
      </c>
      <c r="F401">
        <v>8</v>
      </c>
      <c r="G401">
        <v>6.8570000000000002</v>
      </c>
      <c r="H401">
        <v>909</v>
      </c>
      <c r="I401">
        <v>0</v>
      </c>
      <c r="J401">
        <v>0</v>
      </c>
      <c r="K401">
        <v>1123.691</v>
      </c>
      <c r="L401">
        <v>0.31</v>
      </c>
      <c r="M401">
        <v>0.26600000000000001</v>
      </c>
      <c r="N401">
        <v>35.249000000000002</v>
      </c>
      <c r="O401">
        <v>0</v>
      </c>
      <c r="P401">
        <v>0</v>
      </c>
      <c r="Q401">
        <v>1.29</v>
      </c>
      <c r="R401">
        <v>1</v>
      </c>
      <c r="S401">
        <v>3.9E-2</v>
      </c>
      <c r="T401">
        <v>17</v>
      </c>
      <c r="U401">
        <v>0.65900000000000003</v>
      </c>
      <c r="Z401">
        <v>27600</v>
      </c>
      <c r="AA401">
        <v>14349465</v>
      </c>
      <c r="AB401">
        <v>556.43499999999995</v>
      </c>
      <c r="AC401">
        <v>1.07</v>
      </c>
      <c r="AD401">
        <v>42237</v>
      </c>
      <c r="AE401">
        <v>1.6379999999999999</v>
      </c>
      <c r="AF401">
        <v>2.0000000000000001E-4</v>
      </c>
      <c r="AG401">
        <v>6159.7</v>
      </c>
      <c r="AH401" t="s">
        <v>204</v>
      </c>
      <c r="AI401">
        <v>34630</v>
      </c>
      <c r="AJ401">
        <v>34618</v>
      </c>
      <c r="AK401">
        <v>12</v>
      </c>
      <c r="AM401">
        <v>2736</v>
      </c>
      <c r="AN401">
        <v>4944</v>
      </c>
      <c r="AO401">
        <v>0.13</v>
      </c>
      <c r="AP401">
        <v>0.13</v>
      </c>
      <c r="AQ401">
        <v>0</v>
      </c>
      <c r="AS401">
        <v>192</v>
      </c>
      <c r="AT401">
        <v>4943</v>
      </c>
      <c r="AU401">
        <v>1.9E-2</v>
      </c>
      <c r="AV401">
        <v>50.46</v>
      </c>
      <c r="AW401">
        <v>25788217</v>
      </c>
      <c r="AX401">
        <v>3.202</v>
      </c>
      <c r="AY401">
        <v>37.9</v>
      </c>
      <c r="AZ401">
        <v>15.504</v>
      </c>
      <c r="BA401">
        <v>10.129</v>
      </c>
      <c r="BB401">
        <v>44648.71</v>
      </c>
      <c r="BC401">
        <v>0.5</v>
      </c>
      <c r="BD401">
        <v>107.791</v>
      </c>
      <c r="BE401">
        <v>5.07</v>
      </c>
      <c r="BF401">
        <v>13</v>
      </c>
      <c r="BG401">
        <v>16.5</v>
      </c>
      <c r="BI401">
        <v>3.84</v>
      </c>
      <c r="BJ401">
        <v>83.44</v>
      </c>
      <c r="BK401">
        <v>0.94399999999999995</v>
      </c>
      <c r="BL401">
        <v>-10955.1</v>
      </c>
      <c r="BM401">
        <v>-5.6</v>
      </c>
      <c r="BN401">
        <v>-1.97</v>
      </c>
      <c r="BO401">
        <v>-424.81029223540298</v>
      </c>
    </row>
    <row r="402" spans="1:67" x14ac:dyDescent="0.3">
      <c r="A402" t="s">
        <v>202</v>
      </c>
      <c r="B402" t="s">
        <v>203</v>
      </c>
      <c r="C402" t="s">
        <v>127</v>
      </c>
      <c r="D402" s="33">
        <v>44256</v>
      </c>
      <c r="E402">
        <v>28986</v>
      </c>
      <c r="F402">
        <v>8</v>
      </c>
      <c r="G402">
        <v>7</v>
      </c>
      <c r="H402">
        <v>909</v>
      </c>
      <c r="I402">
        <v>0</v>
      </c>
      <c r="J402">
        <v>0</v>
      </c>
      <c r="K402">
        <v>1124.002</v>
      </c>
      <c r="L402">
        <v>0.31</v>
      </c>
      <c r="M402">
        <v>0.27100000000000002</v>
      </c>
      <c r="N402">
        <v>35.249000000000002</v>
      </c>
      <c r="O402">
        <v>0</v>
      </c>
      <c r="P402">
        <v>0</v>
      </c>
      <c r="Q402">
        <v>1.3</v>
      </c>
      <c r="R402">
        <v>1</v>
      </c>
      <c r="S402">
        <v>3.9E-2</v>
      </c>
      <c r="T402">
        <v>24</v>
      </c>
      <c r="U402">
        <v>0.93100000000000005</v>
      </c>
      <c r="Z402">
        <v>24226</v>
      </c>
      <c r="AA402">
        <v>14373691</v>
      </c>
      <c r="AB402">
        <v>557.37400000000002</v>
      </c>
      <c r="AC402">
        <v>0.93899999999999995</v>
      </c>
      <c r="AD402">
        <v>40483</v>
      </c>
      <c r="AE402">
        <v>1.57</v>
      </c>
      <c r="AF402">
        <v>2.0000000000000001E-4</v>
      </c>
      <c r="AG402">
        <v>5783.3</v>
      </c>
      <c r="AH402" t="s">
        <v>204</v>
      </c>
      <c r="AI402">
        <v>41907</v>
      </c>
      <c r="AJ402">
        <v>41895</v>
      </c>
      <c r="AK402">
        <v>12</v>
      </c>
      <c r="AM402">
        <v>7277</v>
      </c>
      <c r="AN402">
        <v>5588</v>
      </c>
      <c r="AO402">
        <v>0.16</v>
      </c>
      <c r="AP402">
        <v>0.16</v>
      </c>
      <c r="AQ402">
        <v>0</v>
      </c>
      <c r="AS402">
        <v>217</v>
      </c>
      <c r="AT402">
        <v>5587</v>
      </c>
      <c r="AU402">
        <v>2.1999999999999999E-2</v>
      </c>
      <c r="AV402">
        <v>50.46</v>
      </c>
      <c r="AW402">
        <v>25788217</v>
      </c>
      <c r="AX402">
        <v>3.202</v>
      </c>
      <c r="AY402">
        <v>37.9</v>
      </c>
      <c r="AZ402">
        <v>15.504</v>
      </c>
      <c r="BA402">
        <v>10.129</v>
      </c>
      <c r="BB402">
        <v>44648.71</v>
      </c>
      <c r="BC402">
        <v>0.5</v>
      </c>
      <c r="BD402">
        <v>107.791</v>
      </c>
      <c r="BE402">
        <v>5.07</v>
      </c>
      <c r="BF402">
        <v>13</v>
      </c>
      <c r="BG402">
        <v>16.5</v>
      </c>
      <c r="BI402">
        <v>3.84</v>
      </c>
      <c r="BJ402">
        <v>83.44</v>
      </c>
      <c r="BK402">
        <v>0.94399999999999995</v>
      </c>
    </row>
    <row r="403" spans="1:67" x14ac:dyDescent="0.3">
      <c r="A403" t="s">
        <v>202</v>
      </c>
      <c r="B403" t="s">
        <v>203</v>
      </c>
      <c r="C403" t="s">
        <v>127</v>
      </c>
      <c r="D403" s="33">
        <v>44257</v>
      </c>
      <c r="E403">
        <v>28996</v>
      </c>
      <c r="F403">
        <v>10</v>
      </c>
      <c r="G403">
        <v>8.1430000000000007</v>
      </c>
      <c r="H403">
        <v>909</v>
      </c>
      <c r="I403">
        <v>0</v>
      </c>
      <c r="J403">
        <v>0</v>
      </c>
      <c r="K403">
        <v>1124.3889999999999</v>
      </c>
      <c r="L403">
        <v>0.38800000000000001</v>
      </c>
      <c r="M403">
        <v>0.316</v>
      </c>
      <c r="N403">
        <v>35.249000000000002</v>
      </c>
      <c r="O403">
        <v>0</v>
      </c>
      <c r="P403">
        <v>0</v>
      </c>
      <c r="Q403">
        <v>1.32</v>
      </c>
      <c r="R403">
        <v>1</v>
      </c>
      <c r="S403">
        <v>3.9E-2</v>
      </c>
      <c r="T403">
        <v>20</v>
      </c>
      <c r="U403">
        <v>0.77600000000000002</v>
      </c>
      <c r="Z403">
        <v>39974</v>
      </c>
      <c r="AA403">
        <v>14413665</v>
      </c>
      <c r="AB403">
        <v>558.92399999999998</v>
      </c>
      <c r="AC403">
        <v>1.55</v>
      </c>
      <c r="AD403">
        <v>39977</v>
      </c>
      <c r="AE403">
        <v>1.55</v>
      </c>
      <c r="AF403">
        <v>2.0000000000000001E-4</v>
      </c>
      <c r="AG403">
        <v>4909.3999999999996</v>
      </c>
      <c r="AH403" t="s">
        <v>204</v>
      </c>
      <c r="AI403">
        <v>51070</v>
      </c>
      <c r="AJ403">
        <v>51058</v>
      </c>
      <c r="AK403">
        <v>12</v>
      </c>
      <c r="AM403">
        <v>9163</v>
      </c>
      <c r="AN403">
        <v>6308</v>
      </c>
      <c r="AO403">
        <v>0.2</v>
      </c>
      <c r="AP403">
        <v>0.2</v>
      </c>
      <c r="AQ403">
        <v>0</v>
      </c>
      <c r="AS403">
        <v>245</v>
      </c>
      <c r="AT403">
        <v>6307</v>
      </c>
      <c r="AU403">
        <v>2.4E-2</v>
      </c>
      <c r="AV403">
        <v>50.46</v>
      </c>
      <c r="AW403">
        <v>25788217</v>
      </c>
      <c r="AX403">
        <v>3.202</v>
      </c>
      <c r="AY403">
        <v>37.9</v>
      </c>
      <c r="AZ403">
        <v>15.504</v>
      </c>
      <c r="BA403">
        <v>10.129</v>
      </c>
      <c r="BB403">
        <v>44648.71</v>
      </c>
      <c r="BC403">
        <v>0.5</v>
      </c>
      <c r="BD403">
        <v>107.791</v>
      </c>
      <c r="BE403">
        <v>5.07</v>
      </c>
      <c r="BF403">
        <v>13</v>
      </c>
      <c r="BG403">
        <v>16.5</v>
      </c>
      <c r="BI403">
        <v>3.84</v>
      </c>
      <c r="BJ403">
        <v>83.44</v>
      </c>
      <c r="BK403">
        <v>0.94399999999999995</v>
      </c>
    </row>
    <row r="404" spans="1:67" x14ac:dyDescent="0.3">
      <c r="A404" t="s">
        <v>202</v>
      </c>
      <c r="B404" t="s">
        <v>203</v>
      </c>
      <c r="C404" t="s">
        <v>127</v>
      </c>
      <c r="D404" s="33">
        <v>44258</v>
      </c>
      <c r="E404">
        <v>29007</v>
      </c>
      <c r="F404">
        <v>11</v>
      </c>
      <c r="G404">
        <v>8.5709999999999997</v>
      </c>
      <c r="H404">
        <v>909</v>
      </c>
      <c r="I404">
        <v>0</v>
      </c>
      <c r="J404">
        <v>0</v>
      </c>
      <c r="K404">
        <v>1124.816</v>
      </c>
      <c r="L404">
        <v>0.42699999999999999</v>
      </c>
      <c r="M404">
        <v>0.33200000000000002</v>
      </c>
      <c r="N404">
        <v>35.249000000000002</v>
      </c>
      <c r="O404">
        <v>0</v>
      </c>
      <c r="P404">
        <v>0</v>
      </c>
      <c r="Q404">
        <v>1.33</v>
      </c>
      <c r="R404">
        <v>1</v>
      </c>
      <c r="S404">
        <v>3.9E-2</v>
      </c>
      <c r="T404">
        <v>27</v>
      </c>
      <c r="U404">
        <v>1.0469999999999999</v>
      </c>
      <c r="Z404">
        <v>52921</v>
      </c>
      <c r="AA404">
        <v>14466586</v>
      </c>
      <c r="AB404">
        <v>560.97699999999998</v>
      </c>
      <c r="AC404">
        <v>2.052</v>
      </c>
      <c r="AD404">
        <v>39426</v>
      </c>
      <c r="AE404">
        <v>1.5289999999999999</v>
      </c>
      <c r="AF404">
        <v>2.0000000000000001E-4</v>
      </c>
      <c r="AG404">
        <v>4599.8999999999996</v>
      </c>
      <c r="AH404" t="s">
        <v>204</v>
      </c>
      <c r="AI404">
        <v>61009</v>
      </c>
      <c r="AJ404">
        <v>60994</v>
      </c>
      <c r="AK404">
        <v>15</v>
      </c>
      <c r="AM404">
        <v>9939</v>
      </c>
      <c r="AN404">
        <v>6340</v>
      </c>
      <c r="AO404">
        <v>0.24</v>
      </c>
      <c r="AP404">
        <v>0.24</v>
      </c>
      <c r="AQ404">
        <v>0</v>
      </c>
      <c r="AS404">
        <v>246</v>
      </c>
      <c r="AT404">
        <v>6338</v>
      </c>
      <c r="AU404">
        <v>2.5000000000000001E-2</v>
      </c>
      <c r="AV404">
        <v>50.46</v>
      </c>
      <c r="AW404">
        <v>25788217</v>
      </c>
      <c r="AX404">
        <v>3.202</v>
      </c>
      <c r="AY404">
        <v>37.9</v>
      </c>
      <c r="AZ404">
        <v>15.504</v>
      </c>
      <c r="BA404">
        <v>10.129</v>
      </c>
      <c r="BB404">
        <v>44648.71</v>
      </c>
      <c r="BC404">
        <v>0.5</v>
      </c>
      <c r="BD404">
        <v>107.791</v>
      </c>
      <c r="BE404">
        <v>5.07</v>
      </c>
      <c r="BF404">
        <v>13</v>
      </c>
      <c r="BG404">
        <v>16.5</v>
      </c>
      <c r="BI404">
        <v>3.84</v>
      </c>
      <c r="BJ404">
        <v>83.44</v>
      </c>
      <c r="BK404">
        <v>0.94399999999999995</v>
      </c>
    </row>
    <row r="405" spans="1:67" x14ac:dyDescent="0.3">
      <c r="A405" t="s">
        <v>202</v>
      </c>
      <c r="B405" t="s">
        <v>203</v>
      </c>
      <c r="C405" t="s">
        <v>127</v>
      </c>
      <c r="D405" s="33">
        <v>44259</v>
      </c>
      <c r="E405">
        <v>29021</v>
      </c>
      <c r="F405">
        <v>14</v>
      </c>
      <c r="G405">
        <v>9.1430000000000007</v>
      </c>
      <c r="H405">
        <v>909</v>
      </c>
      <c r="I405">
        <v>0</v>
      </c>
      <c r="J405">
        <v>0</v>
      </c>
      <c r="K405">
        <v>1125.3589999999999</v>
      </c>
      <c r="L405">
        <v>0.54300000000000004</v>
      </c>
      <c r="M405">
        <v>0.35499999999999998</v>
      </c>
      <c r="N405">
        <v>35.249000000000002</v>
      </c>
      <c r="O405">
        <v>0</v>
      </c>
      <c r="P405">
        <v>0</v>
      </c>
      <c r="Q405">
        <v>1.33</v>
      </c>
      <c r="R405">
        <v>1</v>
      </c>
      <c r="S405">
        <v>3.9E-2</v>
      </c>
      <c r="T405">
        <v>24</v>
      </c>
      <c r="U405">
        <v>0.93100000000000005</v>
      </c>
      <c r="Z405">
        <v>49049</v>
      </c>
      <c r="AA405">
        <v>14515635</v>
      </c>
      <c r="AB405">
        <v>562.87900000000002</v>
      </c>
      <c r="AC405">
        <v>1.9019999999999999</v>
      </c>
      <c r="AD405">
        <v>39299</v>
      </c>
      <c r="AE405">
        <v>1.524</v>
      </c>
      <c r="AF405">
        <v>2.0000000000000001E-4</v>
      </c>
      <c r="AG405">
        <v>4298.3</v>
      </c>
      <c r="AH405" t="s">
        <v>204</v>
      </c>
      <c r="AI405">
        <v>71867</v>
      </c>
      <c r="AJ405">
        <v>71848</v>
      </c>
      <c r="AK405">
        <v>19</v>
      </c>
      <c r="AM405">
        <v>10858</v>
      </c>
      <c r="AN405">
        <v>6908</v>
      </c>
      <c r="AO405">
        <v>0.28000000000000003</v>
      </c>
      <c r="AP405">
        <v>0.28000000000000003</v>
      </c>
      <c r="AQ405">
        <v>0</v>
      </c>
      <c r="AS405">
        <v>268</v>
      </c>
      <c r="AT405">
        <v>6907</v>
      </c>
      <c r="AU405">
        <v>2.7E-2</v>
      </c>
      <c r="AV405">
        <v>50.46</v>
      </c>
      <c r="AW405">
        <v>25788217</v>
      </c>
      <c r="AX405">
        <v>3.202</v>
      </c>
      <c r="AY405">
        <v>37.9</v>
      </c>
      <c r="AZ405">
        <v>15.504</v>
      </c>
      <c r="BA405">
        <v>10.129</v>
      </c>
      <c r="BB405">
        <v>44648.71</v>
      </c>
      <c r="BC405">
        <v>0.5</v>
      </c>
      <c r="BD405">
        <v>107.791</v>
      </c>
      <c r="BE405">
        <v>5.07</v>
      </c>
      <c r="BF405">
        <v>13</v>
      </c>
      <c r="BG405">
        <v>16.5</v>
      </c>
      <c r="BI405">
        <v>3.84</v>
      </c>
      <c r="BJ405">
        <v>83.44</v>
      </c>
      <c r="BK405">
        <v>0.94399999999999995</v>
      </c>
    </row>
    <row r="406" spans="1:67" x14ac:dyDescent="0.3">
      <c r="A406" t="s">
        <v>202</v>
      </c>
      <c r="B406" t="s">
        <v>203</v>
      </c>
      <c r="C406" t="s">
        <v>127</v>
      </c>
      <c r="D406" s="33">
        <v>44260</v>
      </c>
      <c r="E406">
        <v>29029</v>
      </c>
      <c r="F406">
        <v>8</v>
      </c>
      <c r="G406">
        <v>9.1430000000000007</v>
      </c>
      <c r="H406">
        <v>909</v>
      </c>
      <c r="I406">
        <v>0</v>
      </c>
      <c r="J406">
        <v>0</v>
      </c>
      <c r="K406">
        <v>1125.6690000000001</v>
      </c>
      <c r="L406">
        <v>0.31</v>
      </c>
      <c r="M406">
        <v>0.35499999999999998</v>
      </c>
      <c r="N406">
        <v>35.249000000000002</v>
      </c>
      <c r="O406">
        <v>0</v>
      </c>
      <c r="P406">
        <v>0</v>
      </c>
      <c r="Q406">
        <v>1.29</v>
      </c>
      <c r="R406">
        <v>1</v>
      </c>
      <c r="S406">
        <v>3.9E-2</v>
      </c>
      <c r="T406">
        <v>27</v>
      </c>
      <c r="U406">
        <v>1.0469999999999999</v>
      </c>
      <c r="Z406">
        <v>47635</v>
      </c>
      <c r="AA406">
        <v>14563270</v>
      </c>
      <c r="AB406">
        <v>564.726</v>
      </c>
      <c r="AC406">
        <v>1.847</v>
      </c>
      <c r="AD406">
        <v>39261</v>
      </c>
      <c r="AE406">
        <v>1.522</v>
      </c>
      <c r="AF406">
        <v>2.0000000000000001E-4</v>
      </c>
      <c r="AG406">
        <v>4294.1000000000004</v>
      </c>
      <c r="AH406" t="s">
        <v>204</v>
      </c>
      <c r="AI406">
        <v>76940</v>
      </c>
      <c r="AJ406">
        <v>76916</v>
      </c>
      <c r="AK406">
        <v>24</v>
      </c>
      <c r="AM406">
        <v>5073</v>
      </c>
      <c r="AN406">
        <v>6706</v>
      </c>
      <c r="AO406">
        <v>0.3</v>
      </c>
      <c r="AP406">
        <v>0.3</v>
      </c>
      <c r="AQ406">
        <v>0</v>
      </c>
      <c r="AS406">
        <v>260</v>
      </c>
      <c r="AT406">
        <v>6704</v>
      </c>
      <c r="AU406">
        <v>2.5999999999999999E-2</v>
      </c>
      <c r="AV406">
        <v>50.46</v>
      </c>
      <c r="AW406">
        <v>25788217</v>
      </c>
      <c r="AX406">
        <v>3.202</v>
      </c>
      <c r="AY406">
        <v>37.9</v>
      </c>
      <c r="AZ406">
        <v>15.504</v>
      </c>
      <c r="BA406">
        <v>10.129</v>
      </c>
      <c r="BB406">
        <v>44648.71</v>
      </c>
      <c r="BC406">
        <v>0.5</v>
      </c>
      <c r="BD406">
        <v>107.791</v>
      </c>
      <c r="BE406">
        <v>5.07</v>
      </c>
      <c r="BF406">
        <v>13</v>
      </c>
      <c r="BG406">
        <v>16.5</v>
      </c>
      <c r="BI406">
        <v>3.84</v>
      </c>
      <c r="BJ406">
        <v>83.44</v>
      </c>
      <c r="BK406">
        <v>0.94399999999999995</v>
      </c>
    </row>
    <row r="407" spans="1:67" x14ac:dyDescent="0.3">
      <c r="A407" t="s">
        <v>202</v>
      </c>
      <c r="B407" t="s">
        <v>203</v>
      </c>
      <c r="C407" t="s">
        <v>127</v>
      </c>
      <c r="D407" s="33">
        <v>44261</v>
      </c>
      <c r="E407">
        <v>29034</v>
      </c>
      <c r="F407">
        <v>5</v>
      </c>
      <c r="G407">
        <v>9.1430000000000007</v>
      </c>
      <c r="H407">
        <v>909</v>
      </c>
      <c r="I407">
        <v>0</v>
      </c>
      <c r="J407">
        <v>0</v>
      </c>
      <c r="K407">
        <v>1125.8630000000001</v>
      </c>
      <c r="L407">
        <v>0.19400000000000001</v>
      </c>
      <c r="M407">
        <v>0.35499999999999998</v>
      </c>
      <c r="N407">
        <v>35.249000000000002</v>
      </c>
      <c r="O407">
        <v>0</v>
      </c>
      <c r="P407">
        <v>0</v>
      </c>
      <c r="Q407">
        <v>1.27</v>
      </c>
      <c r="R407">
        <v>1</v>
      </c>
      <c r="S407">
        <v>3.9E-2</v>
      </c>
      <c r="T407">
        <v>29</v>
      </c>
      <c r="U407">
        <v>1.125</v>
      </c>
      <c r="Z407">
        <v>37172</v>
      </c>
      <c r="AA407">
        <v>14600442</v>
      </c>
      <c r="AB407">
        <v>566.16700000000003</v>
      </c>
      <c r="AC407">
        <v>1.4410000000000001</v>
      </c>
      <c r="AD407">
        <v>39797</v>
      </c>
      <c r="AE407">
        <v>1.5429999999999999</v>
      </c>
      <c r="AF407">
        <v>2.0000000000000001E-4</v>
      </c>
      <c r="AG407">
        <v>4352.7</v>
      </c>
      <c r="AH407" t="s">
        <v>204</v>
      </c>
      <c r="AI407">
        <v>81345</v>
      </c>
      <c r="AJ407">
        <v>81321</v>
      </c>
      <c r="AK407">
        <v>24</v>
      </c>
      <c r="AM407">
        <v>4405</v>
      </c>
      <c r="AN407">
        <v>7064</v>
      </c>
      <c r="AO407">
        <v>0.32</v>
      </c>
      <c r="AP407">
        <v>0.32</v>
      </c>
      <c r="AQ407">
        <v>0</v>
      </c>
      <c r="AS407">
        <v>274</v>
      </c>
      <c r="AT407">
        <v>7063</v>
      </c>
      <c r="AU407">
        <v>2.7E-2</v>
      </c>
      <c r="AV407">
        <v>50.46</v>
      </c>
      <c r="AW407">
        <v>25788217</v>
      </c>
      <c r="AX407">
        <v>3.202</v>
      </c>
      <c r="AY407">
        <v>37.9</v>
      </c>
      <c r="AZ407">
        <v>15.504</v>
      </c>
      <c r="BA407">
        <v>10.129</v>
      </c>
      <c r="BB407">
        <v>44648.71</v>
      </c>
      <c r="BC407">
        <v>0.5</v>
      </c>
      <c r="BD407">
        <v>107.791</v>
      </c>
      <c r="BE407">
        <v>5.07</v>
      </c>
      <c r="BF407">
        <v>13</v>
      </c>
      <c r="BG407">
        <v>16.5</v>
      </c>
      <c r="BI407">
        <v>3.84</v>
      </c>
      <c r="BJ407">
        <v>83.44</v>
      </c>
      <c r="BK407">
        <v>0.94399999999999995</v>
      </c>
    </row>
    <row r="408" spans="1:67" x14ac:dyDescent="0.3">
      <c r="A408" t="s">
        <v>202</v>
      </c>
      <c r="B408" t="s">
        <v>203</v>
      </c>
      <c r="C408" t="s">
        <v>127</v>
      </c>
      <c r="D408" s="33">
        <v>44262</v>
      </c>
      <c r="E408">
        <v>29046</v>
      </c>
      <c r="F408">
        <v>12</v>
      </c>
      <c r="G408">
        <v>9.7140000000000004</v>
      </c>
      <c r="H408">
        <v>909</v>
      </c>
      <c r="I408">
        <v>0</v>
      </c>
      <c r="J408">
        <v>0</v>
      </c>
      <c r="K408">
        <v>1126.328</v>
      </c>
      <c r="L408">
        <v>0.46500000000000002</v>
      </c>
      <c r="M408">
        <v>0.377</v>
      </c>
      <c r="N408">
        <v>35.249000000000002</v>
      </c>
      <c r="O408">
        <v>0</v>
      </c>
      <c r="P408">
        <v>0</v>
      </c>
      <c r="Q408">
        <v>1.29</v>
      </c>
      <c r="R408">
        <v>1</v>
      </c>
      <c r="S408">
        <v>3.9E-2</v>
      </c>
      <c r="T408">
        <v>29</v>
      </c>
      <c r="U408">
        <v>1.125</v>
      </c>
      <c r="Z408">
        <v>28385</v>
      </c>
      <c r="AA408">
        <v>14628827</v>
      </c>
      <c r="AB408">
        <v>567.26800000000003</v>
      </c>
      <c r="AC408">
        <v>1.101</v>
      </c>
      <c r="AD408">
        <v>39909</v>
      </c>
      <c r="AE408">
        <v>1.548</v>
      </c>
      <c r="AF408">
        <v>2.0000000000000001E-4</v>
      </c>
      <c r="AG408">
        <v>4108.3999999999996</v>
      </c>
      <c r="AH408" t="s">
        <v>204</v>
      </c>
      <c r="AI408">
        <v>86369</v>
      </c>
      <c r="AJ408">
        <v>86345</v>
      </c>
      <c r="AK408">
        <v>24</v>
      </c>
      <c r="AM408">
        <v>5024</v>
      </c>
      <c r="AN408">
        <v>7391</v>
      </c>
      <c r="AO408">
        <v>0.33</v>
      </c>
      <c r="AP408">
        <v>0.33</v>
      </c>
      <c r="AQ408">
        <v>0</v>
      </c>
      <c r="AS408">
        <v>287</v>
      </c>
      <c r="AT408">
        <v>7390</v>
      </c>
      <c r="AU408">
        <v>2.9000000000000001E-2</v>
      </c>
      <c r="AV408">
        <v>50.46</v>
      </c>
      <c r="AW408">
        <v>25788217</v>
      </c>
      <c r="AX408">
        <v>3.202</v>
      </c>
      <c r="AY408">
        <v>37.9</v>
      </c>
      <c r="AZ408">
        <v>15.504</v>
      </c>
      <c r="BA408">
        <v>10.129</v>
      </c>
      <c r="BB408">
        <v>44648.71</v>
      </c>
      <c r="BC408">
        <v>0.5</v>
      </c>
      <c r="BD408">
        <v>107.791</v>
      </c>
      <c r="BE408">
        <v>5.07</v>
      </c>
      <c r="BF408">
        <v>13</v>
      </c>
      <c r="BG408">
        <v>16.5</v>
      </c>
      <c r="BI408">
        <v>3.84</v>
      </c>
      <c r="BJ408">
        <v>83.44</v>
      </c>
      <c r="BK408">
        <v>0.94399999999999995</v>
      </c>
      <c r="BL408">
        <v>-11035</v>
      </c>
      <c r="BM408">
        <v>-5.55</v>
      </c>
      <c r="BN408">
        <v>-2.63</v>
      </c>
      <c r="BO408">
        <v>-427.908606477136</v>
      </c>
    </row>
    <row r="409" spans="1:67" x14ac:dyDescent="0.3">
      <c r="A409" t="s">
        <v>202</v>
      </c>
      <c r="B409" t="s">
        <v>203</v>
      </c>
      <c r="C409" t="s">
        <v>127</v>
      </c>
      <c r="D409" s="33">
        <v>44263</v>
      </c>
      <c r="E409">
        <v>29061</v>
      </c>
      <c r="F409">
        <v>15</v>
      </c>
      <c r="G409">
        <v>10.714</v>
      </c>
      <c r="H409">
        <v>909</v>
      </c>
      <c r="I409">
        <v>0</v>
      </c>
      <c r="J409">
        <v>0</v>
      </c>
      <c r="K409">
        <v>1126.9100000000001</v>
      </c>
      <c r="L409">
        <v>0.58199999999999996</v>
      </c>
      <c r="M409">
        <v>0.41499999999999998</v>
      </c>
      <c r="N409">
        <v>35.249000000000002</v>
      </c>
      <c r="O409">
        <v>0</v>
      </c>
      <c r="P409">
        <v>0</v>
      </c>
      <c r="Q409">
        <v>1.3</v>
      </c>
      <c r="R409">
        <v>1</v>
      </c>
      <c r="S409">
        <v>3.9E-2</v>
      </c>
      <c r="T409">
        <v>29</v>
      </c>
      <c r="U409">
        <v>1.125</v>
      </c>
      <c r="Z409">
        <v>35146</v>
      </c>
      <c r="AA409">
        <v>14663973</v>
      </c>
      <c r="AB409">
        <v>568.63099999999997</v>
      </c>
      <c r="AC409">
        <v>1.363</v>
      </c>
      <c r="AD409">
        <v>41469</v>
      </c>
      <c r="AE409">
        <v>1.6080000000000001</v>
      </c>
      <c r="AF409">
        <v>2.9999999999999997E-4</v>
      </c>
      <c r="AG409">
        <v>3870.5</v>
      </c>
      <c r="AH409" t="s">
        <v>204</v>
      </c>
      <c r="AI409">
        <v>94908</v>
      </c>
      <c r="AJ409">
        <v>94884</v>
      </c>
      <c r="AK409">
        <v>24</v>
      </c>
      <c r="AM409">
        <v>8539</v>
      </c>
      <c r="AN409">
        <v>7572</v>
      </c>
      <c r="AO409">
        <v>0.37</v>
      </c>
      <c r="AP409">
        <v>0.37</v>
      </c>
      <c r="AQ409">
        <v>0</v>
      </c>
      <c r="AS409">
        <v>294</v>
      </c>
      <c r="AT409">
        <v>7570</v>
      </c>
      <c r="AU409">
        <v>2.9000000000000001E-2</v>
      </c>
      <c r="AV409">
        <v>50.46</v>
      </c>
      <c r="AW409">
        <v>25788217</v>
      </c>
      <c r="AX409">
        <v>3.202</v>
      </c>
      <c r="AY409">
        <v>37.9</v>
      </c>
      <c r="AZ409">
        <v>15.504</v>
      </c>
      <c r="BA409">
        <v>10.129</v>
      </c>
      <c r="BB409">
        <v>44648.71</v>
      </c>
      <c r="BC409">
        <v>0.5</v>
      </c>
      <c r="BD409">
        <v>107.791</v>
      </c>
      <c r="BE409">
        <v>5.07</v>
      </c>
      <c r="BF409">
        <v>13</v>
      </c>
      <c r="BG409">
        <v>16.5</v>
      </c>
      <c r="BI409">
        <v>3.84</v>
      </c>
      <c r="BJ409">
        <v>83.44</v>
      </c>
      <c r="BK409">
        <v>0.94399999999999995</v>
      </c>
    </row>
    <row r="410" spans="1:67" x14ac:dyDescent="0.3">
      <c r="A410" t="s">
        <v>202</v>
      </c>
      <c r="B410" t="s">
        <v>203</v>
      </c>
      <c r="C410" t="s">
        <v>127</v>
      </c>
      <c r="D410" s="33">
        <v>44264</v>
      </c>
      <c r="E410">
        <v>29074</v>
      </c>
      <c r="F410">
        <v>13</v>
      </c>
      <c r="G410">
        <v>11.143000000000001</v>
      </c>
      <c r="H410">
        <v>909</v>
      </c>
      <c r="I410">
        <v>0</v>
      </c>
      <c r="J410">
        <v>0</v>
      </c>
      <c r="K410">
        <v>1127.414</v>
      </c>
      <c r="L410">
        <v>0.504</v>
      </c>
      <c r="M410">
        <v>0.432</v>
      </c>
      <c r="N410">
        <v>35.249000000000002</v>
      </c>
      <c r="O410">
        <v>0</v>
      </c>
      <c r="P410">
        <v>0</v>
      </c>
      <c r="Q410">
        <v>1.26</v>
      </c>
      <c r="R410">
        <v>1</v>
      </c>
      <c r="S410">
        <v>3.9E-2</v>
      </c>
      <c r="T410">
        <v>42</v>
      </c>
      <c r="U410">
        <v>1.629</v>
      </c>
      <c r="Z410">
        <v>27603</v>
      </c>
      <c r="AA410">
        <v>14691576</v>
      </c>
      <c r="AB410">
        <v>569.70100000000002</v>
      </c>
      <c r="AC410">
        <v>1.07</v>
      </c>
      <c r="AD410">
        <v>39702</v>
      </c>
      <c r="AE410">
        <v>1.54</v>
      </c>
      <c r="AF410">
        <v>2.9999999999999997E-4</v>
      </c>
      <c r="AG410">
        <v>3563</v>
      </c>
      <c r="AH410" t="s">
        <v>204</v>
      </c>
      <c r="AI410">
        <v>108328</v>
      </c>
      <c r="AJ410">
        <v>108301</v>
      </c>
      <c r="AK410">
        <v>27</v>
      </c>
      <c r="AM410">
        <v>13420</v>
      </c>
      <c r="AN410">
        <v>8180</v>
      </c>
      <c r="AO410">
        <v>0.42</v>
      </c>
      <c r="AP410">
        <v>0.42</v>
      </c>
      <c r="AQ410">
        <v>0</v>
      </c>
      <c r="AS410">
        <v>317</v>
      </c>
      <c r="AT410">
        <v>8178</v>
      </c>
      <c r="AU410">
        <v>3.2000000000000001E-2</v>
      </c>
      <c r="AV410">
        <v>50.46</v>
      </c>
      <c r="AW410">
        <v>25788217</v>
      </c>
      <c r="AX410">
        <v>3.202</v>
      </c>
      <c r="AY410">
        <v>37.9</v>
      </c>
      <c r="AZ410">
        <v>15.504</v>
      </c>
      <c r="BA410">
        <v>10.129</v>
      </c>
      <c r="BB410">
        <v>44648.71</v>
      </c>
      <c r="BC410">
        <v>0.5</v>
      </c>
      <c r="BD410">
        <v>107.791</v>
      </c>
      <c r="BE410">
        <v>5.07</v>
      </c>
      <c r="BF410">
        <v>13</v>
      </c>
      <c r="BG410">
        <v>16.5</v>
      </c>
      <c r="BI410">
        <v>3.84</v>
      </c>
      <c r="BJ410">
        <v>83.44</v>
      </c>
      <c r="BK410">
        <v>0.94399999999999995</v>
      </c>
    </row>
    <row r="411" spans="1:67" x14ac:dyDescent="0.3">
      <c r="A411" t="s">
        <v>202</v>
      </c>
      <c r="B411" t="s">
        <v>203</v>
      </c>
      <c r="C411" t="s">
        <v>127</v>
      </c>
      <c r="D411" s="33">
        <v>44265</v>
      </c>
      <c r="E411">
        <v>29090</v>
      </c>
      <c r="F411">
        <v>16</v>
      </c>
      <c r="G411">
        <v>11.856999999999999</v>
      </c>
      <c r="H411">
        <v>909</v>
      </c>
      <c r="I411">
        <v>0</v>
      </c>
      <c r="J411">
        <v>0</v>
      </c>
      <c r="K411">
        <v>1128.0350000000001</v>
      </c>
      <c r="L411">
        <v>0.62</v>
      </c>
      <c r="M411">
        <v>0.46</v>
      </c>
      <c r="N411">
        <v>35.249000000000002</v>
      </c>
      <c r="O411">
        <v>0</v>
      </c>
      <c r="P411">
        <v>0</v>
      </c>
      <c r="Q411">
        <v>1.23</v>
      </c>
      <c r="R411">
        <v>0</v>
      </c>
      <c r="S411">
        <v>0</v>
      </c>
      <c r="T411">
        <v>46</v>
      </c>
      <c r="U411">
        <v>1.784</v>
      </c>
      <c r="Z411">
        <v>47309</v>
      </c>
      <c r="AA411">
        <v>14738885</v>
      </c>
      <c r="AB411">
        <v>571.53599999999994</v>
      </c>
      <c r="AC411">
        <v>1.835</v>
      </c>
      <c r="AD411">
        <v>38900</v>
      </c>
      <c r="AE411">
        <v>1.508</v>
      </c>
      <c r="AF411">
        <v>2.9999999999999997E-4</v>
      </c>
      <c r="AG411">
        <v>3280.8</v>
      </c>
      <c r="AH411" t="s">
        <v>204</v>
      </c>
      <c r="AI411">
        <v>125000</v>
      </c>
      <c r="AJ411">
        <v>124972</v>
      </c>
      <c r="AK411">
        <v>28</v>
      </c>
      <c r="AM411">
        <v>16672</v>
      </c>
      <c r="AN411">
        <v>9142</v>
      </c>
      <c r="AO411">
        <v>0.48</v>
      </c>
      <c r="AP411">
        <v>0.48</v>
      </c>
      <c r="AQ411">
        <v>0</v>
      </c>
      <c r="AS411">
        <v>355</v>
      </c>
      <c r="AT411">
        <v>9140</v>
      </c>
      <c r="AU411">
        <v>3.5000000000000003E-2</v>
      </c>
      <c r="AV411">
        <v>50.46</v>
      </c>
      <c r="AW411">
        <v>25788217</v>
      </c>
      <c r="AX411">
        <v>3.202</v>
      </c>
      <c r="AY411">
        <v>37.9</v>
      </c>
      <c r="AZ411">
        <v>15.504</v>
      </c>
      <c r="BA411">
        <v>10.129</v>
      </c>
      <c r="BB411">
        <v>44648.71</v>
      </c>
      <c r="BC411">
        <v>0.5</v>
      </c>
      <c r="BD411">
        <v>107.791</v>
      </c>
      <c r="BE411">
        <v>5.07</v>
      </c>
      <c r="BF411">
        <v>13</v>
      </c>
      <c r="BG411">
        <v>16.5</v>
      </c>
      <c r="BI411">
        <v>3.84</v>
      </c>
      <c r="BJ411">
        <v>83.44</v>
      </c>
      <c r="BK411">
        <v>0.94399999999999995</v>
      </c>
    </row>
    <row r="412" spans="1:67" x14ac:dyDescent="0.3">
      <c r="A412" t="s">
        <v>202</v>
      </c>
      <c r="B412" t="s">
        <v>203</v>
      </c>
      <c r="C412" t="s">
        <v>127</v>
      </c>
      <c r="D412" s="33">
        <v>44266</v>
      </c>
      <c r="E412">
        <v>29102</v>
      </c>
      <c r="F412">
        <v>12</v>
      </c>
      <c r="G412">
        <v>11.571</v>
      </c>
      <c r="H412">
        <v>909</v>
      </c>
      <c r="I412">
        <v>0</v>
      </c>
      <c r="J412">
        <v>0</v>
      </c>
      <c r="K412">
        <v>1128.5</v>
      </c>
      <c r="L412">
        <v>0.46500000000000002</v>
      </c>
      <c r="M412">
        <v>0.44900000000000001</v>
      </c>
      <c r="N412">
        <v>35.249000000000002</v>
      </c>
      <c r="O412">
        <v>0</v>
      </c>
      <c r="P412">
        <v>0</v>
      </c>
      <c r="Q412">
        <v>1.17</v>
      </c>
      <c r="R412">
        <v>0</v>
      </c>
      <c r="S412">
        <v>0</v>
      </c>
      <c r="T412">
        <v>44</v>
      </c>
      <c r="U412">
        <v>1.706</v>
      </c>
      <c r="Z412">
        <v>51011</v>
      </c>
      <c r="AA412">
        <v>14789896</v>
      </c>
      <c r="AB412">
        <v>573.51400000000001</v>
      </c>
      <c r="AC412">
        <v>1.978</v>
      </c>
      <c r="AD412">
        <v>39180</v>
      </c>
      <c r="AE412">
        <v>1.5189999999999999</v>
      </c>
      <c r="AF412">
        <v>2.9999999999999997E-4</v>
      </c>
      <c r="AG412">
        <v>3386.1</v>
      </c>
      <c r="AH412" t="s">
        <v>204</v>
      </c>
      <c r="AI412">
        <v>135109</v>
      </c>
      <c r="AJ412">
        <v>135077</v>
      </c>
      <c r="AK412">
        <v>32</v>
      </c>
      <c r="AM412">
        <v>10109</v>
      </c>
      <c r="AN412">
        <v>9035</v>
      </c>
      <c r="AO412">
        <v>0.52</v>
      </c>
      <c r="AP412">
        <v>0.52</v>
      </c>
      <c r="AQ412">
        <v>0</v>
      </c>
      <c r="AS412">
        <v>350</v>
      </c>
      <c r="AT412">
        <v>9033</v>
      </c>
      <c r="AU412">
        <v>3.5000000000000003E-2</v>
      </c>
      <c r="AV412">
        <v>50.46</v>
      </c>
      <c r="AW412">
        <v>25788217</v>
      </c>
      <c r="AX412">
        <v>3.202</v>
      </c>
      <c r="AY412">
        <v>37.9</v>
      </c>
      <c r="AZ412">
        <v>15.504</v>
      </c>
      <c r="BA412">
        <v>10.129</v>
      </c>
      <c r="BB412">
        <v>44648.71</v>
      </c>
      <c r="BC412">
        <v>0.5</v>
      </c>
      <c r="BD412">
        <v>107.791</v>
      </c>
      <c r="BE412">
        <v>5.07</v>
      </c>
      <c r="BF412">
        <v>13</v>
      </c>
      <c r="BG412">
        <v>16.5</v>
      </c>
      <c r="BI412">
        <v>3.84</v>
      </c>
      <c r="BJ412">
        <v>83.44</v>
      </c>
      <c r="BK412">
        <v>0.94399999999999995</v>
      </c>
    </row>
    <row r="413" spans="1:67" x14ac:dyDescent="0.3">
      <c r="A413" t="s">
        <v>202</v>
      </c>
      <c r="B413" t="s">
        <v>203</v>
      </c>
      <c r="C413" t="s">
        <v>127</v>
      </c>
      <c r="D413" s="33">
        <v>44267</v>
      </c>
      <c r="E413">
        <v>29112</v>
      </c>
      <c r="F413">
        <v>10</v>
      </c>
      <c r="G413">
        <v>11.856999999999999</v>
      </c>
      <c r="H413">
        <v>909</v>
      </c>
      <c r="I413">
        <v>0</v>
      </c>
      <c r="J413">
        <v>0</v>
      </c>
      <c r="K413">
        <v>1128.8879999999999</v>
      </c>
      <c r="L413">
        <v>0.38800000000000001</v>
      </c>
      <c r="M413">
        <v>0.46</v>
      </c>
      <c r="N413">
        <v>35.249000000000002</v>
      </c>
      <c r="O413">
        <v>0</v>
      </c>
      <c r="P413">
        <v>0</v>
      </c>
      <c r="Q413">
        <v>1.1299999999999999</v>
      </c>
      <c r="R413">
        <v>0</v>
      </c>
      <c r="S413">
        <v>0</v>
      </c>
      <c r="T413">
        <v>48</v>
      </c>
      <c r="U413">
        <v>1.861</v>
      </c>
      <c r="Z413">
        <v>45015</v>
      </c>
      <c r="AA413">
        <v>14834911</v>
      </c>
      <c r="AB413">
        <v>575.25900000000001</v>
      </c>
      <c r="AC413">
        <v>1.746</v>
      </c>
      <c r="AD413">
        <v>38806</v>
      </c>
      <c r="AE413">
        <v>1.5049999999999999</v>
      </c>
      <c r="AF413">
        <v>2.9999999999999997E-4</v>
      </c>
      <c r="AG413">
        <v>3272.8</v>
      </c>
      <c r="AH413" t="s">
        <v>204</v>
      </c>
      <c r="AI413">
        <v>159294</v>
      </c>
      <c r="AJ413">
        <v>159260</v>
      </c>
      <c r="AK413">
        <v>34</v>
      </c>
      <c r="AM413">
        <v>24185</v>
      </c>
      <c r="AN413">
        <v>11765</v>
      </c>
      <c r="AO413">
        <v>0.62</v>
      </c>
      <c r="AP413">
        <v>0.62</v>
      </c>
      <c r="AQ413">
        <v>0</v>
      </c>
      <c r="AS413">
        <v>456</v>
      </c>
      <c r="AT413">
        <v>11763</v>
      </c>
      <c r="AU413">
        <v>4.5999999999999999E-2</v>
      </c>
      <c r="AV413">
        <v>50.46</v>
      </c>
      <c r="AW413">
        <v>25788217</v>
      </c>
      <c r="AX413">
        <v>3.202</v>
      </c>
      <c r="AY413">
        <v>37.9</v>
      </c>
      <c r="AZ413">
        <v>15.504</v>
      </c>
      <c r="BA413">
        <v>10.129</v>
      </c>
      <c r="BB413">
        <v>44648.71</v>
      </c>
      <c r="BC413">
        <v>0.5</v>
      </c>
      <c r="BD413">
        <v>107.791</v>
      </c>
      <c r="BE413">
        <v>5.07</v>
      </c>
      <c r="BF413">
        <v>13</v>
      </c>
      <c r="BG413">
        <v>16.5</v>
      </c>
      <c r="BI413">
        <v>3.84</v>
      </c>
      <c r="BJ413">
        <v>83.44</v>
      </c>
      <c r="BK413">
        <v>0.94399999999999995</v>
      </c>
    </row>
    <row r="414" spans="1:67" x14ac:dyDescent="0.3">
      <c r="A414" t="s">
        <v>202</v>
      </c>
      <c r="B414" t="s">
        <v>203</v>
      </c>
      <c r="C414" t="s">
        <v>127</v>
      </c>
      <c r="D414" s="33">
        <v>44268</v>
      </c>
      <c r="E414">
        <v>29117</v>
      </c>
      <c r="F414">
        <v>5</v>
      </c>
      <c r="G414">
        <v>11.856999999999999</v>
      </c>
      <c r="H414">
        <v>909</v>
      </c>
      <c r="I414">
        <v>0</v>
      </c>
      <c r="J414">
        <v>0</v>
      </c>
      <c r="K414">
        <v>1129.0820000000001</v>
      </c>
      <c r="L414">
        <v>0.19400000000000001</v>
      </c>
      <c r="M414">
        <v>0.46</v>
      </c>
      <c r="N414">
        <v>35.249000000000002</v>
      </c>
      <c r="O414">
        <v>0</v>
      </c>
      <c r="P414">
        <v>0</v>
      </c>
      <c r="Q414">
        <v>1.0900000000000001</v>
      </c>
      <c r="R414">
        <v>0</v>
      </c>
      <c r="S414">
        <v>0</v>
      </c>
      <c r="T414">
        <v>41</v>
      </c>
      <c r="U414">
        <v>1.59</v>
      </c>
      <c r="Z414">
        <v>36989</v>
      </c>
      <c r="AA414">
        <v>14871900</v>
      </c>
      <c r="AB414">
        <v>576.69399999999996</v>
      </c>
      <c r="AC414">
        <v>1.4339999999999999</v>
      </c>
      <c r="AD414">
        <v>38780</v>
      </c>
      <c r="AE414">
        <v>1.504</v>
      </c>
      <c r="AF414">
        <v>2.9999999999999997E-4</v>
      </c>
      <c r="AG414">
        <v>3270.6</v>
      </c>
      <c r="AH414" t="s">
        <v>204</v>
      </c>
      <c r="AI414">
        <v>162551</v>
      </c>
      <c r="AJ414">
        <v>162517</v>
      </c>
      <c r="AK414">
        <v>34</v>
      </c>
      <c r="AM414">
        <v>3257</v>
      </c>
      <c r="AN414">
        <v>11601</v>
      </c>
      <c r="AO414">
        <v>0.63</v>
      </c>
      <c r="AP414">
        <v>0.63</v>
      </c>
      <c r="AQ414">
        <v>0</v>
      </c>
      <c r="AS414">
        <v>450</v>
      </c>
      <c r="AT414">
        <v>11599</v>
      </c>
      <c r="AU414">
        <v>4.4999999999999998E-2</v>
      </c>
      <c r="AV414">
        <v>50.46</v>
      </c>
      <c r="AW414">
        <v>25788217</v>
      </c>
      <c r="AX414">
        <v>3.202</v>
      </c>
      <c r="AY414">
        <v>37.9</v>
      </c>
      <c r="AZ414">
        <v>15.504</v>
      </c>
      <c r="BA414">
        <v>10.129</v>
      </c>
      <c r="BB414">
        <v>44648.71</v>
      </c>
      <c r="BC414">
        <v>0.5</v>
      </c>
      <c r="BD414">
        <v>107.791</v>
      </c>
      <c r="BE414">
        <v>5.07</v>
      </c>
      <c r="BF414">
        <v>13</v>
      </c>
      <c r="BG414">
        <v>16.5</v>
      </c>
      <c r="BI414">
        <v>3.84</v>
      </c>
      <c r="BJ414">
        <v>83.44</v>
      </c>
      <c r="BK414">
        <v>0.94399999999999995</v>
      </c>
    </row>
    <row r="415" spans="1:67" x14ac:dyDescent="0.3">
      <c r="A415" t="s">
        <v>202</v>
      </c>
      <c r="B415" t="s">
        <v>203</v>
      </c>
      <c r="C415" t="s">
        <v>127</v>
      </c>
      <c r="D415" s="33">
        <v>44269</v>
      </c>
      <c r="E415">
        <v>29130</v>
      </c>
      <c r="F415">
        <v>13</v>
      </c>
      <c r="G415">
        <v>12</v>
      </c>
      <c r="H415">
        <v>909</v>
      </c>
      <c r="I415">
        <v>0</v>
      </c>
      <c r="J415">
        <v>0</v>
      </c>
      <c r="K415">
        <v>1129.586</v>
      </c>
      <c r="L415">
        <v>0.504</v>
      </c>
      <c r="M415">
        <v>0.46500000000000002</v>
      </c>
      <c r="N415">
        <v>35.249000000000002</v>
      </c>
      <c r="O415">
        <v>0</v>
      </c>
      <c r="P415">
        <v>0</v>
      </c>
      <c r="Q415">
        <v>1.0900000000000001</v>
      </c>
      <c r="R415">
        <v>0</v>
      </c>
      <c r="S415">
        <v>0</v>
      </c>
      <c r="T415">
        <v>37</v>
      </c>
      <c r="U415">
        <v>1.4350000000000001</v>
      </c>
      <c r="Z415">
        <v>29392</v>
      </c>
      <c r="AA415">
        <v>14901292</v>
      </c>
      <c r="AB415">
        <v>577.83299999999997</v>
      </c>
      <c r="AC415">
        <v>1.1399999999999999</v>
      </c>
      <c r="AD415">
        <v>38924</v>
      </c>
      <c r="AE415">
        <v>1.5089999999999999</v>
      </c>
      <c r="AF415">
        <v>2.9999999999999997E-4</v>
      </c>
      <c r="AG415">
        <v>3243.7</v>
      </c>
      <c r="AH415" t="s">
        <v>204</v>
      </c>
      <c r="AI415">
        <v>164781</v>
      </c>
      <c r="AJ415">
        <v>164746</v>
      </c>
      <c r="AK415">
        <v>35</v>
      </c>
      <c r="AM415">
        <v>2230</v>
      </c>
      <c r="AN415">
        <v>11202</v>
      </c>
      <c r="AO415">
        <v>0.64</v>
      </c>
      <c r="AP415">
        <v>0.64</v>
      </c>
      <c r="AQ415">
        <v>0</v>
      </c>
      <c r="AS415">
        <v>434</v>
      </c>
      <c r="AT415">
        <v>11200</v>
      </c>
      <c r="AU415">
        <v>4.2999999999999997E-2</v>
      </c>
      <c r="AV415">
        <v>50.46</v>
      </c>
      <c r="AW415">
        <v>25788217</v>
      </c>
      <c r="AX415">
        <v>3.202</v>
      </c>
      <c r="AY415">
        <v>37.9</v>
      </c>
      <c r="AZ415">
        <v>15.504</v>
      </c>
      <c r="BA415">
        <v>10.129</v>
      </c>
      <c r="BB415">
        <v>44648.71</v>
      </c>
      <c r="BC415">
        <v>0.5</v>
      </c>
      <c r="BD415">
        <v>107.791</v>
      </c>
      <c r="BE415">
        <v>5.07</v>
      </c>
      <c r="BF415">
        <v>13</v>
      </c>
      <c r="BG415">
        <v>16.5</v>
      </c>
      <c r="BI415">
        <v>3.84</v>
      </c>
      <c r="BJ415">
        <v>83.44</v>
      </c>
      <c r="BK415">
        <v>0.94399999999999995</v>
      </c>
      <c r="BL415">
        <v>-11072.3</v>
      </c>
      <c r="BM415">
        <v>-5.49</v>
      </c>
      <c r="BN415">
        <v>-1.21</v>
      </c>
      <c r="BO415">
        <v>-429.35500348860899</v>
      </c>
    </row>
    <row r="416" spans="1:67" x14ac:dyDescent="0.3">
      <c r="A416" t="s">
        <v>202</v>
      </c>
      <c r="B416" t="s">
        <v>203</v>
      </c>
      <c r="C416" t="s">
        <v>127</v>
      </c>
      <c r="D416" s="33">
        <v>44270</v>
      </c>
      <c r="E416">
        <v>29137</v>
      </c>
      <c r="F416">
        <v>7</v>
      </c>
      <c r="G416">
        <v>10.856999999999999</v>
      </c>
      <c r="H416">
        <v>909</v>
      </c>
      <c r="I416">
        <v>0</v>
      </c>
      <c r="J416">
        <v>0</v>
      </c>
      <c r="K416">
        <v>1129.857</v>
      </c>
      <c r="L416">
        <v>0.27100000000000002</v>
      </c>
      <c r="M416">
        <v>0.42099999999999999</v>
      </c>
      <c r="N416">
        <v>35.249000000000002</v>
      </c>
      <c r="O416">
        <v>0</v>
      </c>
      <c r="P416">
        <v>0</v>
      </c>
      <c r="Q416">
        <v>1.07</v>
      </c>
      <c r="R416">
        <v>0</v>
      </c>
      <c r="S416">
        <v>0</v>
      </c>
      <c r="T416">
        <v>43</v>
      </c>
      <c r="U416">
        <v>1.667</v>
      </c>
      <c r="Z416">
        <v>32312</v>
      </c>
      <c r="AA416">
        <v>14933604</v>
      </c>
      <c r="AB416">
        <v>579.08600000000001</v>
      </c>
      <c r="AC416">
        <v>1.2529999999999999</v>
      </c>
      <c r="AD416">
        <v>38519</v>
      </c>
      <c r="AE416">
        <v>1.494</v>
      </c>
      <c r="AF416">
        <v>2.9999999999999997E-4</v>
      </c>
      <c r="AG416">
        <v>3547.8</v>
      </c>
      <c r="AH416" t="s">
        <v>204</v>
      </c>
      <c r="AI416">
        <v>182437</v>
      </c>
      <c r="AJ416">
        <v>182214</v>
      </c>
      <c r="AK416">
        <v>223</v>
      </c>
      <c r="AM416">
        <v>17656</v>
      </c>
      <c r="AN416">
        <v>12504</v>
      </c>
      <c r="AO416">
        <v>0.71</v>
      </c>
      <c r="AP416">
        <v>0.71</v>
      </c>
      <c r="AQ416">
        <v>0</v>
      </c>
      <c r="AS416">
        <v>485</v>
      </c>
      <c r="AT416">
        <v>12476</v>
      </c>
      <c r="AU416">
        <v>4.8000000000000001E-2</v>
      </c>
      <c r="AV416">
        <v>44.91</v>
      </c>
      <c r="AW416">
        <v>25788217</v>
      </c>
      <c r="AX416">
        <v>3.202</v>
      </c>
      <c r="AY416">
        <v>37.9</v>
      </c>
      <c r="AZ416">
        <v>15.504</v>
      </c>
      <c r="BA416">
        <v>10.129</v>
      </c>
      <c r="BB416">
        <v>44648.71</v>
      </c>
      <c r="BC416">
        <v>0.5</v>
      </c>
      <c r="BD416">
        <v>107.791</v>
      </c>
      <c r="BE416">
        <v>5.07</v>
      </c>
      <c r="BF416">
        <v>13</v>
      </c>
      <c r="BG416">
        <v>16.5</v>
      </c>
      <c r="BI416">
        <v>3.84</v>
      </c>
      <c r="BJ416">
        <v>83.44</v>
      </c>
      <c r="BK416">
        <v>0.94399999999999995</v>
      </c>
    </row>
    <row r="417" spans="1:67" x14ac:dyDescent="0.3">
      <c r="A417" t="s">
        <v>202</v>
      </c>
      <c r="B417" t="s">
        <v>203</v>
      </c>
      <c r="C417" t="s">
        <v>127</v>
      </c>
      <c r="D417" s="33">
        <v>44271</v>
      </c>
      <c r="E417">
        <v>29154</v>
      </c>
      <c r="F417">
        <v>17</v>
      </c>
      <c r="G417">
        <v>11.429</v>
      </c>
      <c r="H417">
        <v>909</v>
      </c>
      <c r="I417">
        <v>0</v>
      </c>
      <c r="J417">
        <v>0</v>
      </c>
      <c r="K417">
        <v>1130.5160000000001</v>
      </c>
      <c r="L417">
        <v>0.65900000000000003</v>
      </c>
      <c r="M417">
        <v>0.443</v>
      </c>
      <c r="N417">
        <v>35.249000000000002</v>
      </c>
      <c r="O417">
        <v>0</v>
      </c>
      <c r="P417">
        <v>0</v>
      </c>
      <c r="Q417">
        <v>1.0900000000000001</v>
      </c>
      <c r="R417">
        <v>1</v>
      </c>
      <c r="S417">
        <v>3.9E-2</v>
      </c>
      <c r="T417">
        <v>47</v>
      </c>
      <c r="U417">
        <v>1.823</v>
      </c>
      <c r="Z417">
        <v>33843</v>
      </c>
      <c r="AA417">
        <v>14967447</v>
      </c>
      <c r="AB417">
        <v>580.399</v>
      </c>
      <c r="AC417">
        <v>1.3120000000000001</v>
      </c>
      <c r="AD417">
        <v>39410</v>
      </c>
      <c r="AE417">
        <v>1.528</v>
      </c>
      <c r="AF417">
        <v>2.9999999999999997E-4</v>
      </c>
      <c r="AG417">
        <v>3448.2</v>
      </c>
      <c r="AH417" t="s">
        <v>204</v>
      </c>
      <c r="AI417">
        <v>203557</v>
      </c>
      <c r="AJ417">
        <v>203032</v>
      </c>
      <c r="AK417">
        <v>525</v>
      </c>
      <c r="AM417">
        <v>21120</v>
      </c>
      <c r="AN417">
        <v>13604</v>
      </c>
      <c r="AO417">
        <v>0.79</v>
      </c>
      <c r="AP417">
        <v>0.79</v>
      </c>
      <c r="AQ417">
        <v>0</v>
      </c>
      <c r="AS417">
        <v>528</v>
      </c>
      <c r="AT417">
        <v>13533</v>
      </c>
      <c r="AU417">
        <v>5.1999999999999998E-2</v>
      </c>
      <c r="AV417">
        <v>44.91</v>
      </c>
      <c r="AW417">
        <v>25788217</v>
      </c>
      <c r="AX417">
        <v>3.202</v>
      </c>
      <c r="AY417">
        <v>37.9</v>
      </c>
      <c r="AZ417">
        <v>15.504</v>
      </c>
      <c r="BA417">
        <v>10.129</v>
      </c>
      <c r="BB417">
        <v>44648.71</v>
      </c>
      <c r="BC417">
        <v>0.5</v>
      </c>
      <c r="BD417">
        <v>107.791</v>
      </c>
      <c r="BE417">
        <v>5.07</v>
      </c>
      <c r="BF417">
        <v>13</v>
      </c>
      <c r="BG417">
        <v>16.5</v>
      </c>
      <c r="BI417">
        <v>3.84</v>
      </c>
      <c r="BJ417">
        <v>83.44</v>
      </c>
      <c r="BK417">
        <v>0.94399999999999995</v>
      </c>
    </row>
    <row r="418" spans="1:67" x14ac:dyDescent="0.3">
      <c r="A418" t="s">
        <v>202</v>
      </c>
      <c r="B418" t="s">
        <v>203</v>
      </c>
      <c r="C418" t="s">
        <v>127</v>
      </c>
      <c r="D418" s="33">
        <v>44272</v>
      </c>
      <c r="E418">
        <v>29166</v>
      </c>
      <c r="F418">
        <v>12</v>
      </c>
      <c r="G418">
        <v>10.856999999999999</v>
      </c>
      <c r="H418">
        <v>909</v>
      </c>
      <c r="I418">
        <v>0</v>
      </c>
      <c r="J418">
        <v>0</v>
      </c>
      <c r="K418">
        <v>1130.982</v>
      </c>
      <c r="L418">
        <v>0.46500000000000002</v>
      </c>
      <c r="M418">
        <v>0.42099999999999999</v>
      </c>
      <c r="N418">
        <v>35.249000000000002</v>
      </c>
      <c r="O418">
        <v>0</v>
      </c>
      <c r="P418">
        <v>0</v>
      </c>
      <c r="Q418">
        <v>1.07</v>
      </c>
      <c r="R418">
        <v>0</v>
      </c>
      <c r="S418">
        <v>0</v>
      </c>
      <c r="T418">
        <v>46</v>
      </c>
      <c r="U418">
        <v>1.784</v>
      </c>
      <c r="Z418">
        <v>54260</v>
      </c>
      <c r="AA418">
        <v>15021707</v>
      </c>
      <c r="AB418">
        <v>582.50300000000004</v>
      </c>
      <c r="AC418">
        <v>2.1040000000000001</v>
      </c>
      <c r="AD418">
        <v>40403</v>
      </c>
      <c r="AE418">
        <v>1.5669999999999999</v>
      </c>
      <c r="AF418">
        <v>2.9999999999999997E-4</v>
      </c>
      <c r="AG418">
        <v>3721.4</v>
      </c>
      <c r="AH418" t="s">
        <v>204</v>
      </c>
      <c r="AI418">
        <v>226057</v>
      </c>
      <c r="AJ418">
        <v>224711</v>
      </c>
      <c r="AK418">
        <v>1346</v>
      </c>
      <c r="AM418">
        <v>22500</v>
      </c>
      <c r="AN418">
        <v>14437</v>
      </c>
      <c r="AO418">
        <v>0.88</v>
      </c>
      <c r="AP418">
        <v>0.87</v>
      </c>
      <c r="AQ418">
        <v>0.01</v>
      </c>
      <c r="AS418">
        <v>560</v>
      </c>
      <c r="AT418">
        <v>14248</v>
      </c>
      <c r="AU418">
        <v>5.5E-2</v>
      </c>
      <c r="AV418">
        <v>44.91</v>
      </c>
      <c r="AW418">
        <v>25788217</v>
      </c>
      <c r="AX418">
        <v>3.202</v>
      </c>
      <c r="AY418">
        <v>37.9</v>
      </c>
      <c r="AZ418">
        <v>15.504</v>
      </c>
      <c r="BA418">
        <v>10.129</v>
      </c>
      <c r="BB418">
        <v>44648.71</v>
      </c>
      <c r="BC418">
        <v>0.5</v>
      </c>
      <c r="BD418">
        <v>107.791</v>
      </c>
      <c r="BE418">
        <v>5.07</v>
      </c>
      <c r="BF418">
        <v>13</v>
      </c>
      <c r="BG418">
        <v>16.5</v>
      </c>
      <c r="BI418">
        <v>3.84</v>
      </c>
      <c r="BJ418">
        <v>83.44</v>
      </c>
      <c r="BK418">
        <v>0.94399999999999995</v>
      </c>
    </row>
    <row r="419" spans="1:67" x14ac:dyDescent="0.3">
      <c r="A419" t="s">
        <v>202</v>
      </c>
      <c r="B419" t="s">
        <v>203</v>
      </c>
      <c r="C419" t="s">
        <v>127</v>
      </c>
      <c r="D419" s="33">
        <v>44273</v>
      </c>
      <c r="E419">
        <v>29183</v>
      </c>
      <c r="F419">
        <v>17</v>
      </c>
      <c r="G419">
        <v>11.571</v>
      </c>
      <c r="H419">
        <v>909</v>
      </c>
      <c r="I419">
        <v>0</v>
      </c>
      <c r="J419">
        <v>0</v>
      </c>
      <c r="K419">
        <v>1131.6410000000001</v>
      </c>
      <c r="L419">
        <v>0.65900000000000003</v>
      </c>
      <c r="M419">
        <v>0.44900000000000001</v>
      </c>
      <c r="N419">
        <v>35.249000000000002</v>
      </c>
      <c r="O419">
        <v>0</v>
      </c>
      <c r="P419">
        <v>0</v>
      </c>
      <c r="Q419">
        <v>1.05</v>
      </c>
      <c r="R419">
        <v>1</v>
      </c>
      <c r="S419">
        <v>3.9E-2</v>
      </c>
      <c r="T419">
        <v>63</v>
      </c>
      <c r="U419">
        <v>2.4430000000000001</v>
      </c>
      <c r="Z419">
        <v>50496</v>
      </c>
      <c r="AA419">
        <v>15072203</v>
      </c>
      <c r="AB419">
        <v>584.46100000000001</v>
      </c>
      <c r="AC419">
        <v>1.958</v>
      </c>
      <c r="AD419">
        <v>40330</v>
      </c>
      <c r="AE419">
        <v>1.5640000000000001</v>
      </c>
      <c r="AF419">
        <v>2.9999999999999997E-4</v>
      </c>
      <c r="AG419">
        <v>3485.4</v>
      </c>
      <c r="AH419" t="s">
        <v>204</v>
      </c>
      <c r="AI419">
        <v>240754</v>
      </c>
      <c r="AJ419">
        <v>238673</v>
      </c>
      <c r="AK419">
        <v>2081</v>
      </c>
      <c r="AM419">
        <v>14697</v>
      </c>
      <c r="AN419">
        <v>15092</v>
      </c>
      <c r="AO419">
        <v>0.93</v>
      </c>
      <c r="AP419">
        <v>0.93</v>
      </c>
      <c r="AQ419">
        <v>0.01</v>
      </c>
      <c r="AS419">
        <v>585</v>
      </c>
      <c r="AT419">
        <v>14799</v>
      </c>
      <c r="AU419">
        <v>5.7000000000000002E-2</v>
      </c>
      <c r="AV419">
        <v>44.91</v>
      </c>
      <c r="AW419">
        <v>25788217</v>
      </c>
      <c r="AX419">
        <v>3.202</v>
      </c>
      <c r="AY419">
        <v>37.9</v>
      </c>
      <c r="AZ419">
        <v>15.504</v>
      </c>
      <c r="BA419">
        <v>10.129</v>
      </c>
      <c r="BB419">
        <v>44648.71</v>
      </c>
      <c r="BC419">
        <v>0.5</v>
      </c>
      <c r="BD419">
        <v>107.791</v>
      </c>
      <c r="BE419">
        <v>5.07</v>
      </c>
      <c r="BF419">
        <v>13</v>
      </c>
      <c r="BG419">
        <v>16.5</v>
      </c>
      <c r="BI419">
        <v>3.84</v>
      </c>
      <c r="BJ419">
        <v>83.44</v>
      </c>
      <c r="BK419">
        <v>0.94399999999999995</v>
      </c>
    </row>
    <row r="420" spans="1:67" x14ac:dyDescent="0.3">
      <c r="A420" t="s">
        <v>202</v>
      </c>
      <c r="B420" t="s">
        <v>203</v>
      </c>
      <c r="C420" t="s">
        <v>127</v>
      </c>
      <c r="D420" s="33">
        <v>44274</v>
      </c>
      <c r="E420">
        <v>29192</v>
      </c>
      <c r="F420">
        <v>9</v>
      </c>
      <c r="G420">
        <v>11.429</v>
      </c>
      <c r="H420">
        <v>909</v>
      </c>
      <c r="I420">
        <v>0</v>
      </c>
      <c r="J420">
        <v>0</v>
      </c>
      <c r="K420">
        <v>1131.99</v>
      </c>
      <c r="L420">
        <v>0.34899999999999998</v>
      </c>
      <c r="M420">
        <v>0.443</v>
      </c>
      <c r="N420">
        <v>35.249000000000002</v>
      </c>
      <c r="O420">
        <v>0</v>
      </c>
      <c r="P420">
        <v>0</v>
      </c>
      <c r="Q420">
        <v>1</v>
      </c>
      <c r="R420">
        <v>3</v>
      </c>
      <c r="S420">
        <v>0.11600000000000001</v>
      </c>
      <c r="T420">
        <v>64</v>
      </c>
      <c r="U420">
        <v>2.4820000000000002</v>
      </c>
      <c r="Z420">
        <v>44082</v>
      </c>
      <c r="AA420">
        <v>15116285</v>
      </c>
      <c r="AB420">
        <v>586.16999999999996</v>
      </c>
      <c r="AC420">
        <v>1.7090000000000001</v>
      </c>
      <c r="AD420">
        <v>40196</v>
      </c>
      <c r="AE420">
        <v>1.5589999999999999</v>
      </c>
      <c r="AF420">
        <v>2.9999999999999997E-4</v>
      </c>
      <c r="AG420">
        <v>3517</v>
      </c>
      <c r="AH420" t="s">
        <v>204</v>
      </c>
      <c r="AI420">
        <v>253831</v>
      </c>
      <c r="AJ420">
        <v>251060</v>
      </c>
      <c r="AK420">
        <v>2771</v>
      </c>
      <c r="AM420">
        <v>13077</v>
      </c>
      <c r="AN420">
        <v>13505</v>
      </c>
      <c r="AO420">
        <v>0.98</v>
      </c>
      <c r="AP420">
        <v>0.97</v>
      </c>
      <c r="AQ420">
        <v>0.01</v>
      </c>
      <c r="AS420">
        <v>524</v>
      </c>
      <c r="AT420">
        <v>13114</v>
      </c>
      <c r="AU420">
        <v>5.0999999999999997E-2</v>
      </c>
      <c r="AV420">
        <v>44.91</v>
      </c>
      <c r="AW420">
        <v>25788217</v>
      </c>
      <c r="AX420">
        <v>3.202</v>
      </c>
      <c r="AY420">
        <v>37.9</v>
      </c>
      <c r="AZ420">
        <v>15.504</v>
      </c>
      <c r="BA420">
        <v>10.129</v>
      </c>
      <c r="BB420">
        <v>44648.71</v>
      </c>
      <c r="BC420">
        <v>0.5</v>
      </c>
      <c r="BD420">
        <v>107.791</v>
      </c>
      <c r="BE420">
        <v>5.07</v>
      </c>
      <c r="BF420">
        <v>13</v>
      </c>
      <c r="BG420">
        <v>16.5</v>
      </c>
      <c r="BI420">
        <v>3.84</v>
      </c>
      <c r="BJ420">
        <v>83.44</v>
      </c>
      <c r="BK420">
        <v>0.94399999999999995</v>
      </c>
    </row>
    <row r="421" spans="1:67" x14ac:dyDescent="0.3">
      <c r="A421" t="s">
        <v>202</v>
      </c>
      <c r="B421" t="s">
        <v>203</v>
      </c>
      <c r="C421" t="s">
        <v>127</v>
      </c>
      <c r="D421" s="33">
        <v>44275</v>
      </c>
      <c r="E421">
        <v>29196</v>
      </c>
      <c r="F421">
        <v>4</v>
      </c>
      <c r="G421">
        <v>11.286</v>
      </c>
      <c r="H421">
        <v>909</v>
      </c>
      <c r="I421">
        <v>0</v>
      </c>
      <c r="J421">
        <v>0</v>
      </c>
      <c r="K421">
        <v>1132.145</v>
      </c>
      <c r="L421">
        <v>0.155</v>
      </c>
      <c r="M421">
        <v>0.438</v>
      </c>
      <c r="N421">
        <v>35.249000000000002</v>
      </c>
      <c r="O421">
        <v>0</v>
      </c>
      <c r="P421">
        <v>0</v>
      </c>
      <c r="Q421">
        <v>0.95</v>
      </c>
      <c r="R421">
        <v>2</v>
      </c>
      <c r="S421">
        <v>7.8E-2</v>
      </c>
      <c r="T421">
        <v>60</v>
      </c>
      <c r="U421">
        <v>2.327</v>
      </c>
      <c r="Z421">
        <v>36037</v>
      </c>
      <c r="AA421">
        <v>15152322</v>
      </c>
      <c r="AB421">
        <v>587.56799999999998</v>
      </c>
      <c r="AC421">
        <v>1.397</v>
      </c>
      <c r="AD421">
        <v>40060</v>
      </c>
      <c r="AE421">
        <v>1.5529999999999999</v>
      </c>
      <c r="AF421">
        <v>2.9999999999999997E-4</v>
      </c>
      <c r="AG421">
        <v>3549.5</v>
      </c>
      <c r="AH421" t="s">
        <v>204</v>
      </c>
      <c r="AI421">
        <v>256782</v>
      </c>
      <c r="AJ421">
        <v>253858</v>
      </c>
      <c r="AK421">
        <v>2924</v>
      </c>
      <c r="AM421">
        <v>2951</v>
      </c>
      <c r="AN421">
        <v>13462</v>
      </c>
      <c r="AO421">
        <v>1</v>
      </c>
      <c r="AP421">
        <v>0.98</v>
      </c>
      <c r="AQ421">
        <v>0.01</v>
      </c>
      <c r="AS421">
        <v>522</v>
      </c>
      <c r="AT421">
        <v>13049</v>
      </c>
      <c r="AU421">
        <v>5.0999999999999997E-2</v>
      </c>
      <c r="AV421">
        <v>44.91</v>
      </c>
      <c r="AW421">
        <v>25788217</v>
      </c>
      <c r="AX421">
        <v>3.202</v>
      </c>
      <c r="AY421">
        <v>37.9</v>
      </c>
      <c r="AZ421">
        <v>15.504</v>
      </c>
      <c r="BA421">
        <v>10.129</v>
      </c>
      <c r="BB421">
        <v>44648.71</v>
      </c>
      <c r="BC421">
        <v>0.5</v>
      </c>
      <c r="BD421">
        <v>107.791</v>
      </c>
      <c r="BE421">
        <v>5.07</v>
      </c>
      <c r="BF421">
        <v>13</v>
      </c>
      <c r="BG421">
        <v>16.5</v>
      </c>
      <c r="BI421">
        <v>3.84</v>
      </c>
      <c r="BJ421">
        <v>83.44</v>
      </c>
      <c r="BK421">
        <v>0.94399999999999995</v>
      </c>
    </row>
    <row r="422" spans="1:67" x14ac:dyDescent="0.3">
      <c r="A422" t="s">
        <v>202</v>
      </c>
      <c r="B422" t="s">
        <v>203</v>
      </c>
      <c r="C422" t="s">
        <v>127</v>
      </c>
      <c r="D422" s="33">
        <v>44276</v>
      </c>
      <c r="E422">
        <v>29206</v>
      </c>
      <c r="F422">
        <v>10</v>
      </c>
      <c r="G422">
        <v>10.856999999999999</v>
      </c>
      <c r="H422">
        <v>909</v>
      </c>
      <c r="I422">
        <v>0</v>
      </c>
      <c r="J422">
        <v>0</v>
      </c>
      <c r="K422">
        <v>1132.5329999999999</v>
      </c>
      <c r="L422">
        <v>0.38800000000000001</v>
      </c>
      <c r="M422">
        <v>0.42099999999999999</v>
      </c>
      <c r="N422">
        <v>35.249000000000002</v>
      </c>
      <c r="O422">
        <v>0</v>
      </c>
      <c r="P422">
        <v>0</v>
      </c>
      <c r="Q422">
        <v>0.94</v>
      </c>
      <c r="R422">
        <v>1</v>
      </c>
      <c r="S422">
        <v>3.9E-2</v>
      </c>
      <c r="T422">
        <v>64</v>
      </c>
      <c r="U422">
        <v>2.4820000000000002</v>
      </c>
      <c r="Z422">
        <v>35410</v>
      </c>
      <c r="AA422">
        <v>15187732</v>
      </c>
      <c r="AB422">
        <v>588.94100000000003</v>
      </c>
      <c r="AC422">
        <v>1.373</v>
      </c>
      <c r="AD422">
        <v>40920</v>
      </c>
      <c r="AE422">
        <v>1.587</v>
      </c>
      <c r="AF422">
        <v>2.9999999999999997E-4</v>
      </c>
      <c r="AG422">
        <v>3769</v>
      </c>
      <c r="AH422" t="s">
        <v>204</v>
      </c>
      <c r="AI422">
        <v>281960</v>
      </c>
      <c r="AJ422">
        <v>262283</v>
      </c>
      <c r="AK422">
        <v>19677</v>
      </c>
      <c r="AM422">
        <v>25178</v>
      </c>
      <c r="AN422">
        <v>16740</v>
      </c>
      <c r="AO422">
        <v>1.0900000000000001</v>
      </c>
      <c r="AP422">
        <v>1.02</v>
      </c>
      <c r="AQ422">
        <v>0.08</v>
      </c>
      <c r="AS422">
        <v>649</v>
      </c>
      <c r="AT422">
        <v>13934</v>
      </c>
      <c r="AU422">
        <v>5.3999999999999999E-2</v>
      </c>
      <c r="AV422">
        <v>44.91</v>
      </c>
      <c r="AW422">
        <v>25788217</v>
      </c>
      <c r="AX422">
        <v>3.202</v>
      </c>
      <c r="AY422">
        <v>37.9</v>
      </c>
      <c r="AZ422">
        <v>15.504</v>
      </c>
      <c r="BA422">
        <v>10.129</v>
      </c>
      <c r="BB422">
        <v>44648.71</v>
      </c>
      <c r="BC422">
        <v>0.5</v>
      </c>
      <c r="BD422">
        <v>107.791</v>
      </c>
      <c r="BE422">
        <v>5.07</v>
      </c>
      <c r="BF422">
        <v>13</v>
      </c>
      <c r="BG422">
        <v>16.5</v>
      </c>
      <c r="BI422">
        <v>3.84</v>
      </c>
      <c r="BJ422">
        <v>83.44</v>
      </c>
      <c r="BK422">
        <v>0.94399999999999995</v>
      </c>
      <c r="BL422">
        <v>-11082.5</v>
      </c>
      <c r="BM422">
        <v>-5.41</v>
      </c>
      <c r="BN422">
        <v>-0.34</v>
      </c>
      <c r="BO422">
        <v>-429.75053296627698</v>
      </c>
    </row>
    <row r="423" spans="1:67" x14ac:dyDescent="0.3">
      <c r="A423" t="s">
        <v>202</v>
      </c>
      <c r="B423" t="s">
        <v>203</v>
      </c>
      <c r="C423" t="s">
        <v>127</v>
      </c>
      <c r="D423" s="33">
        <v>44277</v>
      </c>
      <c r="E423">
        <v>29211</v>
      </c>
      <c r="F423">
        <v>5</v>
      </c>
      <c r="G423">
        <v>10.571</v>
      </c>
      <c r="H423">
        <v>909</v>
      </c>
      <c r="I423">
        <v>0</v>
      </c>
      <c r="J423">
        <v>0</v>
      </c>
      <c r="K423">
        <v>1132.7270000000001</v>
      </c>
      <c r="L423">
        <v>0.19400000000000001</v>
      </c>
      <c r="M423">
        <v>0.41</v>
      </c>
      <c r="N423">
        <v>35.249000000000002</v>
      </c>
      <c r="O423">
        <v>0</v>
      </c>
      <c r="P423">
        <v>0</v>
      </c>
      <c r="Q423">
        <v>0.93</v>
      </c>
      <c r="R423">
        <v>1</v>
      </c>
      <c r="S423">
        <v>3.9E-2</v>
      </c>
      <c r="T423">
        <v>66</v>
      </c>
      <c r="U423">
        <v>2.5590000000000002</v>
      </c>
      <c r="Z423">
        <v>30548</v>
      </c>
      <c r="AA423">
        <v>15218280</v>
      </c>
      <c r="AB423">
        <v>590.125</v>
      </c>
      <c r="AC423">
        <v>1.1850000000000001</v>
      </c>
      <c r="AD423">
        <v>40668</v>
      </c>
      <c r="AE423">
        <v>1.577</v>
      </c>
      <c r="AF423">
        <v>2.9999999999999997E-4</v>
      </c>
      <c r="AG423">
        <v>3847.1</v>
      </c>
      <c r="AH423" t="s">
        <v>204</v>
      </c>
      <c r="AI423">
        <v>312502</v>
      </c>
      <c r="AJ423">
        <v>289317</v>
      </c>
      <c r="AK423">
        <v>23185</v>
      </c>
      <c r="AM423">
        <v>30542</v>
      </c>
      <c r="AN423">
        <v>18581</v>
      </c>
      <c r="AO423">
        <v>1.21</v>
      </c>
      <c r="AP423">
        <v>1.1200000000000001</v>
      </c>
      <c r="AQ423">
        <v>0.09</v>
      </c>
      <c r="AS423">
        <v>721</v>
      </c>
      <c r="AT423">
        <v>15300</v>
      </c>
      <c r="AU423">
        <v>5.8999999999999997E-2</v>
      </c>
      <c r="AV423">
        <v>44.91</v>
      </c>
      <c r="AW423">
        <v>25788217</v>
      </c>
      <c r="AX423">
        <v>3.202</v>
      </c>
      <c r="AY423">
        <v>37.9</v>
      </c>
      <c r="AZ423">
        <v>15.504</v>
      </c>
      <c r="BA423">
        <v>10.129</v>
      </c>
      <c r="BB423">
        <v>44648.71</v>
      </c>
      <c r="BC423">
        <v>0.5</v>
      </c>
      <c r="BD423">
        <v>107.791</v>
      </c>
      <c r="BE423">
        <v>5.07</v>
      </c>
      <c r="BF423">
        <v>13</v>
      </c>
      <c r="BG423">
        <v>16.5</v>
      </c>
      <c r="BI423">
        <v>3.84</v>
      </c>
      <c r="BJ423">
        <v>83.44</v>
      </c>
      <c r="BK423">
        <v>0.94399999999999995</v>
      </c>
    </row>
    <row r="424" spans="1:67" x14ac:dyDescent="0.3">
      <c r="A424" t="s">
        <v>202</v>
      </c>
      <c r="B424" t="s">
        <v>203</v>
      </c>
      <c r="C424" t="s">
        <v>127</v>
      </c>
      <c r="D424" s="33">
        <v>44278</v>
      </c>
      <c r="E424">
        <v>29221</v>
      </c>
      <c r="F424">
        <v>10</v>
      </c>
      <c r="G424">
        <v>9.5709999999999997</v>
      </c>
      <c r="H424">
        <v>909</v>
      </c>
      <c r="I424">
        <v>0</v>
      </c>
      <c r="J424">
        <v>0</v>
      </c>
      <c r="K424">
        <v>1133.114</v>
      </c>
      <c r="L424">
        <v>0.38800000000000001</v>
      </c>
      <c r="M424">
        <v>0.371</v>
      </c>
      <c r="N424">
        <v>35.249000000000002</v>
      </c>
      <c r="O424">
        <v>0</v>
      </c>
      <c r="P424">
        <v>0</v>
      </c>
      <c r="Q424">
        <v>0.96</v>
      </c>
      <c r="R424">
        <v>1</v>
      </c>
      <c r="S424">
        <v>3.9E-2</v>
      </c>
      <c r="T424">
        <v>72</v>
      </c>
      <c r="U424">
        <v>2.7919999999999998</v>
      </c>
      <c r="Z424">
        <v>29572</v>
      </c>
      <c r="AA424">
        <v>15247852</v>
      </c>
      <c r="AB424">
        <v>591.27200000000005</v>
      </c>
      <c r="AC424">
        <v>1.147</v>
      </c>
      <c r="AD424">
        <v>40058</v>
      </c>
      <c r="AE424">
        <v>1.5529999999999999</v>
      </c>
      <c r="AF424">
        <v>2.0000000000000001E-4</v>
      </c>
      <c r="AG424">
        <v>4185.3999999999996</v>
      </c>
      <c r="AH424" t="s">
        <v>204</v>
      </c>
      <c r="AI424">
        <v>358502</v>
      </c>
      <c r="AJ424">
        <v>334123</v>
      </c>
      <c r="AK424">
        <v>24379</v>
      </c>
      <c r="AM424">
        <v>46000</v>
      </c>
      <c r="AN424">
        <v>22135</v>
      </c>
      <c r="AO424">
        <v>1.39</v>
      </c>
      <c r="AP424">
        <v>1.3</v>
      </c>
      <c r="AQ424">
        <v>0.09</v>
      </c>
      <c r="AS424">
        <v>858</v>
      </c>
      <c r="AT424">
        <v>18727</v>
      </c>
      <c r="AU424">
        <v>7.2999999999999995E-2</v>
      </c>
      <c r="AV424">
        <v>44.91</v>
      </c>
      <c r="AW424">
        <v>25788217</v>
      </c>
      <c r="AX424">
        <v>3.202</v>
      </c>
      <c r="AY424">
        <v>37.9</v>
      </c>
      <c r="AZ424">
        <v>15.504</v>
      </c>
      <c r="BA424">
        <v>10.129</v>
      </c>
      <c r="BB424">
        <v>44648.71</v>
      </c>
      <c r="BC424">
        <v>0.5</v>
      </c>
      <c r="BD424">
        <v>107.791</v>
      </c>
      <c r="BE424">
        <v>5.07</v>
      </c>
      <c r="BF424">
        <v>13</v>
      </c>
      <c r="BG424">
        <v>16.5</v>
      </c>
      <c r="BI424">
        <v>3.84</v>
      </c>
      <c r="BJ424">
        <v>83.44</v>
      </c>
      <c r="BK424">
        <v>0.94399999999999995</v>
      </c>
    </row>
    <row r="425" spans="1:67" x14ac:dyDescent="0.3">
      <c r="A425" t="s">
        <v>202</v>
      </c>
      <c r="B425" t="s">
        <v>203</v>
      </c>
      <c r="C425" t="s">
        <v>127</v>
      </c>
      <c r="D425" s="33">
        <v>44279</v>
      </c>
      <c r="E425">
        <v>29230</v>
      </c>
      <c r="F425">
        <v>9</v>
      </c>
      <c r="G425">
        <v>9.1430000000000007</v>
      </c>
      <c r="H425">
        <v>909</v>
      </c>
      <c r="I425">
        <v>0</v>
      </c>
      <c r="J425">
        <v>0</v>
      </c>
      <c r="K425">
        <v>1133.463</v>
      </c>
      <c r="L425">
        <v>0.34899999999999998</v>
      </c>
      <c r="M425">
        <v>0.35499999999999998</v>
      </c>
      <c r="N425">
        <v>35.249000000000002</v>
      </c>
      <c r="O425">
        <v>0</v>
      </c>
      <c r="P425">
        <v>0</v>
      </c>
      <c r="Q425">
        <v>0.99</v>
      </c>
      <c r="R425">
        <v>1</v>
      </c>
      <c r="S425">
        <v>3.9E-2</v>
      </c>
      <c r="T425">
        <v>71</v>
      </c>
      <c r="U425">
        <v>2.7530000000000001</v>
      </c>
      <c r="Z425">
        <v>47726</v>
      </c>
      <c r="AA425">
        <v>15295578</v>
      </c>
      <c r="AB425">
        <v>593.12300000000005</v>
      </c>
      <c r="AC425">
        <v>1.851</v>
      </c>
      <c r="AD425">
        <v>39124</v>
      </c>
      <c r="AE425">
        <v>1.5169999999999999</v>
      </c>
      <c r="AF425">
        <v>2.0000000000000001E-4</v>
      </c>
      <c r="AG425">
        <v>4279.1000000000004</v>
      </c>
      <c r="AH425" t="s">
        <v>204</v>
      </c>
      <c r="AI425">
        <v>408410</v>
      </c>
      <c r="AJ425">
        <v>379837</v>
      </c>
      <c r="AK425">
        <v>28573</v>
      </c>
      <c r="AM425">
        <v>49908</v>
      </c>
      <c r="AN425">
        <v>26050</v>
      </c>
      <c r="AO425">
        <v>1.58</v>
      </c>
      <c r="AP425">
        <v>1.47</v>
      </c>
      <c r="AQ425">
        <v>0.11</v>
      </c>
      <c r="AS425">
        <v>1010</v>
      </c>
      <c r="AT425">
        <v>22161</v>
      </c>
      <c r="AU425">
        <v>8.5999999999999993E-2</v>
      </c>
      <c r="AV425">
        <v>44.91</v>
      </c>
      <c r="AW425">
        <v>25788217</v>
      </c>
      <c r="AX425">
        <v>3.202</v>
      </c>
      <c r="AY425">
        <v>37.9</v>
      </c>
      <c r="AZ425">
        <v>15.504</v>
      </c>
      <c r="BA425">
        <v>10.129</v>
      </c>
      <c r="BB425">
        <v>44648.71</v>
      </c>
      <c r="BC425">
        <v>0.5</v>
      </c>
      <c r="BD425">
        <v>107.791</v>
      </c>
      <c r="BE425">
        <v>5.07</v>
      </c>
      <c r="BF425">
        <v>13</v>
      </c>
      <c r="BG425">
        <v>16.5</v>
      </c>
      <c r="BI425">
        <v>3.84</v>
      </c>
      <c r="BJ425">
        <v>83.44</v>
      </c>
      <c r="BK425">
        <v>0.94399999999999995</v>
      </c>
    </row>
    <row r="426" spans="1:67" x14ac:dyDescent="0.3">
      <c r="A426" t="s">
        <v>202</v>
      </c>
      <c r="B426" t="s">
        <v>203</v>
      </c>
      <c r="C426" t="s">
        <v>127</v>
      </c>
      <c r="D426" s="33">
        <v>44280</v>
      </c>
      <c r="E426">
        <v>29239</v>
      </c>
      <c r="F426">
        <v>9</v>
      </c>
      <c r="G426">
        <v>8</v>
      </c>
      <c r="H426">
        <v>909</v>
      </c>
      <c r="I426">
        <v>0</v>
      </c>
      <c r="J426">
        <v>0</v>
      </c>
      <c r="K426">
        <v>1133.8119999999999</v>
      </c>
      <c r="L426">
        <v>0.34899999999999998</v>
      </c>
      <c r="M426">
        <v>0.31</v>
      </c>
      <c r="N426">
        <v>35.249000000000002</v>
      </c>
      <c r="O426">
        <v>0</v>
      </c>
      <c r="P426">
        <v>0</v>
      </c>
      <c r="Q426">
        <v>1.03</v>
      </c>
      <c r="R426">
        <v>1</v>
      </c>
      <c r="S426">
        <v>3.9E-2</v>
      </c>
      <c r="T426">
        <v>73</v>
      </c>
      <c r="U426">
        <v>2.831</v>
      </c>
      <c r="Z426">
        <v>39005</v>
      </c>
      <c r="AA426">
        <v>15334583</v>
      </c>
      <c r="AB426">
        <v>594.63499999999999</v>
      </c>
      <c r="AC426">
        <v>1.5129999999999999</v>
      </c>
      <c r="AD426">
        <v>37483</v>
      </c>
      <c r="AE426">
        <v>1.4530000000000001</v>
      </c>
      <c r="AF426">
        <v>2.0000000000000001E-4</v>
      </c>
      <c r="AG426">
        <v>4685.3999999999996</v>
      </c>
      <c r="AH426" t="s">
        <v>204</v>
      </c>
      <c r="AI426">
        <v>460155</v>
      </c>
      <c r="AJ426">
        <v>427294</v>
      </c>
      <c r="AK426">
        <v>32861</v>
      </c>
      <c r="AM426">
        <v>51745</v>
      </c>
      <c r="AN426">
        <v>31343</v>
      </c>
      <c r="AO426">
        <v>1.78</v>
      </c>
      <c r="AP426">
        <v>1.66</v>
      </c>
      <c r="AQ426">
        <v>0.13</v>
      </c>
      <c r="AS426">
        <v>1215</v>
      </c>
      <c r="AT426">
        <v>26946</v>
      </c>
      <c r="AU426">
        <v>0.104</v>
      </c>
      <c r="AV426">
        <v>44.91</v>
      </c>
      <c r="AW426">
        <v>25788217</v>
      </c>
      <c r="AX426">
        <v>3.202</v>
      </c>
      <c r="AY426">
        <v>37.9</v>
      </c>
      <c r="AZ426">
        <v>15.504</v>
      </c>
      <c r="BA426">
        <v>10.129</v>
      </c>
      <c r="BB426">
        <v>44648.71</v>
      </c>
      <c r="BC426">
        <v>0.5</v>
      </c>
      <c r="BD426">
        <v>107.791</v>
      </c>
      <c r="BE426">
        <v>5.07</v>
      </c>
      <c r="BF426">
        <v>13</v>
      </c>
      <c r="BG426">
        <v>16.5</v>
      </c>
      <c r="BI426">
        <v>3.84</v>
      </c>
      <c r="BJ426">
        <v>83.44</v>
      </c>
      <c r="BK426">
        <v>0.94399999999999995</v>
      </c>
    </row>
    <row r="427" spans="1:67" x14ac:dyDescent="0.3">
      <c r="A427" t="s">
        <v>202</v>
      </c>
      <c r="B427" t="s">
        <v>203</v>
      </c>
      <c r="C427" t="s">
        <v>127</v>
      </c>
      <c r="D427" s="33">
        <v>44281</v>
      </c>
      <c r="E427">
        <v>29252</v>
      </c>
      <c r="F427">
        <v>13</v>
      </c>
      <c r="G427">
        <v>8.5709999999999997</v>
      </c>
      <c r="H427">
        <v>909</v>
      </c>
      <c r="I427">
        <v>0</v>
      </c>
      <c r="J427">
        <v>0</v>
      </c>
      <c r="K427">
        <v>1134.316</v>
      </c>
      <c r="L427">
        <v>0.504</v>
      </c>
      <c r="M427">
        <v>0.33200000000000002</v>
      </c>
      <c r="N427">
        <v>35.249000000000002</v>
      </c>
      <c r="O427">
        <v>0</v>
      </c>
      <c r="P427">
        <v>0</v>
      </c>
      <c r="Q427">
        <v>1.0900000000000001</v>
      </c>
      <c r="R427">
        <v>2</v>
      </c>
      <c r="S427">
        <v>7.8E-2</v>
      </c>
      <c r="T427">
        <v>75</v>
      </c>
      <c r="U427">
        <v>2.9079999999999999</v>
      </c>
      <c r="Z427">
        <v>38818</v>
      </c>
      <c r="AA427">
        <v>15373401</v>
      </c>
      <c r="AB427">
        <v>596.14099999999996</v>
      </c>
      <c r="AC427">
        <v>1.5049999999999999</v>
      </c>
      <c r="AD427">
        <v>36731</v>
      </c>
      <c r="AE427">
        <v>1.4239999999999999</v>
      </c>
      <c r="AF427">
        <v>2.0000000000000001E-4</v>
      </c>
      <c r="AG427">
        <v>4285.5</v>
      </c>
      <c r="AH427" t="s">
        <v>204</v>
      </c>
      <c r="AI427">
        <v>506465</v>
      </c>
      <c r="AJ427">
        <v>471771</v>
      </c>
      <c r="AK427">
        <v>34694</v>
      </c>
      <c r="AM427">
        <v>46310</v>
      </c>
      <c r="AN427">
        <v>36091</v>
      </c>
      <c r="AO427">
        <v>1.96</v>
      </c>
      <c r="AP427">
        <v>1.83</v>
      </c>
      <c r="AQ427">
        <v>0.13</v>
      </c>
      <c r="AS427">
        <v>1400</v>
      </c>
      <c r="AT427">
        <v>31530</v>
      </c>
      <c r="AU427">
        <v>0.122</v>
      </c>
      <c r="AV427">
        <v>50.46</v>
      </c>
      <c r="AW427">
        <v>25788217</v>
      </c>
      <c r="AX427">
        <v>3.202</v>
      </c>
      <c r="AY427">
        <v>37.9</v>
      </c>
      <c r="AZ427">
        <v>15.504</v>
      </c>
      <c r="BA427">
        <v>10.129</v>
      </c>
      <c r="BB427">
        <v>44648.71</v>
      </c>
      <c r="BC427">
        <v>0.5</v>
      </c>
      <c r="BD427">
        <v>107.791</v>
      </c>
      <c r="BE427">
        <v>5.07</v>
      </c>
      <c r="BF427">
        <v>13</v>
      </c>
      <c r="BG427">
        <v>16.5</v>
      </c>
      <c r="BI427">
        <v>3.84</v>
      </c>
      <c r="BJ427">
        <v>83.44</v>
      </c>
      <c r="BK427">
        <v>0.94399999999999995</v>
      </c>
    </row>
    <row r="428" spans="1:67" x14ac:dyDescent="0.3">
      <c r="A428" t="s">
        <v>202</v>
      </c>
      <c r="B428" t="s">
        <v>203</v>
      </c>
      <c r="C428" t="s">
        <v>127</v>
      </c>
      <c r="D428" s="33">
        <v>44282</v>
      </c>
      <c r="E428">
        <v>29259</v>
      </c>
      <c r="F428">
        <v>7</v>
      </c>
      <c r="G428">
        <v>9</v>
      </c>
      <c r="H428">
        <v>909</v>
      </c>
      <c r="I428">
        <v>0</v>
      </c>
      <c r="J428">
        <v>0</v>
      </c>
      <c r="K428">
        <v>1134.588</v>
      </c>
      <c r="L428">
        <v>0.27100000000000002</v>
      </c>
      <c r="M428">
        <v>0.34899999999999998</v>
      </c>
      <c r="N428">
        <v>35.249000000000002</v>
      </c>
      <c r="O428">
        <v>0</v>
      </c>
      <c r="P428">
        <v>0</v>
      </c>
      <c r="Q428">
        <v>1.1200000000000001</v>
      </c>
      <c r="R428">
        <v>2</v>
      </c>
      <c r="S428">
        <v>7.8E-2</v>
      </c>
      <c r="T428">
        <v>77</v>
      </c>
      <c r="U428">
        <v>2.9860000000000002</v>
      </c>
      <c r="Z428">
        <v>29677</v>
      </c>
      <c r="AA428">
        <v>15403078</v>
      </c>
      <c r="AB428">
        <v>597.29100000000005</v>
      </c>
      <c r="AC428">
        <v>1.151</v>
      </c>
      <c r="AD428">
        <v>35822</v>
      </c>
      <c r="AE428">
        <v>1.389</v>
      </c>
      <c r="AF428">
        <v>2.9999999999999997E-4</v>
      </c>
      <c r="AG428">
        <v>3980.2</v>
      </c>
      <c r="AH428" t="s">
        <v>204</v>
      </c>
      <c r="AI428">
        <v>524189</v>
      </c>
      <c r="AJ428">
        <v>488220</v>
      </c>
      <c r="AK428">
        <v>35969</v>
      </c>
      <c r="AM428">
        <v>17724</v>
      </c>
      <c r="AN428">
        <v>38201</v>
      </c>
      <c r="AO428">
        <v>2.0299999999999998</v>
      </c>
      <c r="AP428">
        <v>1.89</v>
      </c>
      <c r="AQ428">
        <v>0.14000000000000001</v>
      </c>
      <c r="AS428">
        <v>1481</v>
      </c>
      <c r="AT428">
        <v>33480</v>
      </c>
      <c r="AU428">
        <v>0.13</v>
      </c>
      <c r="AV428">
        <v>50.46</v>
      </c>
      <c r="AW428">
        <v>25788217</v>
      </c>
      <c r="AX428">
        <v>3.202</v>
      </c>
      <c r="AY428">
        <v>37.9</v>
      </c>
      <c r="AZ428">
        <v>15.504</v>
      </c>
      <c r="BA428">
        <v>10.129</v>
      </c>
      <c r="BB428">
        <v>44648.71</v>
      </c>
      <c r="BC428">
        <v>0.5</v>
      </c>
      <c r="BD428">
        <v>107.791</v>
      </c>
      <c r="BE428">
        <v>5.07</v>
      </c>
      <c r="BF428">
        <v>13</v>
      </c>
      <c r="BG428">
        <v>16.5</v>
      </c>
      <c r="BI428">
        <v>3.84</v>
      </c>
      <c r="BJ428">
        <v>83.44</v>
      </c>
      <c r="BK428">
        <v>0.94399999999999995</v>
      </c>
    </row>
    <row r="429" spans="1:67" x14ac:dyDescent="0.3">
      <c r="A429" t="s">
        <v>202</v>
      </c>
      <c r="B429" t="s">
        <v>203</v>
      </c>
      <c r="C429" t="s">
        <v>127</v>
      </c>
      <c r="D429" s="33">
        <v>44283</v>
      </c>
      <c r="E429">
        <v>29276</v>
      </c>
      <c r="F429">
        <v>17</v>
      </c>
      <c r="G429">
        <v>10</v>
      </c>
      <c r="H429">
        <v>909</v>
      </c>
      <c r="I429">
        <v>0</v>
      </c>
      <c r="J429">
        <v>0</v>
      </c>
      <c r="K429">
        <v>1135.2470000000001</v>
      </c>
      <c r="L429">
        <v>0.65900000000000003</v>
      </c>
      <c r="M429">
        <v>0.38800000000000001</v>
      </c>
      <c r="N429">
        <v>35.249000000000002</v>
      </c>
      <c r="O429">
        <v>0</v>
      </c>
      <c r="P429">
        <v>0</v>
      </c>
      <c r="Q429">
        <v>1.1499999999999999</v>
      </c>
      <c r="R429">
        <v>2</v>
      </c>
      <c r="S429">
        <v>7.8E-2</v>
      </c>
      <c r="T429">
        <v>78</v>
      </c>
      <c r="U429">
        <v>3.0249999999999999</v>
      </c>
      <c r="Z429">
        <v>35391</v>
      </c>
      <c r="AA429">
        <v>15438469</v>
      </c>
      <c r="AB429">
        <v>598.66399999999999</v>
      </c>
      <c r="AC429">
        <v>1.3720000000000001</v>
      </c>
      <c r="AD429">
        <v>35820</v>
      </c>
      <c r="AE429">
        <v>1.389</v>
      </c>
      <c r="AF429">
        <v>2.9999999999999997E-4</v>
      </c>
      <c r="AG429">
        <v>3582</v>
      </c>
      <c r="AH429" t="s">
        <v>204</v>
      </c>
      <c r="AI429">
        <v>541761</v>
      </c>
      <c r="AJ429">
        <v>505085</v>
      </c>
      <c r="AK429">
        <v>36676</v>
      </c>
      <c r="AM429">
        <v>17572</v>
      </c>
      <c r="AN429">
        <v>37114</v>
      </c>
      <c r="AO429">
        <v>2.1</v>
      </c>
      <c r="AP429">
        <v>1.96</v>
      </c>
      <c r="AQ429">
        <v>0.14000000000000001</v>
      </c>
      <c r="AS429">
        <v>1439</v>
      </c>
      <c r="AT429">
        <v>34686</v>
      </c>
      <c r="AU429">
        <v>0.13500000000000001</v>
      </c>
      <c r="AV429">
        <v>50.46</v>
      </c>
      <c r="AW429">
        <v>25788217</v>
      </c>
      <c r="AX429">
        <v>3.202</v>
      </c>
      <c r="AY429">
        <v>37.9</v>
      </c>
      <c r="AZ429">
        <v>15.504</v>
      </c>
      <c r="BA429">
        <v>10.129</v>
      </c>
      <c r="BB429">
        <v>44648.71</v>
      </c>
      <c r="BC429">
        <v>0.5</v>
      </c>
      <c r="BD429">
        <v>107.791</v>
      </c>
      <c r="BE429">
        <v>5.07</v>
      </c>
      <c r="BF429">
        <v>13</v>
      </c>
      <c r="BG429">
        <v>16.5</v>
      </c>
      <c r="BI429">
        <v>3.84</v>
      </c>
      <c r="BJ429">
        <v>83.44</v>
      </c>
      <c r="BK429">
        <v>0.94399999999999995</v>
      </c>
      <c r="BL429">
        <v>-11165.4</v>
      </c>
      <c r="BM429">
        <v>-5.37</v>
      </c>
      <c r="BN429">
        <v>-2.7</v>
      </c>
      <c r="BO429">
        <v>-432.965179407324</v>
      </c>
    </row>
    <row r="430" spans="1:67" x14ac:dyDescent="0.3">
      <c r="A430" t="s">
        <v>202</v>
      </c>
      <c r="B430" t="s">
        <v>203</v>
      </c>
      <c r="C430" t="s">
        <v>127</v>
      </c>
      <c r="D430" s="33">
        <v>44284</v>
      </c>
      <c r="E430">
        <v>29296</v>
      </c>
      <c r="F430">
        <v>20</v>
      </c>
      <c r="G430">
        <v>12.143000000000001</v>
      </c>
      <c r="H430">
        <v>909</v>
      </c>
      <c r="I430">
        <v>0</v>
      </c>
      <c r="J430">
        <v>0</v>
      </c>
      <c r="K430">
        <v>1136.0229999999999</v>
      </c>
      <c r="L430">
        <v>0.77600000000000002</v>
      </c>
      <c r="M430">
        <v>0.47099999999999997</v>
      </c>
      <c r="N430">
        <v>35.249000000000002</v>
      </c>
      <c r="O430">
        <v>0</v>
      </c>
      <c r="P430">
        <v>0</v>
      </c>
      <c r="Q430">
        <v>1.1499999999999999</v>
      </c>
      <c r="R430">
        <v>2</v>
      </c>
      <c r="S430">
        <v>7.8E-2</v>
      </c>
      <c r="T430">
        <v>83</v>
      </c>
      <c r="U430">
        <v>3.2189999999999999</v>
      </c>
      <c r="Z430">
        <v>45086</v>
      </c>
      <c r="AA430">
        <v>15483555</v>
      </c>
      <c r="AB430">
        <v>600.41200000000003</v>
      </c>
      <c r="AC430">
        <v>1.748</v>
      </c>
      <c r="AD430">
        <v>37896</v>
      </c>
      <c r="AE430">
        <v>1.47</v>
      </c>
      <c r="AF430">
        <v>2.9999999999999997E-4</v>
      </c>
      <c r="AG430">
        <v>3120.8</v>
      </c>
      <c r="AH430" t="s">
        <v>204</v>
      </c>
      <c r="AI430">
        <v>597525</v>
      </c>
      <c r="AJ430">
        <v>551335</v>
      </c>
      <c r="AK430">
        <v>46190</v>
      </c>
      <c r="AM430">
        <v>55764</v>
      </c>
      <c r="AN430">
        <v>40718</v>
      </c>
      <c r="AO430">
        <v>2.3199999999999998</v>
      </c>
      <c r="AP430">
        <v>2.14</v>
      </c>
      <c r="AQ430">
        <v>0.18</v>
      </c>
      <c r="AS430">
        <v>1579</v>
      </c>
      <c r="AT430">
        <v>37431</v>
      </c>
      <c r="AU430">
        <v>0.14499999999999999</v>
      </c>
      <c r="AV430">
        <v>75.459999999999994</v>
      </c>
      <c r="AW430">
        <v>25788217</v>
      </c>
      <c r="AX430">
        <v>3.202</v>
      </c>
      <c r="AY430">
        <v>37.9</v>
      </c>
      <c r="AZ430">
        <v>15.504</v>
      </c>
      <c r="BA430">
        <v>10.129</v>
      </c>
      <c r="BB430">
        <v>44648.71</v>
      </c>
      <c r="BC430">
        <v>0.5</v>
      </c>
      <c r="BD430">
        <v>107.791</v>
      </c>
      <c r="BE430">
        <v>5.07</v>
      </c>
      <c r="BF430">
        <v>13</v>
      </c>
      <c r="BG430">
        <v>16.5</v>
      </c>
      <c r="BI430">
        <v>3.84</v>
      </c>
      <c r="BJ430">
        <v>83.44</v>
      </c>
      <c r="BK430">
        <v>0.94399999999999995</v>
      </c>
    </row>
    <row r="431" spans="1:67" x14ac:dyDescent="0.3">
      <c r="A431" t="s">
        <v>202</v>
      </c>
      <c r="B431" t="s">
        <v>203</v>
      </c>
      <c r="C431" t="s">
        <v>127</v>
      </c>
      <c r="D431" s="33">
        <v>44285</v>
      </c>
      <c r="E431">
        <v>29304</v>
      </c>
      <c r="F431">
        <v>8</v>
      </c>
      <c r="G431">
        <v>11.856999999999999</v>
      </c>
      <c r="H431">
        <v>909</v>
      </c>
      <c r="I431">
        <v>0</v>
      </c>
      <c r="J431">
        <v>0</v>
      </c>
      <c r="K431">
        <v>1136.3330000000001</v>
      </c>
      <c r="L431">
        <v>0.31</v>
      </c>
      <c r="M431">
        <v>0.46</v>
      </c>
      <c r="N431">
        <v>35.249000000000002</v>
      </c>
      <c r="O431">
        <v>0</v>
      </c>
      <c r="P431">
        <v>0</v>
      </c>
      <c r="Q431">
        <v>1.0900000000000001</v>
      </c>
      <c r="R431">
        <v>1</v>
      </c>
      <c r="S431">
        <v>3.9E-2</v>
      </c>
      <c r="T431">
        <v>76</v>
      </c>
      <c r="U431">
        <v>2.9470000000000001</v>
      </c>
      <c r="Z431">
        <v>44989</v>
      </c>
      <c r="AA431">
        <v>15528544</v>
      </c>
      <c r="AB431">
        <v>602.15700000000004</v>
      </c>
      <c r="AC431">
        <v>1.7450000000000001</v>
      </c>
      <c r="AD431">
        <v>40099</v>
      </c>
      <c r="AE431">
        <v>1.5549999999999999</v>
      </c>
      <c r="AF431">
        <v>2.9999999999999997E-4</v>
      </c>
      <c r="AG431">
        <v>3381.9</v>
      </c>
      <c r="AH431" t="s">
        <v>204</v>
      </c>
      <c r="AI431">
        <v>670351</v>
      </c>
      <c r="AJ431">
        <v>620336</v>
      </c>
      <c r="AK431">
        <v>50015</v>
      </c>
      <c r="AM431">
        <v>72826</v>
      </c>
      <c r="AN431">
        <v>44550</v>
      </c>
      <c r="AO431">
        <v>2.6</v>
      </c>
      <c r="AP431">
        <v>2.41</v>
      </c>
      <c r="AQ431">
        <v>0.19</v>
      </c>
      <c r="AS431">
        <v>1728</v>
      </c>
      <c r="AT431">
        <v>40888</v>
      </c>
      <c r="AU431">
        <v>0.159</v>
      </c>
      <c r="AV431">
        <v>75.459999999999994</v>
      </c>
      <c r="AW431">
        <v>25788217</v>
      </c>
      <c r="AX431">
        <v>3.202</v>
      </c>
      <c r="AY431">
        <v>37.9</v>
      </c>
      <c r="AZ431">
        <v>15.504</v>
      </c>
      <c r="BA431">
        <v>10.129</v>
      </c>
      <c r="BB431">
        <v>44648.71</v>
      </c>
      <c r="BC431">
        <v>0.5</v>
      </c>
      <c r="BD431">
        <v>107.791</v>
      </c>
      <c r="BE431">
        <v>5.07</v>
      </c>
      <c r="BF431">
        <v>13</v>
      </c>
      <c r="BG431">
        <v>16.5</v>
      </c>
      <c r="BI431">
        <v>3.84</v>
      </c>
      <c r="BJ431">
        <v>83.44</v>
      </c>
      <c r="BK431">
        <v>0.94399999999999995</v>
      </c>
    </row>
    <row r="432" spans="1:67" x14ac:dyDescent="0.3">
      <c r="A432" t="s">
        <v>202</v>
      </c>
      <c r="B432" t="s">
        <v>203</v>
      </c>
      <c r="C432" t="s">
        <v>127</v>
      </c>
      <c r="D432" s="33">
        <v>44286</v>
      </c>
      <c r="E432">
        <v>29322</v>
      </c>
      <c r="F432">
        <v>18</v>
      </c>
      <c r="G432">
        <v>13.143000000000001</v>
      </c>
      <c r="H432">
        <v>909</v>
      </c>
      <c r="I432">
        <v>0</v>
      </c>
      <c r="J432">
        <v>0</v>
      </c>
      <c r="K432">
        <v>1137.0309999999999</v>
      </c>
      <c r="L432">
        <v>0.69799999999999995</v>
      </c>
      <c r="M432">
        <v>0.51</v>
      </c>
      <c r="N432">
        <v>35.249000000000002</v>
      </c>
      <c r="O432">
        <v>0</v>
      </c>
      <c r="P432">
        <v>0</v>
      </c>
      <c r="Q432">
        <v>1.07</v>
      </c>
      <c r="R432">
        <v>1</v>
      </c>
      <c r="S432">
        <v>3.9E-2</v>
      </c>
      <c r="T432">
        <v>87</v>
      </c>
      <c r="U432">
        <v>3.3740000000000001</v>
      </c>
      <c r="Z432">
        <v>84676</v>
      </c>
      <c r="AA432">
        <v>15613220</v>
      </c>
      <c r="AB432">
        <v>605.44000000000005</v>
      </c>
      <c r="AC432">
        <v>3.2839999999999998</v>
      </c>
      <c r="AD432">
        <v>45377</v>
      </c>
      <c r="AE432">
        <v>1.76</v>
      </c>
      <c r="AF432">
        <v>2.9999999999999997E-4</v>
      </c>
      <c r="AG432">
        <v>3452.6</v>
      </c>
      <c r="AH432" t="s">
        <v>204</v>
      </c>
      <c r="AI432">
        <v>744330</v>
      </c>
      <c r="AJ432">
        <v>671606</v>
      </c>
      <c r="AK432">
        <v>72724</v>
      </c>
      <c r="AM432">
        <v>73979</v>
      </c>
      <c r="AN432">
        <v>47989</v>
      </c>
      <c r="AO432">
        <v>2.89</v>
      </c>
      <c r="AP432">
        <v>2.6</v>
      </c>
      <c r="AQ432">
        <v>0.28000000000000003</v>
      </c>
      <c r="AS432">
        <v>1861</v>
      </c>
      <c r="AT432">
        <v>41681</v>
      </c>
      <c r="AU432">
        <v>0.16200000000000001</v>
      </c>
      <c r="AV432">
        <v>75.459999999999994</v>
      </c>
      <c r="AW432">
        <v>25788217</v>
      </c>
      <c r="AX432">
        <v>3.202</v>
      </c>
      <c r="AY432">
        <v>37.9</v>
      </c>
      <c r="AZ432">
        <v>15.504</v>
      </c>
      <c r="BA432">
        <v>10.129</v>
      </c>
      <c r="BB432">
        <v>44648.71</v>
      </c>
      <c r="BC432">
        <v>0.5</v>
      </c>
      <c r="BD432">
        <v>107.791</v>
      </c>
      <c r="BE432">
        <v>5.07</v>
      </c>
      <c r="BF432">
        <v>13</v>
      </c>
      <c r="BG432">
        <v>16.5</v>
      </c>
      <c r="BI432">
        <v>3.84</v>
      </c>
      <c r="BJ432">
        <v>83.44</v>
      </c>
      <c r="BK432">
        <v>0.94399999999999995</v>
      </c>
    </row>
    <row r="433" spans="1:67" x14ac:dyDescent="0.3">
      <c r="A433" t="s">
        <v>202</v>
      </c>
      <c r="B433" t="s">
        <v>203</v>
      </c>
      <c r="C433" t="s">
        <v>127</v>
      </c>
      <c r="D433" s="33">
        <v>44287</v>
      </c>
      <c r="E433">
        <v>29333</v>
      </c>
      <c r="F433">
        <v>11</v>
      </c>
      <c r="G433">
        <v>13.429</v>
      </c>
      <c r="H433">
        <v>909</v>
      </c>
      <c r="I433">
        <v>0</v>
      </c>
      <c r="J433">
        <v>0</v>
      </c>
      <c r="K433">
        <v>1137.4570000000001</v>
      </c>
      <c r="L433">
        <v>0.42699999999999999</v>
      </c>
      <c r="M433">
        <v>0.52100000000000002</v>
      </c>
      <c r="N433">
        <v>35.249000000000002</v>
      </c>
      <c r="O433">
        <v>0</v>
      </c>
      <c r="P433">
        <v>0</v>
      </c>
      <c r="Q433">
        <v>1.01</v>
      </c>
      <c r="R433">
        <v>1</v>
      </c>
      <c r="S433">
        <v>3.9E-2</v>
      </c>
      <c r="T433">
        <v>86</v>
      </c>
      <c r="U433">
        <v>3.335</v>
      </c>
      <c r="Z433">
        <v>85667</v>
      </c>
      <c r="AA433">
        <v>15698887</v>
      </c>
      <c r="AB433">
        <v>608.76199999999994</v>
      </c>
      <c r="AC433">
        <v>3.3220000000000001</v>
      </c>
      <c r="AD433">
        <v>52043</v>
      </c>
      <c r="AE433">
        <v>2.0179999999999998</v>
      </c>
      <c r="AF433">
        <v>2.9999999999999997E-4</v>
      </c>
      <c r="AG433">
        <v>3875.4</v>
      </c>
      <c r="AH433" t="s">
        <v>204</v>
      </c>
      <c r="AI433">
        <v>823613</v>
      </c>
      <c r="AJ433">
        <v>744369</v>
      </c>
      <c r="AK433">
        <v>79244</v>
      </c>
      <c r="AM433">
        <v>79283</v>
      </c>
      <c r="AN433">
        <v>51923</v>
      </c>
      <c r="AO433">
        <v>3.19</v>
      </c>
      <c r="AP433">
        <v>2.89</v>
      </c>
      <c r="AQ433">
        <v>0.31</v>
      </c>
      <c r="AS433">
        <v>2013</v>
      </c>
      <c r="AT433">
        <v>45296</v>
      </c>
      <c r="AU433">
        <v>0.17599999999999999</v>
      </c>
      <c r="AV433">
        <v>46.76</v>
      </c>
      <c r="AW433">
        <v>25788217</v>
      </c>
      <c r="AX433">
        <v>3.202</v>
      </c>
      <c r="AY433">
        <v>37.9</v>
      </c>
      <c r="AZ433">
        <v>15.504</v>
      </c>
      <c r="BA433">
        <v>10.129</v>
      </c>
      <c r="BB433">
        <v>44648.71</v>
      </c>
      <c r="BC433">
        <v>0.5</v>
      </c>
      <c r="BD433">
        <v>107.791</v>
      </c>
      <c r="BE433">
        <v>5.07</v>
      </c>
      <c r="BF433">
        <v>13</v>
      </c>
      <c r="BG433">
        <v>16.5</v>
      </c>
      <c r="BI433">
        <v>3.84</v>
      </c>
      <c r="BJ433">
        <v>83.44</v>
      </c>
      <c r="BK433">
        <v>0.94399999999999995</v>
      </c>
    </row>
    <row r="434" spans="1:67" x14ac:dyDescent="0.3">
      <c r="A434" t="s">
        <v>202</v>
      </c>
      <c r="B434" t="s">
        <v>203</v>
      </c>
      <c r="C434" t="s">
        <v>127</v>
      </c>
      <c r="D434" s="33">
        <v>44288</v>
      </c>
      <c r="E434">
        <v>29341</v>
      </c>
      <c r="F434">
        <v>8</v>
      </c>
      <c r="G434">
        <v>12.714</v>
      </c>
      <c r="H434">
        <v>909</v>
      </c>
      <c r="I434">
        <v>0</v>
      </c>
      <c r="J434">
        <v>0</v>
      </c>
      <c r="K434">
        <v>1137.768</v>
      </c>
      <c r="L434">
        <v>0.31</v>
      </c>
      <c r="M434">
        <v>0.49299999999999999</v>
      </c>
      <c r="N434">
        <v>35.249000000000002</v>
      </c>
      <c r="O434">
        <v>0</v>
      </c>
      <c r="P434">
        <v>0</v>
      </c>
      <c r="Q434">
        <v>0.97</v>
      </c>
      <c r="R434">
        <v>2</v>
      </c>
      <c r="S434">
        <v>7.8E-2</v>
      </c>
      <c r="T434">
        <v>78</v>
      </c>
      <c r="U434">
        <v>3.0249999999999999</v>
      </c>
      <c r="Z434">
        <v>78079</v>
      </c>
      <c r="AA434">
        <v>15776966</v>
      </c>
      <c r="AB434">
        <v>611.79</v>
      </c>
      <c r="AC434">
        <v>3.028</v>
      </c>
      <c r="AD434">
        <v>57652</v>
      </c>
      <c r="AE434">
        <v>2.2360000000000002</v>
      </c>
      <c r="AF434">
        <v>2.0000000000000001E-4</v>
      </c>
      <c r="AG434">
        <v>4534.5</v>
      </c>
      <c r="AH434" t="s">
        <v>204</v>
      </c>
      <c r="AI434">
        <v>828059</v>
      </c>
      <c r="AJ434">
        <v>747698</v>
      </c>
      <c r="AK434">
        <v>80361</v>
      </c>
      <c r="AM434">
        <v>4446</v>
      </c>
      <c r="AN434">
        <v>45942</v>
      </c>
      <c r="AO434">
        <v>3.21</v>
      </c>
      <c r="AP434">
        <v>2.9</v>
      </c>
      <c r="AQ434">
        <v>0.31</v>
      </c>
      <c r="AS434">
        <v>1782</v>
      </c>
      <c r="AT434">
        <v>39418</v>
      </c>
      <c r="AU434">
        <v>0.153</v>
      </c>
      <c r="AV434">
        <v>46.76</v>
      </c>
      <c r="AW434">
        <v>25788217</v>
      </c>
      <c r="AX434">
        <v>3.202</v>
      </c>
      <c r="AY434">
        <v>37.9</v>
      </c>
      <c r="AZ434">
        <v>15.504</v>
      </c>
      <c r="BA434">
        <v>10.129</v>
      </c>
      <c r="BB434">
        <v>44648.71</v>
      </c>
      <c r="BC434">
        <v>0.5</v>
      </c>
      <c r="BD434">
        <v>107.791</v>
      </c>
      <c r="BE434">
        <v>5.07</v>
      </c>
      <c r="BF434">
        <v>13</v>
      </c>
      <c r="BG434">
        <v>16.5</v>
      </c>
      <c r="BI434">
        <v>3.84</v>
      </c>
      <c r="BJ434">
        <v>83.44</v>
      </c>
      <c r="BK434">
        <v>0.94399999999999995</v>
      </c>
    </row>
    <row r="435" spans="1:67" x14ac:dyDescent="0.3">
      <c r="A435" t="s">
        <v>202</v>
      </c>
      <c r="B435" t="s">
        <v>203</v>
      </c>
      <c r="C435" t="s">
        <v>127</v>
      </c>
      <c r="D435" s="33">
        <v>44289</v>
      </c>
      <c r="E435">
        <v>29348</v>
      </c>
      <c r="F435">
        <v>7</v>
      </c>
      <c r="G435">
        <v>12.714</v>
      </c>
      <c r="H435">
        <v>909</v>
      </c>
      <c r="I435">
        <v>0</v>
      </c>
      <c r="J435">
        <v>0</v>
      </c>
      <c r="K435">
        <v>1138.039</v>
      </c>
      <c r="L435">
        <v>0.27100000000000002</v>
      </c>
      <c r="M435">
        <v>0.49299999999999999</v>
      </c>
      <c r="N435">
        <v>35.249000000000002</v>
      </c>
      <c r="O435">
        <v>0</v>
      </c>
      <c r="P435">
        <v>0</v>
      </c>
      <c r="Q435">
        <v>0.94</v>
      </c>
      <c r="R435">
        <v>3</v>
      </c>
      <c r="S435">
        <v>0.11600000000000001</v>
      </c>
      <c r="T435">
        <v>81</v>
      </c>
      <c r="U435">
        <v>3.141</v>
      </c>
      <c r="Z435">
        <v>56078</v>
      </c>
      <c r="AA435">
        <v>15833044</v>
      </c>
      <c r="AB435">
        <v>613.96400000000006</v>
      </c>
      <c r="AC435">
        <v>2.1749999999999998</v>
      </c>
      <c r="AD435">
        <v>61424</v>
      </c>
      <c r="AE435">
        <v>2.3820000000000001</v>
      </c>
      <c r="AF435">
        <v>2.0000000000000001E-4</v>
      </c>
      <c r="AG435">
        <v>4831.2</v>
      </c>
      <c r="AH435" t="s">
        <v>204</v>
      </c>
      <c r="AI435">
        <v>843182</v>
      </c>
      <c r="AJ435">
        <v>761864</v>
      </c>
      <c r="AK435">
        <v>81318</v>
      </c>
      <c r="AM435">
        <v>15123</v>
      </c>
      <c r="AN435">
        <v>45570</v>
      </c>
      <c r="AO435">
        <v>3.27</v>
      </c>
      <c r="AP435">
        <v>2.95</v>
      </c>
      <c r="AQ435">
        <v>0.32</v>
      </c>
      <c r="AS435">
        <v>1767</v>
      </c>
      <c r="AT435">
        <v>39092</v>
      </c>
      <c r="AU435">
        <v>0.152</v>
      </c>
      <c r="AV435">
        <v>46.76</v>
      </c>
      <c r="AW435">
        <v>25788217</v>
      </c>
      <c r="AX435">
        <v>3.202</v>
      </c>
      <c r="AY435">
        <v>37.9</v>
      </c>
      <c r="AZ435">
        <v>15.504</v>
      </c>
      <c r="BA435">
        <v>10.129</v>
      </c>
      <c r="BB435">
        <v>44648.71</v>
      </c>
      <c r="BC435">
        <v>0.5</v>
      </c>
      <c r="BD435">
        <v>107.791</v>
      </c>
      <c r="BE435">
        <v>5.07</v>
      </c>
      <c r="BF435">
        <v>13</v>
      </c>
      <c r="BG435">
        <v>16.5</v>
      </c>
      <c r="BI435">
        <v>3.84</v>
      </c>
      <c r="BJ435">
        <v>83.44</v>
      </c>
      <c r="BK435">
        <v>0.94399999999999995</v>
      </c>
    </row>
    <row r="436" spans="1:67" x14ac:dyDescent="0.3">
      <c r="A436" t="s">
        <v>202</v>
      </c>
      <c r="B436" t="s">
        <v>203</v>
      </c>
      <c r="C436" t="s">
        <v>127</v>
      </c>
      <c r="D436" s="33">
        <v>44290</v>
      </c>
      <c r="E436">
        <v>29357</v>
      </c>
      <c r="F436">
        <v>9</v>
      </c>
      <c r="G436">
        <v>11.571</v>
      </c>
      <c r="H436">
        <v>909</v>
      </c>
      <c r="I436">
        <v>0</v>
      </c>
      <c r="J436">
        <v>0</v>
      </c>
      <c r="K436">
        <v>1138.3879999999999</v>
      </c>
      <c r="L436">
        <v>0.34899999999999998</v>
      </c>
      <c r="M436">
        <v>0.44900000000000001</v>
      </c>
      <c r="N436">
        <v>35.249000000000002</v>
      </c>
      <c r="O436">
        <v>0</v>
      </c>
      <c r="P436">
        <v>0</v>
      </c>
      <c r="Q436">
        <v>0.93</v>
      </c>
      <c r="R436">
        <v>3</v>
      </c>
      <c r="S436">
        <v>0.11600000000000001</v>
      </c>
      <c r="T436">
        <v>84</v>
      </c>
      <c r="U436">
        <v>3.2570000000000001</v>
      </c>
      <c r="Z436">
        <v>32355</v>
      </c>
      <c r="AA436">
        <v>15865399</v>
      </c>
      <c r="AB436">
        <v>615.21900000000005</v>
      </c>
      <c r="AC436">
        <v>1.2549999999999999</v>
      </c>
      <c r="AD436">
        <v>60990</v>
      </c>
      <c r="AE436">
        <v>2.3650000000000002</v>
      </c>
      <c r="AF436">
        <v>2.0000000000000001E-4</v>
      </c>
      <c r="AG436">
        <v>5270.9</v>
      </c>
      <c r="AH436" t="s">
        <v>204</v>
      </c>
      <c r="AI436">
        <v>844309</v>
      </c>
      <c r="AJ436">
        <v>762679</v>
      </c>
      <c r="AK436">
        <v>81630</v>
      </c>
      <c r="AM436">
        <v>1127</v>
      </c>
      <c r="AN436">
        <v>43221</v>
      </c>
      <c r="AO436">
        <v>3.27</v>
      </c>
      <c r="AP436">
        <v>2.96</v>
      </c>
      <c r="AQ436">
        <v>0.32</v>
      </c>
      <c r="AS436">
        <v>1676</v>
      </c>
      <c r="AT436">
        <v>36799</v>
      </c>
      <c r="AU436">
        <v>0.14299999999999999</v>
      </c>
      <c r="AV436">
        <v>46.76</v>
      </c>
      <c r="AW436">
        <v>25788217</v>
      </c>
      <c r="AX436">
        <v>3.202</v>
      </c>
      <c r="AY436">
        <v>37.9</v>
      </c>
      <c r="AZ436">
        <v>15.504</v>
      </c>
      <c r="BA436">
        <v>10.129</v>
      </c>
      <c r="BB436">
        <v>44648.71</v>
      </c>
      <c r="BC436">
        <v>0.5</v>
      </c>
      <c r="BD436">
        <v>107.791</v>
      </c>
      <c r="BE436">
        <v>5.07</v>
      </c>
      <c r="BF436">
        <v>13</v>
      </c>
      <c r="BG436">
        <v>16.5</v>
      </c>
      <c r="BI436">
        <v>3.84</v>
      </c>
      <c r="BJ436">
        <v>83.44</v>
      </c>
      <c r="BK436">
        <v>0.94399999999999995</v>
      </c>
      <c r="BL436">
        <v>-11226.3</v>
      </c>
      <c r="BM436">
        <v>-5.32</v>
      </c>
      <c r="BN436">
        <v>-1.98</v>
      </c>
      <c r="BO436">
        <v>-435.326723053401</v>
      </c>
    </row>
    <row r="437" spans="1:67" x14ac:dyDescent="0.3">
      <c r="A437" t="s">
        <v>202</v>
      </c>
      <c r="B437" t="s">
        <v>203</v>
      </c>
      <c r="C437" t="s">
        <v>127</v>
      </c>
      <c r="D437" s="33">
        <v>44291</v>
      </c>
      <c r="E437">
        <v>29365</v>
      </c>
      <c r="F437">
        <v>8</v>
      </c>
      <c r="G437">
        <v>9.8569999999999993</v>
      </c>
      <c r="H437">
        <v>909</v>
      </c>
      <c r="I437">
        <v>0</v>
      </c>
      <c r="J437">
        <v>0</v>
      </c>
      <c r="K437">
        <v>1138.6980000000001</v>
      </c>
      <c r="L437">
        <v>0.31</v>
      </c>
      <c r="M437">
        <v>0.38200000000000001</v>
      </c>
      <c r="N437">
        <v>35.249000000000002</v>
      </c>
      <c r="O437">
        <v>0</v>
      </c>
      <c r="P437">
        <v>0</v>
      </c>
      <c r="Q437">
        <v>0.93</v>
      </c>
      <c r="R437">
        <v>2</v>
      </c>
      <c r="S437">
        <v>7.8E-2</v>
      </c>
      <c r="T437">
        <v>79</v>
      </c>
      <c r="U437">
        <v>3.0630000000000002</v>
      </c>
      <c r="Z437">
        <v>27077</v>
      </c>
      <c r="AA437">
        <v>15892476</v>
      </c>
      <c r="AB437">
        <v>616.26900000000001</v>
      </c>
      <c r="AC437">
        <v>1.05</v>
      </c>
      <c r="AD437">
        <v>58417</v>
      </c>
      <c r="AE437">
        <v>2.2650000000000001</v>
      </c>
      <c r="AF437">
        <v>2.0000000000000001E-4</v>
      </c>
      <c r="AG437">
        <v>5926.4</v>
      </c>
      <c r="AH437" t="s">
        <v>204</v>
      </c>
      <c r="AI437">
        <v>854983</v>
      </c>
      <c r="AJ437">
        <v>771972</v>
      </c>
      <c r="AK437">
        <v>83011</v>
      </c>
      <c r="AM437">
        <v>10674</v>
      </c>
      <c r="AN437">
        <v>36780</v>
      </c>
      <c r="AO437">
        <v>3.32</v>
      </c>
      <c r="AP437">
        <v>2.99</v>
      </c>
      <c r="AQ437">
        <v>0.32</v>
      </c>
      <c r="AS437">
        <v>1426</v>
      </c>
      <c r="AT437">
        <v>31520</v>
      </c>
      <c r="AU437">
        <v>0.122</v>
      </c>
      <c r="AV437">
        <v>46.76</v>
      </c>
      <c r="AW437">
        <v>25788217</v>
      </c>
      <c r="AX437">
        <v>3.202</v>
      </c>
      <c r="AY437">
        <v>37.9</v>
      </c>
      <c r="AZ437">
        <v>15.504</v>
      </c>
      <c r="BA437">
        <v>10.129</v>
      </c>
      <c r="BB437">
        <v>44648.71</v>
      </c>
      <c r="BC437">
        <v>0.5</v>
      </c>
      <c r="BD437">
        <v>107.791</v>
      </c>
      <c r="BE437">
        <v>5.07</v>
      </c>
      <c r="BF437">
        <v>13</v>
      </c>
      <c r="BG437">
        <v>16.5</v>
      </c>
      <c r="BI437">
        <v>3.84</v>
      </c>
      <c r="BJ437">
        <v>83.44</v>
      </c>
      <c r="BK437">
        <v>0.94399999999999995</v>
      </c>
    </row>
    <row r="438" spans="1:67" x14ac:dyDescent="0.3">
      <c r="A438" t="s">
        <v>202</v>
      </c>
      <c r="B438" t="s">
        <v>203</v>
      </c>
      <c r="C438" t="s">
        <v>127</v>
      </c>
      <c r="D438" s="33">
        <v>44292</v>
      </c>
      <c r="E438">
        <v>29379</v>
      </c>
      <c r="F438">
        <v>14</v>
      </c>
      <c r="G438">
        <v>10.714</v>
      </c>
      <c r="H438">
        <v>909</v>
      </c>
      <c r="I438">
        <v>0</v>
      </c>
      <c r="J438">
        <v>0</v>
      </c>
      <c r="K438">
        <v>1139.241</v>
      </c>
      <c r="L438">
        <v>0.54300000000000004</v>
      </c>
      <c r="M438">
        <v>0.41499999999999998</v>
      </c>
      <c r="N438">
        <v>35.249000000000002</v>
      </c>
      <c r="O438">
        <v>0</v>
      </c>
      <c r="P438">
        <v>0</v>
      </c>
      <c r="Q438">
        <v>0.94</v>
      </c>
      <c r="R438">
        <v>2</v>
      </c>
      <c r="S438">
        <v>7.8E-2</v>
      </c>
      <c r="T438">
        <v>82</v>
      </c>
      <c r="U438">
        <v>3.18</v>
      </c>
      <c r="Z438">
        <v>28581</v>
      </c>
      <c r="AA438">
        <v>15921057</v>
      </c>
      <c r="AB438">
        <v>617.37699999999995</v>
      </c>
      <c r="AC438">
        <v>1.1080000000000001</v>
      </c>
      <c r="AD438">
        <v>56073</v>
      </c>
      <c r="AE438">
        <v>2.1739999999999999</v>
      </c>
      <c r="AF438">
        <v>2.0000000000000001E-4</v>
      </c>
      <c r="AG438">
        <v>5233.6000000000004</v>
      </c>
      <c r="AH438" t="s">
        <v>204</v>
      </c>
      <c r="AI438">
        <v>920334</v>
      </c>
      <c r="AJ438">
        <v>829963</v>
      </c>
      <c r="AK438">
        <v>90371</v>
      </c>
      <c r="AM438">
        <v>65351</v>
      </c>
      <c r="AN438">
        <v>35712</v>
      </c>
      <c r="AO438">
        <v>3.57</v>
      </c>
      <c r="AP438">
        <v>3.22</v>
      </c>
      <c r="AQ438">
        <v>0.35</v>
      </c>
      <c r="AS438">
        <v>1385</v>
      </c>
      <c r="AT438">
        <v>29947</v>
      </c>
      <c r="AU438">
        <v>0.11600000000000001</v>
      </c>
      <c r="AV438">
        <v>46.76</v>
      </c>
      <c r="AW438">
        <v>25788217</v>
      </c>
      <c r="AX438">
        <v>3.202</v>
      </c>
      <c r="AY438">
        <v>37.9</v>
      </c>
      <c r="AZ438">
        <v>15.504</v>
      </c>
      <c r="BA438">
        <v>10.129</v>
      </c>
      <c r="BB438">
        <v>44648.71</v>
      </c>
      <c r="BC438">
        <v>0.5</v>
      </c>
      <c r="BD438">
        <v>107.791</v>
      </c>
      <c r="BE438">
        <v>5.07</v>
      </c>
      <c r="BF438">
        <v>13</v>
      </c>
      <c r="BG438">
        <v>16.5</v>
      </c>
      <c r="BI438">
        <v>3.84</v>
      </c>
      <c r="BJ438">
        <v>83.44</v>
      </c>
      <c r="BK438">
        <v>0.94399999999999995</v>
      </c>
    </row>
    <row r="439" spans="1:67" x14ac:dyDescent="0.3">
      <c r="A439" t="s">
        <v>202</v>
      </c>
      <c r="B439" t="s">
        <v>203</v>
      </c>
      <c r="C439" t="s">
        <v>127</v>
      </c>
      <c r="D439" s="33">
        <v>44293</v>
      </c>
      <c r="E439">
        <v>29385</v>
      </c>
      <c r="F439">
        <v>6</v>
      </c>
      <c r="G439">
        <v>9</v>
      </c>
      <c r="H439">
        <v>909</v>
      </c>
      <c r="I439">
        <v>0</v>
      </c>
      <c r="J439">
        <v>0</v>
      </c>
      <c r="K439">
        <v>1139.4739999999999</v>
      </c>
      <c r="L439">
        <v>0.23300000000000001</v>
      </c>
      <c r="M439">
        <v>0.34899999999999998</v>
      </c>
      <c r="N439">
        <v>35.249000000000002</v>
      </c>
      <c r="O439">
        <v>0</v>
      </c>
      <c r="P439">
        <v>0</v>
      </c>
      <c r="Q439">
        <v>0.93</v>
      </c>
      <c r="R439">
        <v>2</v>
      </c>
      <c r="S439">
        <v>7.8E-2</v>
      </c>
      <c r="T439">
        <v>76</v>
      </c>
      <c r="U439">
        <v>2.9470000000000001</v>
      </c>
      <c r="Z439">
        <v>32561</v>
      </c>
      <c r="AA439">
        <v>15953618</v>
      </c>
      <c r="AB439">
        <v>618.64</v>
      </c>
      <c r="AC439">
        <v>1.2629999999999999</v>
      </c>
      <c r="AD439">
        <v>48628</v>
      </c>
      <c r="AE439">
        <v>1.8859999999999999</v>
      </c>
      <c r="AF439">
        <v>2.0000000000000001E-4</v>
      </c>
      <c r="AG439">
        <v>5403.1</v>
      </c>
      <c r="AH439" t="s">
        <v>204</v>
      </c>
      <c r="AI439">
        <v>996214</v>
      </c>
      <c r="AJ439">
        <v>899641</v>
      </c>
      <c r="AK439">
        <v>96573</v>
      </c>
      <c r="AM439">
        <v>75880</v>
      </c>
      <c r="AN439">
        <v>35983</v>
      </c>
      <c r="AO439">
        <v>3.86</v>
      </c>
      <c r="AP439">
        <v>3.49</v>
      </c>
      <c r="AQ439">
        <v>0.37</v>
      </c>
      <c r="AS439">
        <v>1395</v>
      </c>
      <c r="AT439">
        <v>32576</v>
      </c>
      <c r="AU439">
        <v>0.126</v>
      </c>
      <c r="AV439">
        <v>46.76</v>
      </c>
      <c r="AW439">
        <v>25788217</v>
      </c>
      <c r="AX439">
        <v>3.202</v>
      </c>
      <c r="AY439">
        <v>37.9</v>
      </c>
      <c r="AZ439">
        <v>15.504</v>
      </c>
      <c r="BA439">
        <v>10.129</v>
      </c>
      <c r="BB439">
        <v>44648.71</v>
      </c>
      <c r="BC439">
        <v>0.5</v>
      </c>
      <c r="BD439">
        <v>107.791</v>
      </c>
      <c r="BE439">
        <v>5.07</v>
      </c>
      <c r="BF439">
        <v>13</v>
      </c>
      <c r="BG439">
        <v>16.5</v>
      </c>
      <c r="BI439">
        <v>3.84</v>
      </c>
      <c r="BJ439">
        <v>83.44</v>
      </c>
      <c r="BK439">
        <v>0.94399999999999995</v>
      </c>
    </row>
    <row r="440" spans="1:67" x14ac:dyDescent="0.3">
      <c r="A440" t="s">
        <v>202</v>
      </c>
      <c r="B440" t="s">
        <v>203</v>
      </c>
      <c r="C440" t="s">
        <v>127</v>
      </c>
      <c r="D440" s="33">
        <v>44294</v>
      </c>
      <c r="E440">
        <v>29390</v>
      </c>
      <c r="F440">
        <v>5</v>
      </c>
      <c r="G440">
        <v>8.1430000000000007</v>
      </c>
      <c r="H440">
        <v>909</v>
      </c>
      <c r="I440">
        <v>0</v>
      </c>
      <c r="J440">
        <v>0</v>
      </c>
      <c r="K440">
        <v>1139.6679999999999</v>
      </c>
      <c r="L440">
        <v>0.19400000000000001</v>
      </c>
      <c r="M440">
        <v>0.316</v>
      </c>
      <c r="N440">
        <v>35.249000000000002</v>
      </c>
      <c r="O440">
        <v>0</v>
      </c>
      <c r="P440">
        <v>0</v>
      </c>
      <c r="Q440">
        <v>0.96</v>
      </c>
      <c r="R440">
        <v>2</v>
      </c>
      <c r="S440">
        <v>7.8E-2</v>
      </c>
      <c r="T440">
        <v>76</v>
      </c>
      <c r="U440">
        <v>2.9470000000000001</v>
      </c>
      <c r="Z440">
        <v>44549</v>
      </c>
      <c r="AA440">
        <v>15998167</v>
      </c>
      <c r="AB440">
        <v>620.36699999999996</v>
      </c>
      <c r="AC440">
        <v>1.7270000000000001</v>
      </c>
      <c r="AD440">
        <v>42754</v>
      </c>
      <c r="AE440">
        <v>1.6579999999999999</v>
      </c>
      <c r="AF440">
        <v>2.0000000000000001E-4</v>
      </c>
      <c r="AG440">
        <v>5250.4</v>
      </c>
      <c r="AH440" t="s">
        <v>204</v>
      </c>
      <c r="AI440">
        <v>1077511</v>
      </c>
      <c r="AJ440">
        <v>940239</v>
      </c>
      <c r="AK440">
        <v>137272</v>
      </c>
      <c r="AM440">
        <v>81297</v>
      </c>
      <c r="AN440">
        <v>36271</v>
      </c>
      <c r="AO440">
        <v>4.18</v>
      </c>
      <c r="AP440">
        <v>3.65</v>
      </c>
      <c r="AQ440">
        <v>0.53</v>
      </c>
      <c r="AS440">
        <v>1406</v>
      </c>
      <c r="AT440">
        <v>27981</v>
      </c>
      <c r="AU440">
        <v>0.109</v>
      </c>
      <c r="AV440">
        <v>46.76</v>
      </c>
      <c r="AW440">
        <v>25788217</v>
      </c>
      <c r="AX440">
        <v>3.202</v>
      </c>
      <c r="AY440">
        <v>37.9</v>
      </c>
      <c r="AZ440">
        <v>15.504</v>
      </c>
      <c r="BA440">
        <v>10.129</v>
      </c>
      <c r="BB440">
        <v>44648.71</v>
      </c>
      <c r="BC440">
        <v>0.5</v>
      </c>
      <c r="BD440">
        <v>107.791</v>
      </c>
      <c r="BE440">
        <v>5.07</v>
      </c>
      <c r="BF440">
        <v>13</v>
      </c>
      <c r="BG440">
        <v>16.5</v>
      </c>
      <c r="BI440">
        <v>3.84</v>
      </c>
      <c r="BJ440">
        <v>83.44</v>
      </c>
      <c r="BK440">
        <v>0.94399999999999995</v>
      </c>
    </row>
    <row r="441" spans="1:67" x14ac:dyDescent="0.3">
      <c r="A441" t="s">
        <v>202</v>
      </c>
      <c r="B441" t="s">
        <v>203</v>
      </c>
      <c r="C441" t="s">
        <v>127</v>
      </c>
      <c r="D441" s="33">
        <v>44295</v>
      </c>
      <c r="E441">
        <v>29396</v>
      </c>
      <c r="F441">
        <v>6</v>
      </c>
      <c r="G441">
        <v>7.8570000000000002</v>
      </c>
      <c r="H441">
        <v>909</v>
      </c>
      <c r="I441">
        <v>0</v>
      </c>
      <c r="J441">
        <v>0</v>
      </c>
      <c r="K441">
        <v>1139.9000000000001</v>
      </c>
      <c r="L441">
        <v>0.23300000000000001</v>
      </c>
      <c r="M441">
        <v>0.30499999999999999</v>
      </c>
      <c r="N441">
        <v>35.249000000000002</v>
      </c>
      <c r="O441">
        <v>0</v>
      </c>
      <c r="P441">
        <v>0</v>
      </c>
      <c r="Q441">
        <v>1.03</v>
      </c>
      <c r="R441">
        <v>1</v>
      </c>
      <c r="S441">
        <v>3.9E-2</v>
      </c>
      <c r="T441">
        <v>69</v>
      </c>
      <c r="U441">
        <v>2.6760000000000002</v>
      </c>
      <c r="Z441">
        <v>50988</v>
      </c>
      <c r="AA441">
        <v>16049155</v>
      </c>
      <c r="AB441">
        <v>622.34400000000005</v>
      </c>
      <c r="AC441">
        <v>1.9770000000000001</v>
      </c>
      <c r="AD441">
        <v>38884</v>
      </c>
      <c r="AE441">
        <v>1.508</v>
      </c>
      <c r="AF441">
        <v>2.0000000000000001E-4</v>
      </c>
      <c r="AG441">
        <v>4949</v>
      </c>
      <c r="AH441" t="s">
        <v>204</v>
      </c>
      <c r="AI441">
        <v>1138866</v>
      </c>
      <c r="AJ441">
        <v>993668</v>
      </c>
      <c r="AK441">
        <v>145198</v>
      </c>
      <c r="AM441">
        <v>61355</v>
      </c>
      <c r="AN441">
        <v>44401</v>
      </c>
      <c r="AO441">
        <v>4.42</v>
      </c>
      <c r="AP441">
        <v>3.85</v>
      </c>
      <c r="AQ441">
        <v>0.56000000000000005</v>
      </c>
      <c r="AS441">
        <v>1722</v>
      </c>
      <c r="AT441">
        <v>35139</v>
      </c>
      <c r="AU441">
        <v>0.13600000000000001</v>
      </c>
      <c r="AV441">
        <v>46.76</v>
      </c>
      <c r="AW441">
        <v>25788217</v>
      </c>
      <c r="AX441">
        <v>3.202</v>
      </c>
      <c r="AY441">
        <v>37.9</v>
      </c>
      <c r="AZ441">
        <v>15.504</v>
      </c>
      <c r="BA441">
        <v>10.129</v>
      </c>
      <c r="BB441">
        <v>44648.71</v>
      </c>
      <c r="BC441">
        <v>0.5</v>
      </c>
      <c r="BD441">
        <v>107.791</v>
      </c>
      <c r="BE441">
        <v>5.07</v>
      </c>
      <c r="BF441">
        <v>13</v>
      </c>
      <c r="BG441">
        <v>16.5</v>
      </c>
      <c r="BI441">
        <v>3.84</v>
      </c>
      <c r="BJ441">
        <v>83.44</v>
      </c>
      <c r="BK441">
        <v>0.94399999999999995</v>
      </c>
    </row>
    <row r="442" spans="1:67" x14ac:dyDescent="0.3">
      <c r="A442" t="s">
        <v>202</v>
      </c>
      <c r="B442" t="s">
        <v>203</v>
      </c>
      <c r="C442" t="s">
        <v>127</v>
      </c>
      <c r="D442" s="33">
        <v>44296</v>
      </c>
      <c r="E442">
        <v>29405</v>
      </c>
      <c r="F442">
        <v>9</v>
      </c>
      <c r="G442">
        <v>8.1430000000000007</v>
      </c>
      <c r="H442">
        <v>909</v>
      </c>
      <c r="I442">
        <v>0</v>
      </c>
      <c r="J442">
        <v>0</v>
      </c>
      <c r="K442">
        <v>1140.249</v>
      </c>
      <c r="L442">
        <v>0.34899999999999998</v>
      </c>
      <c r="M442">
        <v>0.316</v>
      </c>
      <c r="N442">
        <v>35.249000000000002</v>
      </c>
      <c r="O442">
        <v>0</v>
      </c>
      <c r="P442">
        <v>0</v>
      </c>
      <c r="Q442">
        <v>1.1100000000000001</v>
      </c>
      <c r="R442">
        <v>1</v>
      </c>
      <c r="S442">
        <v>3.9E-2</v>
      </c>
      <c r="T442">
        <v>65</v>
      </c>
      <c r="U442">
        <v>2.5209999999999999</v>
      </c>
      <c r="Z442">
        <v>34169</v>
      </c>
      <c r="AA442">
        <v>16083324</v>
      </c>
      <c r="AB442">
        <v>623.66899999999998</v>
      </c>
      <c r="AC442">
        <v>1.325</v>
      </c>
      <c r="AD442">
        <v>35754</v>
      </c>
      <c r="AE442">
        <v>1.3859999999999999</v>
      </c>
      <c r="AF442">
        <v>2.0000000000000001E-4</v>
      </c>
      <c r="AG442">
        <v>4390.8</v>
      </c>
      <c r="AH442" t="s">
        <v>204</v>
      </c>
      <c r="AI442">
        <v>1166568</v>
      </c>
      <c r="AJ442">
        <v>1018671</v>
      </c>
      <c r="AK442">
        <v>147897</v>
      </c>
      <c r="AM442">
        <v>27702</v>
      </c>
      <c r="AN442">
        <v>46198</v>
      </c>
      <c r="AO442">
        <v>4.5199999999999996</v>
      </c>
      <c r="AP442">
        <v>3.95</v>
      </c>
      <c r="AQ442">
        <v>0.56999999999999995</v>
      </c>
      <c r="AS442">
        <v>1791</v>
      </c>
      <c r="AT442">
        <v>36687</v>
      </c>
      <c r="AU442">
        <v>0.14199999999999999</v>
      </c>
      <c r="AV442">
        <v>46.76</v>
      </c>
      <c r="AW442">
        <v>25788217</v>
      </c>
      <c r="AX442">
        <v>3.202</v>
      </c>
      <c r="AY442">
        <v>37.9</v>
      </c>
      <c r="AZ442">
        <v>15.504</v>
      </c>
      <c r="BA442">
        <v>10.129</v>
      </c>
      <c r="BB442">
        <v>44648.71</v>
      </c>
      <c r="BC442">
        <v>0.5</v>
      </c>
      <c r="BD442">
        <v>107.791</v>
      </c>
      <c r="BE442">
        <v>5.07</v>
      </c>
      <c r="BF442">
        <v>13</v>
      </c>
      <c r="BG442">
        <v>16.5</v>
      </c>
      <c r="BI442">
        <v>3.84</v>
      </c>
      <c r="BJ442">
        <v>83.44</v>
      </c>
      <c r="BK442">
        <v>0.94399999999999995</v>
      </c>
    </row>
    <row r="443" spans="1:67" x14ac:dyDescent="0.3">
      <c r="A443" t="s">
        <v>202</v>
      </c>
      <c r="B443" t="s">
        <v>203</v>
      </c>
      <c r="C443" t="s">
        <v>127</v>
      </c>
      <c r="D443" s="33">
        <v>44297</v>
      </c>
      <c r="E443">
        <v>29419</v>
      </c>
      <c r="F443">
        <v>14</v>
      </c>
      <c r="G443">
        <v>8.8569999999999993</v>
      </c>
      <c r="H443">
        <v>909</v>
      </c>
      <c r="I443">
        <v>0</v>
      </c>
      <c r="J443">
        <v>0</v>
      </c>
      <c r="K443">
        <v>1140.7919999999999</v>
      </c>
      <c r="L443">
        <v>0.54300000000000004</v>
      </c>
      <c r="M443">
        <v>0.34300000000000003</v>
      </c>
      <c r="N443">
        <v>35.249000000000002</v>
      </c>
      <c r="O443">
        <v>0</v>
      </c>
      <c r="P443">
        <v>0</v>
      </c>
      <c r="Q443">
        <v>1.19</v>
      </c>
      <c r="R443">
        <v>1</v>
      </c>
      <c r="S443">
        <v>3.9E-2</v>
      </c>
      <c r="T443">
        <v>62</v>
      </c>
      <c r="U443">
        <v>2.4039999999999999</v>
      </c>
      <c r="Z443">
        <v>30245</v>
      </c>
      <c r="AA443">
        <v>16113569</v>
      </c>
      <c r="AB443">
        <v>624.84199999999998</v>
      </c>
      <c r="AC443">
        <v>1.173</v>
      </c>
      <c r="AD443">
        <v>35453</v>
      </c>
      <c r="AE443">
        <v>1.375</v>
      </c>
      <c r="AF443">
        <v>2.0000000000000001E-4</v>
      </c>
      <c r="AG443">
        <v>4002.8</v>
      </c>
      <c r="AH443" t="s">
        <v>204</v>
      </c>
      <c r="AI443">
        <v>1178302</v>
      </c>
      <c r="AJ443">
        <v>1029486</v>
      </c>
      <c r="AK443">
        <v>148816</v>
      </c>
      <c r="AM443">
        <v>11734</v>
      </c>
      <c r="AN443">
        <v>47713</v>
      </c>
      <c r="AO443">
        <v>4.57</v>
      </c>
      <c r="AP443">
        <v>3.99</v>
      </c>
      <c r="AQ443">
        <v>0.57999999999999996</v>
      </c>
      <c r="AS443">
        <v>1850</v>
      </c>
      <c r="AT443">
        <v>38115</v>
      </c>
      <c r="AU443">
        <v>0.14799999999999999</v>
      </c>
      <c r="AV443">
        <v>46.76</v>
      </c>
      <c r="AW443">
        <v>25788217</v>
      </c>
      <c r="AX443">
        <v>3.202</v>
      </c>
      <c r="AY443">
        <v>37.9</v>
      </c>
      <c r="AZ443">
        <v>15.504</v>
      </c>
      <c r="BA443">
        <v>10.129</v>
      </c>
      <c r="BB443">
        <v>44648.71</v>
      </c>
      <c r="BC443">
        <v>0.5</v>
      </c>
      <c r="BD443">
        <v>107.791</v>
      </c>
      <c r="BE443">
        <v>5.07</v>
      </c>
      <c r="BF443">
        <v>13</v>
      </c>
      <c r="BG443">
        <v>16.5</v>
      </c>
      <c r="BI443">
        <v>3.84</v>
      </c>
      <c r="BJ443">
        <v>83.44</v>
      </c>
      <c r="BK443">
        <v>0.94399999999999995</v>
      </c>
      <c r="BL443">
        <v>-11414.8</v>
      </c>
      <c r="BM443">
        <v>-5.33</v>
      </c>
      <c r="BN443">
        <v>-6.09</v>
      </c>
      <c r="BO443">
        <v>-442.63626291030499</v>
      </c>
    </row>
    <row r="444" spans="1:67" x14ac:dyDescent="0.3">
      <c r="A444" t="s">
        <v>202</v>
      </c>
      <c r="B444" t="s">
        <v>203</v>
      </c>
      <c r="C444" t="s">
        <v>127</v>
      </c>
      <c r="D444" s="33">
        <v>44298</v>
      </c>
      <c r="E444">
        <v>29429</v>
      </c>
      <c r="F444">
        <v>10</v>
      </c>
      <c r="G444">
        <v>9.1430000000000007</v>
      </c>
      <c r="H444">
        <v>910</v>
      </c>
      <c r="I444">
        <v>1</v>
      </c>
      <c r="J444">
        <v>0.14299999999999999</v>
      </c>
      <c r="K444">
        <v>1141.18</v>
      </c>
      <c r="L444">
        <v>0.38800000000000001</v>
      </c>
      <c r="M444">
        <v>0.35499999999999998</v>
      </c>
      <c r="N444">
        <v>35.286999999999999</v>
      </c>
      <c r="O444">
        <v>3.9E-2</v>
      </c>
      <c r="P444">
        <v>6.0000000000000001E-3</v>
      </c>
      <c r="Q444">
        <v>1.25</v>
      </c>
      <c r="R444">
        <v>2</v>
      </c>
      <c r="S444">
        <v>7.8E-2</v>
      </c>
      <c r="T444">
        <v>63</v>
      </c>
      <c r="U444">
        <v>2.4430000000000001</v>
      </c>
      <c r="Z444">
        <v>32317</v>
      </c>
      <c r="AA444">
        <v>16145886</v>
      </c>
      <c r="AB444">
        <v>626.09500000000003</v>
      </c>
      <c r="AC444">
        <v>1.2529999999999999</v>
      </c>
      <c r="AD444">
        <v>36201</v>
      </c>
      <c r="AE444">
        <v>1.4039999999999999</v>
      </c>
      <c r="AF444">
        <v>2.9999999999999997E-4</v>
      </c>
      <c r="AG444">
        <v>3959.4</v>
      </c>
      <c r="AH444" t="s">
        <v>204</v>
      </c>
      <c r="AI444">
        <v>1234681</v>
      </c>
      <c r="AJ444">
        <v>1077574</v>
      </c>
      <c r="AK444">
        <v>157107</v>
      </c>
      <c r="AM444">
        <v>56379</v>
      </c>
      <c r="AN444">
        <v>54243</v>
      </c>
      <c r="AO444">
        <v>4.79</v>
      </c>
      <c r="AP444">
        <v>4.18</v>
      </c>
      <c r="AQ444">
        <v>0.61</v>
      </c>
      <c r="AS444">
        <v>2103</v>
      </c>
      <c r="AT444">
        <v>43657</v>
      </c>
      <c r="AU444">
        <v>0.16900000000000001</v>
      </c>
      <c r="AV444">
        <v>46.76</v>
      </c>
      <c r="AW444">
        <v>25788217</v>
      </c>
      <c r="AX444">
        <v>3.202</v>
      </c>
      <c r="AY444">
        <v>37.9</v>
      </c>
      <c r="AZ444">
        <v>15.504</v>
      </c>
      <c r="BA444">
        <v>10.129</v>
      </c>
      <c r="BB444">
        <v>44648.71</v>
      </c>
      <c r="BC444">
        <v>0.5</v>
      </c>
      <c r="BD444">
        <v>107.791</v>
      </c>
      <c r="BE444">
        <v>5.07</v>
      </c>
      <c r="BF444">
        <v>13</v>
      </c>
      <c r="BG444">
        <v>16.5</v>
      </c>
      <c r="BI444">
        <v>3.84</v>
      </c>
      <c r="BJ444">
        <v>83.44</v>
      </c>
      <c r="BK444">
        <v>0.94399999999999995</v>
      </c>
    </row>
    <row r="445" spans="1:67" x14ac:dyDescent="0.3">
      <c r="A445" t="s">
        <v>202</v>
      </c>
      <c r="B445" t="s">
        <v>203</v>
      </c>
      <c r="C445" t="s">
        <v>127</v>
      </c>
      <c r="D445" s="33">
        <v>44299</v>
      </c>
      <c r="E445">
        <v>29450</v>
      </c>
      <c r="F445">
        <v>21</v>
      </c>
      <c r="G445">
        <v>10.143000000000001</v>
      </c>
      <c r="H445">
        <v>910</v>
      </c>
      <c r="I445">
        <v>0</v>
      </c>
      <c r="J445">
        <v>0.14299999999999999</v>
      </c>
      <c r="K445">
        <v>1141.9939999999999</v>
      </c>
      <c r="L445">
        <v>0.81399999999999995</v>
      </c>
      <c r="M445">
        <v>0.39300000000000002</v>
      </c>
      <c r="N445">
        <v>35.286999999999999</v>
      </c>
      <c r="O445">
        <v>0</v>
      </c>
      <c r="P445">
        <v>6.0000000000000001E-3</v>
      </c>
      <c r="Q445">
        <v>1.32</v>
      </c>
      <c r="R445">
        <v>2</v>
      </c>
      <c r="S445">
        <v>7.8E-2</v>
      </c>
      <c r="T445">
        <v>59</v>
      </c>
      <c r="U445">
        <v>2.2879999999999998</v>
      </c>
      <c r="Z445">
        <v>28512</v>
      </c>
      <c r="AA445">
        <v>16174398</v>
      </c>
      <c r="AB445">
        <v>627.20100000000002</v>
      </c>
      <c r="AC445">
        <v>1.1060000000000001</v>
      </c>
      <c r="AD445">
        <v>36192</v>
      </c>
      <c r="AE445">
        <v>1.403</v>
      </c>
      <c r="AF445">
        <v>2.9999999999999997E-4</v>
      </c>
      <c r="AG445">
        <v>3568.2</v>
      </c>
      <c r="AH445" t="s">
        <v>204</v>
      </c>
      <c r="AI445">
        <v>1295672</v>
      </c>
      <c r="AJ445">
        <v>1131621</v>
      </c>
      <c r="AK445">
        <v>164051</v>
      </c>
      <c r="AM445">
        <v>60991</v>
      </c>
      <c r="AN445">
        <v>53620</v>
      </c>
      <c r="AO445">
        <v>5.0199999999999996</v>
      </c>
      <c r="AP445">
        <v>4.3899999999999997</v>
      </c>
      <c r="AQ445">
        <v>0.64</v>
      </c>
      <c r="AS445">
        <v>2079</v>
      </c>
      <c r="AT445">
        <v>43094</v>
      </c>
      <c r="AU445">
        <v>0.16700000000000001</v>
      </c>
      <c r="AV445">
        <v>46.76</v>
      </c>
      <c r="AW445">
        <v>25788217</v>
      </c>
      <c r="AX445">
        <v>3.202</v>
      </c>
      <c r="AY445">
        <v>37.9</v>
      </c>
      <c r="AZ445">
        <v>15.504</v>
      </c>
      <c r="BA445">
        <v>10.129</v>
      </c>
      <c r="BB445">
        <v>44648.71</v>
      </c>
      <c r="BC445">
        <v>0.5</v>
      </c>
      <c r="BD445">
        <v>107.791</v>
      </c>
      <c r="BE445">
        <v>5.07</v>
      </c>
      <c r="BF445">
        <v>13</v>
      </c>
      <c r="BG445">
        <v>16.5</v>
      </c>
      <c r="BI445">
        <v>3.84</v>
      </c>
      <c r="BJ445">
        <v>83.44</v>
      </c>
      <c r="BK445">
        <v>0.94399999999999995</v>
      </c>
    </row>
    <row r="446" spans="1:67" x14ac:dyDescent="0.3">
      <c r="A446" t="s">
        <v>202</v>
      </c>
      <c r="B446" t="s">
        <v>203</v>
      </c>
      <c r="C446" t="s">
        <v>127</v>
      </c>
      <c r="D446" s="33">
        <v>44300</v>
      </c>
      <c r="E446">
        <v>29469</v>
      </c>
      <c r="F446">
        <v>19</v>
      </c>
      <c r="G446">
        <v>12</v>
      </c>
      <c r="H446">
        <v>910</v>
      </c>
      <c r="I446">
        <v>0</v>
      </c>
      <c r="J446">
        <v>0.14299999999999999</v>
      </c>
      <c r="K446">
        <v>1142.731</v>
      </c>
      <c r="L446">
        <v>0.73699999999999999</v>
      </c>
      <c r="M446">
        <v>0.46500000000000002</v>
      </c>
      <c r="N446">
        <v>35.286999999999999</v>
      </c>
      <c r="O446">
        <v>0</v>
      </c>
      <c r="P446">
        <v>6.0000000000000001E-3</v>
      </c>
      <c r="Q446">
        <v>1.34</v>
      </c>
      <c r="R446">
        <v>2</v>
      </c>
      <c r="S446">
        <v>7.8E-2</v>
      </c>
      <c r="T446">
        <v>50</v>
      </c>
      <c r="U446">
        <v>1.9390000000000001</v>
      </c>
      <c r="Z446">
        <v>45793</v>
      </c>
      <c r="AA446">
        <v>16220191</v>
      </c>
      <c r="AB446">
        <v>628.97699999999998</v>
      </c>
      <c r="AC446">
        <v>1.776</v>
      </c>
      <c r="AD446">
        <v>38082</v>
      </c>
      <c r="AE446">
        <v>1.4770000000000001</v>
      </c>
      <c r="AF446">
        <v>2.9999999999999997E-4</v>
      </c>
      <c r="AG446">
        <v>3173.5</v>
      </c>
      <c r="AH446" t="s">
        <v>204</v>
      </c>
      <c r="AI446">
        <v>1359305</v>
      </c>
      <c r="AJ446">
        <v>1188424</v>
      </c>
      <c r="AK446">
        <v>170881</v>
      </c>
      <c r="AM446">
        <v>63633</v>
      </c>
      <c r="AN446">
        <v>51870</v>
      </c>
      <c r="AO446">
        <v>5.27</v>
      </c>
      <c r="AP446">
        <v>4.6100000000000003</v>
      </c>
      <c r="AQ446">
        <v>0.66</v>
      </c>
      <c r="AS446">
        <v>2011</v>
      </c>
      <c r="AT446">
        <v>41255</v>
      </c>
      <c r="AU446">
        <v>0.16</v>
      </c>
      <c r="AV446">
        <v>46.76</v>
      </c>
      <c r="AW446">
        <v>25788217</v>
      </c>
      <c r="AX446">
        <v>3.202</v>
      </c>
      <c r="AY446">
        <v>37.9</v>
      </c>
      <c r="AZ446">
        <v>15.504</v>
      </c>
      <c r="BA446">
        <v>10.129</v>
      </c>
      <c r="BB446">
        <v>44648.71</v>
      </c>
      <c r="BC446">
        <v>0.5</v>
      </c>
      <c r="BD446">
        <v>107.791</v>
      </c>
      <c r="BE446">
        <v>5.07</v>
      </c>
      <c r="BF446">
        <v>13</v>
      </c>
      <c r="BG446">
        <v>16.5</v>
      </c>
      <c r="BI446">
        <v>3.84</v>
      </c>
      <c r="BJ446">
        <v>83.44</v>
      </c>
      <c r="BK446">
        <v>0.94399999999999995</v>
      </c>
    </row>
    <row r="447" spans="1:67" x14ac:dyDescent="0.3">
      <c r="A447" t="s">
        <v>202</v>
      </c>
      <c r="B447" t="s">
        <v>203</v>
      </c>
      <c r="C447" t="s">
        <v>127</v>
      </c>
      <c r="D447" s="33">
        <v>44301</v>
      </c>
      <c r="E447">
        <v>29484</v>
      </c>
      <c r="F447">
        <v>15</v>
      </c>
      <c r="G447">
        <v>13.429</v>
      </c>
      <c r="H447">
        <v>910</v>
      </c>
      <c r="I447">
        <v>0</v>
      </c>
      <c r="J447">
        <v>0.14299999999999999</v>
      </c>
      <c r="K447">
        <v>1143.3130000000001</v>
      </c>
      <c r="L447">
        <v>0.58199999999999996</v>
      </c>
      <c r="M447">
        <v>0.52100000000000002</v>
      </c>
      <c r="N447">
        <v>35.286999999999999</v>
      </c>
      <c r="O447">
        <v>0</v>
      </c>
      <c r="P447">
        <v>6.0000000000000001E-3</v>
      </c>
      <c r="Q447">
        <v>1.33</v>
      </c>
      <c r="R447">
        <v>2</v>
      </c>
      <c r="S447">
        <v>7.8E-2</v>
      </c>
      <c r="T447">
        <v>46</v>
      </c>
      <c r="U447">
        <v>1.784</v>
      </c>
      <c r="Z447">
        <v>44406</v>
      </c>
      <c r="AA447">
        <v>16264597</v>
      </c>
      <c r="AB447">
        <v>630.69899999999996</v>
      </c>
      <c r="AC447">
        <v>1.722</v>
      </c>
      <c r="AD447">
        <v>38061</v>
      </c>
      <c r="AE447">
        <v>1.476</v>
      </c>
      <c r="AF447">
        <v>4.0000000000000002E-4</v>
      </c>
      <c r="AG447">
        <v>2834.2</v>
      </c>
      <c r="AH447" t="s">
        <v>204</v>
      </c>
      <c r="AI447">
        <v>1420577</v>
      </c>
      <c r="AJ447">
        <v>1242588</v>
      </c>
      <c r="AK447">
        <v>177989</v>
      </c>
      <c r="AM447">
        <v>61272</v>
      </c>
      <c r="AN447">
        <v>49009</v>
      </c>
      <c r="AO447">
        <v>5.51</v>
      </c>
      <c r="AP447">
        <v>4.82</v>
      </c>
      <c r="AQ447">
        <v>0.69</v>
      </c>
      <c r="AS447">
        <v>1900</v>
      </c>
      <c r="AT447">
        <v>43193</v>
      </c>
      <c r="AU447">
        <v>0.16700000000000001</v>
      </c>
      <c r="AV447">
        <v>44.91</v>
      </c>
      <c r="AW447">
        <v>25788217</v>
      </c>
      <c r="AX447">
        <v>3.202</v>
      </c>
      <c r="AY447">
        <v>37.9</v>
      </c>
      <c r="AZ447">
        <v>15.504</v>
      </c>
      <c r="BA447">
        <v>10.129</v>
      </c>
      <c r="BB447">
        <v>44648.71</v>
      </c>
      <c r="BC447">
        <v>0.5</v>
      </c>
      <c r="BD447">
        <v>107.791</v>
      </c>
      <c r="BE447">
        <v>5.07</v>
      </c>
      <c r="BF447">
        <v>13</v>
      </c>
      <c r="BG447">
        <v>16.5</v>
      </c>
      <c r="BI447">
        <v>3.84</v>
      </c>
      <c r="BJ447">
        <v>83.44</v>
      </c>
      <c r="BK447">
        <v>0.94399999999999995</v>
      </c>
    </row>
    <row r="448" spans="1:67" x14ac:dyDescent="0.3">
      <c r="A448" t="s">
        <v>202</v>
      </c>
      <c r="B448" t="s">
        <v>203</v>
      </c>
      <c r="C448" t="s">
        <v>127</v>
      </c>
      <c r="D448" s="33">
        <v>44302</v>
      </c>
      <c r="E448">
        <v>29499</v>
      </c>
      <c r="F448">
        <v>15</v>
      </c>
      <c r="G448">
        <v>14.714</v>
      </c>
      <c r="H448">
        <v>910</v>
      </c>
      <c r="I448">
        <v>0</v>
      </c>
      <c r="J448">
        <v>0.14299999999999999</v>
      </c>
      <c r="K448">
        <v>1143.895</v>
      </c>
      <c r="L448">
        <v>0.58199999999999996</v>
      </c>
      <c r="M448">
        <v>0.57099999999999995</v>
      </c>
      <c r="N448">
        <v>35.286999999999999</v>
      </c>
      <c r="O448">
        <v>0</v>
      </c>
      <c r="P448">
        <v>6.0000000000000001E-3</v>
      </c>
      <c r="Q448">
        <v>1.34</v>
      </c>
      <c r="R448">
        <v>2</v>
      </c>
      <c r="S448">
        <v>7.8E-2</v>
      </c>
      <c r="T448">
        <v>44</v>
      </c>
      <c r="U448">
        <v>1.706</v>
      </c>
      <c r="Z448">
        <v>39152</v>
      </c>
      <c r="AA448">
        <v>16303749</v>
      </c>
      <c r="AB448">
        <v>632.21699999999998</v>
      </c>
      <c r="AC448">
        <v>1.518</v>
      </c>
      <c r="AD448">
        <v>36371</v>
      </c>
      <c r="AE448">
        <v>1.41</v>
      </c>
      <c r="AF448">
        <v>4.0000000000000002E-4</v>
      </c>
      <c r="AG448">
        <v>2471.9</v>
      </c>
      <c r="AH448" t="s">
        <v>204</v>
      </c>
      <c r="AI448">
        <v>1474558</v>
      </c>
      <c r="AJ448">
        <v>1290409</v>
      </c>
      <c r="AK448">
        <v>184149</v>
      </c>
      <c r="AM448">
        <v>53981</v>
      </c>
      <c r="AN448">
        <v>47956</v>
      </c>
      <c r="AO448">
        <v>5.72</v>
      </c>
      <c r="AP448">
        <v>5</v>
      </c>
      <c r="AQ448">
        <v>0.71</v>
      </c>
      <c r="AS448">
        <v>1860</v>
      </c>
      <c r="AT448">
        <v>42392</v>
      </c>
      <c r="AU448">
        <v>0.16400000000000001</v>
      </c>
      <c r="AV448">
        <v>44.91</v>
      </c>
      <c r="AW448">
        <v>25788217</v>
      </c>
      <c r="AX448">
        <v>3.202</v>
      </c>
      <c r="AY448">
        <v>37.9</v>
      </c>
      <c r="AZ448">
        <v>15.504</v>
      </c>
      <c r="BA448">
        <v>10.129</v>
      </c>
      <c r="BB448">
        <v>44648.71</v>
      </c>
      <c r="BC448">
        <v>0.5</v>
      </c>
      <c r="BD448">
        <v>107.791</v>
      </c>
      <c r="BE448">
        <v>5.07</v>
      </c>
      <c r="BF448">
        <v>13</v>
      </c>
      <c r="BG448">
        <v>16.5</v>
      </c>
      <c r="BI448">
        <v>3.84</v>
      </c>
      <c r="BJ448">
        <v>83.44</v>
      </c>
      <c r="BK448">
        <v>0.94399999999999995</v>
      </c>
    </row>
    <row r="449" spans="1:67" x14ac:dyDescent="0.3">
      <c r="A449" t="s">
        <v>202</v>
      </c>
      <c r="B449" t="s">
        <v>203</v>
      </c>
      <c r="C449" t="s">
        <v>127</v>
      </c>
      <c r="D449" s="33">
        <v>44303</v>
      </c>
      <c r="E449">
        <v>29519</v>
      </c>
      <c r="F449">
        <v>20</v>
      </c>
      <c r="G449">
        <v>16.286000000000001</v>
      </c>
      <c r="H449">
        <v>910</v>
      </c>
      <c r="I449">
        <v>0</v>
      </c>
      <c r="J449">
        <v>0.14299999999999999</v>
      </c>
      <c r="K449">
        <v>1144.67</v>
      </c>
      <c r="L449">
        <v>0.77600000000000002</v>
      </c>
      <c r="M449">
        <v>0.63200000000000001</v>
      </c>
      <c r="N449">
        <v>35.286999999999999</v>
      </c>
      <c r="O449">
        <v>0</v>
      </c>
      <c r="P449">
        <v>6.0000000000000001E-3</v>
      </c>
      <c r="Q449">
        <v>1.34</v>
      </c>
      <c r="R449">
        <v>3</v>
      </c>
      <c r="S449">
        <v>0.11600000000000001</v>
      </c>
      <c r="T449">
        <v>44</v>
      </c>
      <c r="U449">
        <v>1.706</v>
      </c>
      <c r="Z449">
        <v>29678</v>
      </c>
      <c r="AA449">
        <v>16333427</v>
      </c>
      <c r="AB449">
        <v>633.36800000000005</v>
      </c>
      <c r="AC449">
        <v>1.151</v>
      </c>
      <c r="AD449">
        <v>35729</v>
      </c>
      <c r="AE449">
        <v>1.385</v>
      </c>
      <c r="AF449">
        <v>5.0000000000000001E-4</v>
      </c>
      <c r="AG449">
        <v>2193.8000000000002</v>
      </c>
      <c r="AH449" t="s">
        <v>204</v>
      </c>
      <c r="AI449">
        <v>1496912</v>
      </c>
      <c r="AJ449">
        <v>1310866</v>
      </c>
      <c r="AK449">
        <v>186046</v>
      </c>
      <c r="AM449">
        <v>22354</v>
      </c>
      <c r="AN449">
        <v>47192</v>
      </c>
      <c r="AO449">
        <v>5.8</v>
      </c>
      <c r="AP449">
        <v>5.08</v>
      </c>
      <c r="AQ449">
        <v>0.72</v>
      </c>
      <c r="AS449">
        <v>1830</v>
      </c>
      <c r="AT449">
        <v>41742</v>
      </c>
      <c r="AU449">
        <v>0.16200000000000001</v>
      </c>
      <c r="AV449">
        <v>44.91</v>
      </c>
      <c r="AW449">
        <v>25788217</v>
      </c>
      <c r="AX449">
        <v>3.202</v>
      </c>
      <c r="AY449">
        <v>37.9</v>
      </c>
      <c r="AZ449">
        <v>15.504</v>
      </c>
      <c r="BA449">
        <v>10.129</v>
      </c>
      <c r="BB449">
        <v>44648.71</v>
      </c>
      <c r="BC449">
        <v>0.5</v>
      </c>
      <c r="BD449">
        <v>107.791</v>
      </c>
      <c r="BE449">
        <v>5.07</v>
      </c>
      <c r="BF449">
        <v>13</v>
      </c>
      <c r="BG449">
        <v>16.5</v>
      </c>
      <c r="BI449">
        <v>3.84</v>
      </c>
      <c r="BJ449">
        <v>83.44</v>
      </c>
      <c r="BK449">
        <v>0.94399999999999995</v>
      </c>
    </row>
    <row r="450" spans="1:67" x14ac:dyDescent="0.3">
      <c r="A450" t="s">
        <v>202</v>
      </c>
      <c r="B450" t="s">
        <v>203</v>
      </c>
      <c r="C450" t="s">
        <v>127</v>
      </c>
      <c r="D450" s="33">
        <v>44304</v>
      </c>
      <c r="E450">
        <v>29533</v>
      </c>
      <c r="F450">
        <v>14</v>
      </c>
      <c r="G450">
        <v>16.286000000000001</v>
      </c>
      <c r="H450">
        <v>910</v>
      </c>
      <c r="I450">
        <v>0</v>
      </c>
      <c r="J450">
        <v>0.14299999999999999</v>
      </c>
      <c r="K450">
        <v>1145.213</v>
      </c>
      <c r="L450">
        <v>0.54300000000000004</v>
      </c>
      <c r="M450">
        <v>0.63200000000000001</v>
      </c>
      <c r="N450">
        <v>35.286999999999999</v>
      </c>
      <c r="O450">
        <v>0</v>
      </c>
      <c r="P450">
        <v>6.0000000000000001E-3</v>
      </c>
      <c r="Q450">
        <v>1.32</v>
      </c>
      <c r="R450">
        <v>3</v>
      </c>
      <c r="S450">
        <v>0.11600000000000001</v>
      </c>
      <c r="T450">
        <v>47</v>
      </c>
      <c r="U450">
        <v>1.823</v>
      </c>
      <c r="Z450">
        <v>24028</v>
      </c>
      <c r="AA450">
        <v>16357455</v>
      </c>
      <c r="AB450">
        <v>634.29999999999995</v>
      </c>
      <c r="AC450">
        <v>0.93200000000000005</v>
      </c>
      <c r="AD450">
        <v>34841</v>
      </c>
      <c r="AE450">
        <v>1.351</v>
      </c>
      <c r="AF450">
        <v>5.0000000000000001E-4</v>
      </c>
      <c r="AG450">
        <v>2139.3000000000002</v>
      </c>
      <c r="AH450" t="s">
        <v>204</v>
      </c>
      <c r="AI450">
        <v>1586556</v>
      </c>
      <c r="AJ450">
        <v>1399808</v>
      </c>
      <c r="AK450">
        <v>186748</v>
      </c>
      <c r="AM450">
        <v>89644</v>
      </c>
      <c r="AN450">
        <v>58322</v>
      </c>
      <c r="AO450">
        <v>6.15</v>
      </c>
      <c r="AP450">
        <v>5.43</v>
      </c>
      <c r="AQ450">
        <v>0.72</v>
      </c>
      <c r="AS450">
        <v>2262</v>
      </c>
      <c r="AT450">
        <v>52903</v>
      </c>
      <c r="AU450">
        <v>0.20499999999999999</v>
      </c>
      <c r="AV450">
        <v>44.91</v>
      </c>
      <c r="AW450">
        <v>25788217</v>
      </c>
      <c r="AX450">
        <v>3.202</v>
      </c>
      <c r="AY450">
        <v>37.9</v>
      </c>
      <c r="AZ450">
        <v>15.504</v>
      </c>
      <c r="BA450">
        <v>10.129</v>
      </c>
      <c r="BB450">
        <v>44648.71</v>
      </c>
      <c r="BC450">
        <v>0.5</v>
      </c>
      <c r="BD450">
        <v>107.791</v>
      </c>
      <c r="BE450">
        <v>5.07</v>
      </c>
      <c r="BF450">
        <v>13</v>
      </c>
      <c r="BG450">
        <v>16.5</v>
      </c>
      <c r="BI450">
        <v>3.84</v>
      </c>
      <c r="BJ450">
        <v>83.44</v>
      </c>
      <c r="BK450">
        <v>0.94399999999999995</v>
      </c>
      <c r="BL450">
        <v>-11352.8</v>
      </c>
      <c r="BM450">
        <v>-5.23</v>
      </c>
      <c r="BN450">
        <v>1.98</v>
      </c>
      <c r="BO450">
        <v>-440.23206412448002</v>
      </c>
    </row>
    <row r="451" spans="1:67" x14ac:dyDescent="0.3">
      <c r="A451" t="s">
        <v>202</v>
      </c>
      <c r="B451" t="s">
        <v>203</v>
      </c>
      <c r="C451" t="s">
        <v>127</v>
      </c>
      <c r="D451" s="33">
        <v>44305</v>
      </c>
      <c r="E451">
        <v>29556</v>
      </c>
      <c r="F451">
        <v>23</v>
      </c>
      <c r="G451">
        <v>18.143000000000001</v>
      </c>
      <c r="H451">
        <v>910</v>
      </c>
      <c r="I451">
        <v>0</v>
      </c>
      <c r="J451">
        <v>0</v>
      </c>
      <c r="K451">
        <v>1146.105</v>
      </c>
      <c r="L451">
        <v>0.89200000000000002</v>
      </c>
      <c r="M451">
        <v>0.70399999999999996</v>
      </c>
      <c r="N451">
        <v>35.286999999999999</v>
      </c>
      <c r="O451">
        <v>0</v>
      </c>
      <c r="P451">
        <v>0</v>
      </c>
      <c r="Q451">
        <v>1.33</v>
      </c>
      <c r="R451">
        <v>3</v>
      </c>
      <c r="S451">
        <v>0.11600000000000001</v>
      </c>
      <c r="T451">
        <v>48</v>
      </c>
      <c r="U451">
        <v>1.861</v>
      </c>
      <c r="Z451">
        <v>28648</v>
      </c>
      <c r="AA451">
        <v>16386103</v>
      </c>
      <c r="AB451">
        <v>635.41</v>
      </c>
      <c r="AC451">
        <v>1.111</v>
      </c>
      <c r="AD451">
        <v>34317</v>
      </c>
      <c r="AE451">
        <v>1.331</v>
      </c>
      <c r="AF451">
        <v>5.0000000000000001E-4</v>
      </c>
      <c r="AG451">
        <v>1891.5</v>
      </c>
      <c r="AH451" t="s">
        <v>204</v>
      </c>
      <c r="AI451">
        <v>1653286</v>
      </c>
      <c r="AJ451">
        <v>1459097</v>
      </c>
      <c r="AK451">
        <v>194189</v>
      </c>
      <c r="AM451">
        <v>66730</v>
      </c>
      <c r="AN451">
        <v>59801</v>
      </c>
      <c r="AO451">
        <v>6.41</v>
      </c>
      <c r="AP451">
        <v>5.66</v>
      </c>
      <c r="AQ451">
        <v>0.75</v>
      </c>
      <c r="AS451">
        <v>2319</v>
      </c>
      <c r="AT451">
        <v>54503</v>
      </c>
      <c r="AU451">
        <v>0.21099999999999999</v>
      </c>
      <c r="AV451">
        <v>39.35</v>
      </c>
      <c r="AW451">
        <v>25788217</v>
      </c>
      <c r="AX451">
        <v>3.202</v>
      </c>
      <c r="AY451">
        <v>37.9</v>
      </c>
      <c r="AZ451">
        <v>15.504</v>
      </c>
      <c r="BA451">
        <v>10.129</v>
      </c>
      <c r="BB451">
        <v>44648.71</v>
      </c>
      <c r="BC451">
        <v>0.5</v>
      </c>
      <c r="BD451">
        <v>107.791</v>
      </c>
      <c r="BE451">
        <v>5.07</v>
      </c>
      <c r="BF451">
        <v>13</v>
      </c>
      <c r="BG451">
        <v>16.5</v>
      </c>
      <c r="BI451">
        <v>3.84</v>
      </c>
      <c r="BJ451">
        <v>83.44</v>
      </c>
      <c r="BK451">
        <v>0.94399999999999995</v>
      </c>
    </row>
    <row r="452" spans="1:67" x14ac:dyDescent="0.3">
      <c r="A452" t="s">
        <v>202</v>
      </c>
      <c r="B452" t="s">
        <v>203</v>
      </c>
      <c r="C452" t="s">
        <v>127</v>
      </c>
      <c r="D452" s="33">
        <v>44306</v>
      </c>
      <c r="E452">
        <v>29576</v>
      </c>
      <c r="F452">
        <v>20</v>
      </c>
      <c r="G452">
        <v>18</v>
      </c>
      <c r="H452">
        <v>910</v>
      </c>
      <c r="I452">
        <v>0</v>
      </c>
      <c r="J452">
        <v>0</v>
      </c>
      <c r="K452">
        <v>1146.8800000000001</v>
      </c>
      <c r="L452">
        <v>0.77600000000000002</v>
      </c>
      <c r="M452">
        <v>0.69799999999999995</v>
      </c>
      <c r="N452">
        <v>35.286999999999999</v>
      </c>
      <c r="O452">
        <v>0</v>
      </c>
      <c r="P452">
        <v>0</v>
      </c>
      <c r="Q452">
        <v>1.32</v>
      </c>
      <c r="R452">
        <v>1</v>
      </c>
      <c r="S452">
        <v>3.9E-2</v>
      </c>
      <c r="T452">
        <v>47</v>
      </c>
      <c r="U452">
        <v>1.823</v>
      </c>
      <c r="Z452">
        <v>27878</v>
      </c>
      <c r="AA452">
        <v>16413981</v>
      </c>
      <c r="AB452">
        <v>636.49199999999996</v>
      </c>
      <c r="AC452">
        <v>1.081</v>
      </c>
      <c r="AD452">
        <v>34226</v>
      </c>
      <c r="AE452">
        <v>1.327</v>
      </c>
      <c r="AF452">
        <v>5.0000000000000001E-4</v>
      </c>
      <c r="AG452">
        <v>1901.4</v>
      </c>
      <c r="AH452" t="s">
        <v>204</v>
      </c>
      <c r="AI452">
        <v>1718107</v>
      </c>
      <c r="AJ452">
        <v>1516390</v>
      </c>
      <c r="AK452">
        <v>201717</v>
      </c>
      <c r="AM452">
        <v>64821</v>
      </c>
      <c r="AN452">
        <v>60348</v>
      </c>
      <c r="AO452">
        <v>6.66</v>
      </c>
      <c r="AP452">
        <v>5.88</v>
      </c>
      <c r="AQ452">
        <v>0.78</v>
      </c>
      <c r="AS452">
        <v>2340</v>
      </c>
      <c r="AT452">
        <v>54967</v>
      </c>
      <c r="AU452">
        <v>0.21299999999999999</v>
      </c>
      <c r="AV452">
        <v>39.35</v>
      </c>
      <c r="AW452">
        <v>25788217</v>
      </c>
      <c r="AX452">
        <v>3.202</v>
      </c>
      <c r="AY452">
        <v>37.9</v>
      </c>
      <c r="AZ452">
        <v>15.504</v>
      </c>
      <c r="BA452">
        <v>10.129</v>
      </c>
      <c r="BB452">
        <v>44648.71</v>
      </c>
      <c r="BC452">
        <v>0.5</v>
      </c>
      <c r="BD452">
        <v>107.791</v>
      </c>
      <c r="BE452">
        <v>5.07</v>
      </c>
      <c r="BF452">
        <v>13</v>
      </c>
      <c r="BG452">
        <v>16.5</v>
      </c>
      <c r="BI452">
        <v>3.84</v>
      </c>
      <c r="BJ452">
        <v>83.44</v>
      </c>
      <c r="BK452">
        <v>0.94399999999999995</v>
      </c>
    </row>
    <row r="453" spans="1:67" x14ac:dyDescent="0.3">
      <c r="A453" t="s">
        <v>202</v>
      </c>
      <c r="B453" t="s">
        <v>203</v>
      </c>
      <c r="C453" t="s">
        <v>127</v>
      </c>
      <c r="D453" s="33">
        <v>44307</v>
      </c>
      <c r="E453">
        <v>29594</v>
      </c>
      <c r="F453">
        <v>18</v>
      </c>
      <c r="G453">
        <v>17.856999999999999</v>
      </c>
      <c r="H453">
        <v>910</v>
      </c>
      <c r="I453">
        <v>0</v>
      </c>
      <c r="J453">
        <v>0</v>
      </c>
      <c r="K453">
        <v>1147.578</v>
      </c>
      <c r="L453">
        <v>0.69799999999999995</v>
      </c>
      <c r="M453">
        <v>0.69199999999999995</v>
      </c>
      <c r="N453">
        <v>35.286999999999999</v>
      </c>
      <c r="O453">
        <v>0</v>
      </c>
      <c r="P453">
        <v>0</v>
      </c>
      <c r="Q453">
        <v>1.33</v>
      </c>
      <c r="R453">
        <v>1</v>
      </c>
      <c r="S453">
        <v>3.9E-2</v>
      </c>
      <c r="T453">
        <v>47</v>
      </c>
      <c r="U453">
        <v>1.823</v>
      </c>
      <c r="Z453">
        <v>37749</v>
      </c>
      <c r="AA453">
        <v>16451730</v>
      </c>
      <c r="AB453">
        <v>637.95500000000004</v>
      </c>
      <c r="AC453">
        <v>1.464</v>
      </c>
      <c r="AD453">
        <v>33077</v>
      </c>
      <c r="AE453">
        <v>1.2829999999999999</v>
      </c>
      <c r="AF453">
        <v>5.0000000000000001E-4</v>
      </c>
      <c r="AG453">
        <v>1852.3</v>
      </c>
      <c r="AH453" t="s">
        <v>204</v>
      </c>
      <c r="AI453">
        <v>1785698</v>
      </c>
      <c r="AJ453">
        <v>1565322</v>
      </c>
      <c r="AK453">
        <v>220376</v>
      </c>
      <c r="AM453">
        <v>67591</v>
      </c>
      <c r="AN453">
        <v>60913</v>
      </c>
      <c r="AO453">
        <v>6.92</v>
      </c>
      <c r="AP453">
        <v>6.07</v>
      </c>
      <c r="AQ453">
        <v>0.85</v>
      </c>
      <c r="AS453">
        <v>2362</v>
      </c>
      <c r="AT453">
        <v>53843</v>
      </c>
      <c r="AU453">
        <v>0.20899999999999999</v>
      </c>
      <c r="AV453">
        <v>39.35</v>
      </c>
      <c r="AW453">
        <v>25788217</v>
      </c>
      <c r="AX453">
        <v>3.202</v>
      </c>
      <c r="AY453">
        <v>37.9</v>
      </c>
      <c r="AZ453">
        <v>15.504</v>
      </c>
      <c r="BA453">
        <v>10.129</v>
      </c>
      <c r="BB453">
        <v>44648.71</v>
      </c>
      <c r="BC453">
        <v>0.5</v>
      </c>
      <c r="BD453">
        <v>107.791</v>
      </c>
      <c r="BE453">
        <v>5.07</v>
      </c>
      <c r="BF453">
        <v>13</v>
      </c>
      <c r="BG453">
        <v>16.5</v>
      </c>
      <c r="BI453">
        <v>3.84</v>
      </c>
      <c r="BJ453">
        <v>83.44</v>
      </c>
      <c r="BK453">
        <v>0.94399999999999995</v>
      </c>
    </row>
    <row r="454" spans="1:67" x14ac:dyDescent="0.3">
      <c r="A454" t="s">
        <v>202</v>
      </c>
      <c r="B454" t="s">
        <v>203</v>
      </c>
      <c r="C454" t="s">
        <v>127</v>
      </c>
      <c r="D454" s="33">
        <v>44308</v>
      </c>
      <c r="E454">
        <v>29638</v>
      </c>
      <c r="F454">
        <v>44</v>
      </c>
      <c r="G454">
        <v>22</v>
      </c>
      <c r="H454">
        <v>910</v>
      </c>
      <c r="I454">
        <v>0</v>
      </c>
      <c r="J454">
        <v>0</v>
      </c>
      <c r="K454">
        <v>1149.2850000000001</v>
      </c>
      <c r="L454">
        <v>1.706</v>
      </c>
      <c r="M454">
        <v>0.85299999999999998</v>
      </c>
      <c r="N454">
        <v>35.286999999999999</v>
      </c>
      <c r="O454">
        <v>0</v>
      </c>
      <c r="P454">
        <v>0</v>
      </c>
      <c r="Q454">
        <v>1.35</v>
      </c>
      <c r="R454">
        <v>1</v>
      </c>
      <c r="S454">
        <v>3.9E-2</v>
      </c>
      <c r="T454">
        <v>61</v>
      </c>
      <c r="U454">
        <v>2.3650000000000002</v>
      </c>
      <c r="Z454">
        <v>37186</v>
      </c>
      <c r="AA454">
        <v>16488916</v>
      </c>
      <c r="AB454">
        <v>639.39700000000005</v>
      </c>
      <c r="AC454">
        <v>1.4419999999999999</v>
      </c>
      <c r="AD454">
        <v>32046</v>
      </c>
      <c r="AE454">
        <v>1.2430000000000001</v>
      </c>
      <c r="AF454">
        <v>6.9999999999999999E-4</v>
      </c>
      <c r="AG454">
        <v>1456.6</v>
      </c>
      <c r="AH454" t="s">
        <v>204</v>
      </c>
      <c r="AI454">
        <v>1855601</v>
      </c>
      <c r="AJ454">
        <v>1628307</v>
      </c>
      <c r="AK454">
        <v>227294</v>
      </c>
      <c r="AM454">
        <v>69903</v>
      </c>
      <c r="AN454">
        <v>62146</v>
      </c>
      <c r="AO454">
        <v>7.2</v>
      </c>
      <c r="AP454">
        <v>6.31</v>
      </c>
      <c r="AQ454">
        <v>0.88</v>
      </c>
      <c r="AS454">
        <v>2410</v>
      </c>
      <c r="AT454">
        <v>55103</v>
      </c>
      <c r="AU454">
        <v>0.214</v>
      </c>
      <c r="AV454">
        <v>39.35</v>
      </c>
      <c r="AW454">
        <v>25788217</v>
      </c>
      <c r="AX454">
        <v>3.202</v>
      </c>
      <c r="AY454">
        <v>37.9</v>
      </c>
      <c r="AZ454">
        <v>15.504</v>
      </c>
      <c r="BA454">
        <v>10.129</v>
      </c>
      <c r="BB454">
        <v>44648.71</v>
      </c>
      <c r="BC454">
        <v>0.5</v>
      </c>
      <c r="BD454">
        <v>107.791</v>
      </c>
      <c r="BE454">
        <v>5.07</v>
      </c>
      <c r="BF454">
        <v>13</v>
      </c>
      <c r="BG454">
        <v>16.5</v>
      </c>
      <c r="BI454">
        <v>3.84</v>
      </c>
      <c r="BJ454">
        <v>83.44</v>
      </c>
      <c r="BK454">
        <v>0.94399999999999995</v>
      </c>
    </row>
    <row r="455" spans="1:67" x14ac:dyDescent="0.3">
      <c r="A455" t="s">
        <v>202</v>
      </c>
      <c r="B455" t="s">
        <v>203</v>
      </c>
      <c r="C455" t="s">
        <v>127</v>
      </c>
      <c r="D455" s="33">
        <v>44309</v>
      </c>
      <c r="E455">
        <v>29653</v>
      </c>
      <c r="F455">
        <v>15</v>
      </c>
      <c r="G455">
        <v>22</v>
      </c>
      <c r="H455">
        <v>910</v>
      </c>
      <c r="I455">
        <v>0</v>
      </c>
      <c r="J455">
        <v>0</v>
      </c>
      <c r="K455">
        <v>1149.866</v>
      </c>
      <c r="L455">
        <v>0.58199999999999996</v>
      </c>
      <c r="M455">
        <v>0.85299999999999998</v>
      </c>
      <c r="N455">
        <v>35.286999999999999</v>
      </c>
      <c r="O455">
        <v>0</v>
      </c>
      <c r="P455">
        <v>0</v>
      </c>
      <c r="Q455">
        <v>1.26</v>
      </c>
      <c r="R455">
        <v>1</v>
      </c>
      <c r="S455">
        <v>3.9E-2</v>
      </c>
      <c r="T455">
        <v>67</v>
      </c>
      <c r="U455">
        <v>2.5979999999999999</v>
      </c>
      <c r="Z455">
        <v>33457</v>
      </c>
      <c r="AA455">
        <v>16522373</v>
      </c>
      <c r="AB455">
        <v>640.69500000000005</v>
      </c>
      <c r="AC455">
        <v>1.2969999999999999</v>
      </c>
      <c r="AD455">
        <v>31232</v>
      </c>
      <c r="AE455">
        <v>1.2110000000000001</v>
      </c>
      <c r="AF455">
        <v>6.9999999999999999E-4</v>
      </c>
      <c r="AG455">
        <v>1419.6</v>
      </c>
      <c r="AH455" t="s">
        <v>204</v>
      </c>
      <c r="AI455">
        <v>1914047</v>
      </c>
      <c r="AJ455">
        <v>1682424</v>
      </c>
      <c r="AK455">
        <v>231623</v>
      </c>
      <c r="AM455">
        <v>58446</v>
      </c>
      <c r="AN455">
        <v>62784</v>
      </c>
      <c r="AO455">
        <v>7.42</v>
      </c>
      <c r="AP455">
        <v>6.52</v>
      </c>
      <c r="AQ455">
        <v>0.9</v>
      </c>
      <c r="AS455">
        <v>2435</v>
      </c>
      <c r="AT455">
        <v>56002</v>
      </c>
      <c r="AU455">
        <v>0.217</v>
      </c>
      <c r="AV455">
        <v>39.35</v>
      </c>
      <c r="AW455">
        <v>25788217</v>
      </c>
      <c r="AX455">
        <v>3.202</v>
      </c>
      <c r="AY455">
        <v>37.9</v>
      </c>
      <c r="AZ455">
        <v>15.504</v>
      </c>
      <c r="BA455">
        <v>10.129</v>
      </c>
      <c r="BB455">
        <v>44648.71</v>
      </c>
      <c r="BC455">
        <v>0.5</v>
      </c>
      <c r="BD455">
        <v>107.791</v>
      </c>
      <c r="BE455">
        <v>5.07</v>
      </c>
      <c r="BF455">
        <v>13</v>
      </c>
      <c r="BG455">
        <v>16.5</v>
      </c>
      <c r="BI455">
        <v>3.84</v>
      </c>
      <c r="BJ455">
        <v>83.44</v>
      </c>
      <c r="BK455">
        <v>0.94399999999999995</v>
      </c>
    </row>
    <row r="456" spans="1:67" x14ac:dyDescent="0.3">
      <c r="A456" t="s">
        <v>202</v>
      </c>
      <c r="B456" t="s">
        <v>203</v>
      </c>
      <c r="C456" t="s">
        <v>127</v>
      </c>
      <c r="D456" s="33">
        <v>44310</v>
      </c>
      <c r="E456">
        <v>29663</v>
      </c>
      <c r="F456">
        <v>10</v>
      </c>
      <c r="G456">
        <v>20.571000000000002</v>
      </c>
      <c r="H456">
        <v>910</v>
      </c>
      <c r="I456">
        <v>0</v>
      </c>
      <c r="J456">
        <v>0</v>
      </c>
      <c r="K456">
        <v>1150.2539999999999</v>
      </c>
      <c r="L456">
        <v>0.38800000000000001</v>
      </c>
      <c r="M456">
        <v>0.79800000000000004</v>
      </c>
      <c r="N456">
        <v>35.286999999999999</v>
      </c>
      <c r="O456">
        <v>0</v>
      </c>
      <c r="P456">
        <v>0</v>
      </c>
      <c r="Q456">
        <v>1.2</v>
      </c>
      <c r="R456">
        <v>1</v>
      </c>
      <c r="S456">
        <v>3.9E-2</v>
      </c>
      <c r="T456">
        <v>68</v>
      </c>
      <c r="U456">
        <v>2.637</v>
      </c>
      <c r="Z456">
        <v>38148</v>
      </c>
      <c r="AA456">
        <v>16560521</v>
      </c>
      <c r="AB456">
        <v>642.17399999999998</v>
      </c>
      <c r="AC456">
        <v>1.4790000000000001</v>
      </c>
      <c r="AD456">
        <v>32442</v>
      </c>
      <c r="AE456">
        <v>1.258</v>
      </c>
      <c r="AF456">
        <v>5.9999999999999995E-4</v>
      </c>
      <c r="AG456">
        <v>1577.1</v>
      </c>
      <c r="AH456" t="s">
        <v>204</v>
      </c>
      <c r="AI456">
        <v>1934077</v>
      </c>
      <c r="AJ456">
        <v>1701357</v>
      </c>
      <c r="AK456">
        <v>232720</v>
      </c>
      <c r="AM456">
        <v>20030</v>
      </c>
      <c r="AN456">
        <v>62452</v>
      </c>
      <c r="AO456">
        <v>7.5</v>
      </c>
      <c r="AP456">
        <v>6.6</v>
      </c>
      <c r="AQ456">
        <v>0.9</v>
      </c>
      <c r="AS456">
        <v>2422</v>
      </c>
      <c r="AT456">
        <v>55784</v>
      </c>
      <c r="AU456">
        <v>0.216</v>
      </c>
      <c r="AV456">
        <v>75.459999999999994</v>
      </c>
      <c r="AW456">
        <v>25788217</v>
      </c>
      <c r="AX456">
        <v>3.202</v>
      </c>
      <c r="AY456">
        <v>37.9</v>
      </c>
      <c r="AZ456">
        <v>15.504</v>
      </c>
      <c r="BA456">
        <v>10.129</v>
      </c>
      <c r="BB456">
        <v>44648.71</v>
      </c>
      <c r="BC456">
        <v>0.5</v>
      </c>
      <c r="BD456">
        <v>107.791</v>
      </c>
      <c r="BE456">
        <v>5.07</v>
      </c>
      <c r="BF456">
        <v>13</v>
      </c>
      <c r="BG456">
        <v>16.5</v>
      </c>
      <c r="BI456">
        <v>3.84</v>
      </c>
      <c r="BJ456">
        <v>83.44</v>
      </c>
      <c r="BK456">
        <v>0.94399999999999995</v>
      </c>
    </row>
    <row r="457" spans="1:67" x14ac:dyDescent="0.3">
      <c r="A457" t="s">
        <v>202</v>
      </c>
      <c r="B457" t="s">
        <v>203</v>
      </c>
      <c r="C457" t="s">
        <v>127</v>
      </c>
      <c r="D457" s="33">
        <v>44311</v>
      </c>
      <c r="E457">
        <v>29680</v>
      </c>
      <c r="F457">
        <v>17</v>
      </c>
      <c r="G457">
        <v>21</v>
      </c>
      <c r="H457">
        <v>910</v>
      </c>
      <c r="I457">
        <v>0</v>
      </c>
      <c r="J457">
        <v>0</v>
      </c>
      <c r="K457">
        <v>1150.913</v>
      </c>
      <c r="L457">
        <v>0.65900000000000003</v>
      </c>
      <c r="M457">
        <v>0.81399999999999995</v>
      </c>
      <c r="N457">
        <v>35.286999999999999</v>
      </c>
      <c r="O457">
        <v>0</v>
      </c>
      <c r="P457">
        <v>0</v>
      </c>
      <c r="Q457">
        <v>1.2</v>
      </c>
      <c r="R457">
        <v>1</v>
      </c>
      <c r="S457">
        <v>3.9E-2</v>
      </c>
      <c r="T457">
        <v>73</v>
      </c>
      <c r="U457">
        <v>2.831</v>
      </c>
      <c r="Z457">
        <v>42994</v>
      </c>
      <c r="AA457">
        <v>16603515</v>
      </c>
      <c r="AB457">
        <v>643.84100000000001</v>
      </c>
      <c r="AC457">
        <v>1.667</v>
      </c>
      <c r="AD457">
        <v>35151</v>
      </c>
      <c r="AE457">
        <v>1.363</v>
      </c>
      <c r="AF457">
        <v>5.9999999999999995E-4</v>
      </c>
      <c r="AG457">
        <v>1673.9</v>
      </c>
      <c r="AH457" t="s">
        <v>204</v>
      </c>
      <c r="AI457">
        <v>1937485</v>
      </c>
      <c r="AJ457">
        <v>1704743</v>
      </c>
      <c r="AK457">
        <v>232742</v>
      </c>
      <c r="AM457">
        <v>3408</v>
      </c>
      <c r="AN457">
        <v>50133</v>
      </c>
      <c r="AO457">
        <v>7.51</v>
      </c>
      <c r="AP457">
        <v>6.61</v>
      </c>
      <c r="AQ457">
        <v>0.9</v>
      </c>
      <c r="AS457">
        <v>1944</v>
      </c>
      <c r="AT457">
        <v>43562</v>
      </c>
      <c r="AU457">
        <v>0.16900000000000001</v>
      </c>
      <c r="AV457">
        <v>75.459999999999994</v>
      </c>
      <c r="AW457">
        <v>25788217</v>
      </c>
      <c r="AX457">
        <v>3.202</v>
      </c>
      <c r="AY457">
        <v>37.9</v>
      </c>
      <c r="AZ457">
        <v>15.504</v>
      </c>
      <c r="BA457">
        <v>10.129</v>
      </c>
      <c r="BB457">
        <v>44648.71</v>
      </c>
      <c r="BC457">
        <v>0.5</v>
      </c>
      <c r="BD457">
        <v>107.791</v>
      </c>
      <c r="BE457">
        <v>5.07</v>
      </c>
      <c r="BF457">
        <v>13</v>
      </c>
      <c r="BG457">
        <v>16.5</v>
      </c>
      <c r="BI457">
        <v>3.84</v>
      </c>
      <c r="BJ457">
        <v>83.44</v>
      </c>
      <c r="BK457">
        <v>0.94399999999999995</v>
      </c>
      <c r="BL457">
        <v>-11335.5</v>
      </c>
      <c r="BM457">
        <v>-5.14</v>
      </c>
      <c r="BN457">
        <v>0.55000000000000004</v>
      </c>
      <c r="BO457">
        <v>-439.56121510843502</v>
      </c>
    </row>
    <row r="458" spans="1:67" x14ac:dyDescent="0.3">
      <c r="A458" t="s">
        <v>202</v>
      </c>
      <c r="B458" t="s">
        <v>203</v>
      </c>
      <c r="C458" t="s">
        <v>127</v>
      </c>
      <c r="D458" s="33">
        <v>44312</v>
      </c>
      <c r="E458">
        <v>29717</v>
      </c>
      <c r="F458">
        <v>37</v>
      </c>
      <c r="G458">
        <v>23</v>
      </c>
      <c r="H458">
        <v>910</v>
      </c>
      <c r="I458">
        <v>0</v>
      </c>
      <c r="J458">
        <v>0</v>
      </c>
      <c r="K458">
        <v>1152.348</v>
      </c>
      <c r="L458">
        <v>1.4350000000000001</v>
      </c>
      <c r="M458">
        <v>0.89200000000000002</v>
      </c>
      <c r="N458">
        <v>35.286999999999999</v>
      </c>
      <c r="O458">
        <v>0</v>
      </c>
      <c r="P458">
        <v>0</v>
      </c>
      <c r="Q458">
        <v>1.21</v>
      </c>
      <c r="R458">
        <v>1</v>
      </c>
      <c r="S458">
        <v>3.9E-2</v>
      </c>
      <c r="T458">
        <v>71</v>
      </c>
      <c r="U458">
        <v>2.7530000000000001</v>
      </c>
      <c r="Z458">
        <v>40627</v>
      </c>
      <c r="AA458">
        <v>16644142</v>
      </c>
      <c r="AB458">
        <v>645.41700000000003</v>
      </c>
      <c r="AC458">
        <v>1.575</v>
      </c>
      <c r="AD458">
        <v>36863</v>
      </c>
      <c r="AE458">
        <v>1.429</v>
      </c>
      <c r="AF458">
        <v>5.9999999999999995E-4</v>
      </c>
      <c r="AG458">
        <v>1602.7</v>
      </c>
      <c r="AH458" t="s">
        <v>204</v>
      </c>
      <c r="AI458">
        <v>1969337</v>
      </c>
      <c r="AJ458">
        <v>1735756</v>
      </c>
      <c r="AK458">
        <v>233581</v>
      </c>
      <c r="AM458">
        <v>31852</v>
      </c>
      <c r="AN458">
        <v>45150</v>
      </c>
      <c r="AO458">
        <v>7.64</v>
      </c>
      <c r="AP458">
        <v>6.73</v>
      </c>
      <c r="AQ458">
        <v>0.91</v>
      </c>
      <c r="AS458">
        <v>1751</v>
      </c>
      <c r="AT458">
        <v>39523</v>
      </c>
      <c r="AU458">
        <v>0.153</v>
      </c>
      <c r="AV458">
        <v>75.459999999999994</v>
      </c>
      <c r="AW458">
        <v>25788217</v>
      </c>
      <c r="AX458">
        <v>3.202</v>
      </c>
      <c r="AY458">
        <v>37.9</v>
      </c>
      <c r="AZ458">
        <v>15.504</v>
      </c>
      <c r="BA458">
        <v>10.129</v>
      </c>
      <c r="BB458">
        <v>44648.71</v>
      </c>
      <c r="BC458">
        <v>0.5</v>
      </c>
      <c r="BD458">
        <v>107.791</v>
      </c>
      <c r="BE458">
        <v>5.07</v>
      </c>
      <c r="BF458">
        <v>13</v>
      </c>
      <c r="BG458">
        <v>16.5</v>
      </c>
      <c r="BI458">
        <v>3.84</v>
      </c>
      <c r="BJ458">
        <v>83.44</v>
      </c>
      <c r="BK458">
        <v>0.94399999999999995</v>
      </c>
    </row>
    <row r="459" spans="1:67" x14ac:dyDescent="0.3">
      <c r="A459" t="s">
        <v>202</v>
      </c>
      <c r="B459" t="s">
        <v>203</v>
      </c>
      <c r="C459" t="s">
        <v>127</v>
      </c>
      <c r="D459" s="33">
        <v>44313</v>
      </c>
      <c r="E459">
        <v>29750</v>
      </c>
      <c r="F459">
        <v>33</v>
      </c>
      <c r="G459">
        <v>24.856999999999999</v>
      </c>
      <c r="H459">
        <v>910</v>
      </c>
      <c r="I459">
        <v>0</v>
      </c>
      <c r="J459">
        <v>0</v>
      </c>
      <c r="K459">
        <v>1153.6279999999999</v>
      </c>
      <c r="L459">
        <v>1.28</v>
      </c>
      <c r="M459">
        <v>0.96399999999999997</v>
      </c>
      <c r="N459">
        <v>35.286999999999999</v>
      </c>
      <c r="O459">
        <v>0</v>
      </c>
      <c r="P459">
        <v>0</v>
      </c>
      <c r="Q459">
        <v>1.1499999999999999</v>
      </c>
      <c r="R459">
        <v>2</v>
      </c>
      <c r="S459">
        <v>7.8E-2</v>
      </c>
      <c r="T459">
        <v>75</v>
      </c>
      <c r="U459">
        <v>2.9079999999999999</v>
      </c>
      <c r="Z459">
        <v>42490</v>
      </c>
      <c r="AA459">
        <v>16686632</v>
      </c>
      <c r="AB459">
        <v>647.06399999999996</v>
      </c>
      <c r="AC459">
        <v>1.6479999999999999</v>
      </c>
      <c r="AD459">
        <v>38950</v>
      </c>
      <c r="AE459">
        <v>1.51</v>
      </c>
      <c r="AF459">
        <v>5.9999999999999995E-4</v>
      </c>
      <c r="AG459">
        <v>1567</v>
      </c>
      <c r="AH459" t="s">
        <v>204</v>
      </c>
      <c r="AI459">
        <v>2029544</v>
      </c>
      <c r="AJ459">
        <v>1791020</v>
      </c>
      <c r="AK459">
        <v>238524</v>
      </c>
      <c r="AM459">
        <v>60207</v>
      </c>
      <c r="AN459">
        <v>44491</v>
      </c>
      <c r="AO459">
        <v>7.87</v>
      </c>
      <c r="AP459">
        <v>6.95</v>
      </c>
      <c r="AQ459">
        <v>0.92</v>
      </c>
      <c r="AS459">
        <v>1725</v>
      </c>
      <c r="AT459">
        <v>39233</v>
      </c>
      <c r="AU459">
        <v>0.152</v>
      </c>
      <c r="AV459">
        <v>54.17</v>
      </c>
      <c r="AW459">
        <v>25788217</v>
      </c>
      <c r="AX459">
        <v>3.202</v>
      </c>
      <c r="AY459">
        <v>37.9</v>
      </c>
      <c r="AZ459">
        <v>15.504</v>
      </c>
      <c r="BA459">
        <v>10.129</v>
      </c>
      <c r="BB459">
        <v>44648.71</v>
      </c>
      <c r="BC459">
        <v>0.5</v>
      </c>
      <c r="BD459">
        <v>107.791</v>
      </c>
      <c r="BE459">
        <v>5.07</v>
      </c>
      <c r="BF459">
        <v>13</v>
      </c>
      <c r="BG459">
        <v>16.5</v>
      </c>
      <c r="BI459">
        <v>3.84</v>
      </c>
      <c r="BJ459">
        <v>83.44</v>
      </c>
      <c r="BK459">
        <v>0.94399999999999995</v>
      </c>
    </row>
    <row r="460" spans="1:67" x14ac:dyDescent="0.3">
      <c r="A460" t="s">
        <v>202</v>
      </c>
      <c r="B460" t="s">
        <v>203</v>
      </c>
      <c r="C460" t="s">
        <v>127</v>
      </c>
      <c r="D460" s="33">
        <v>44314</v>
      </c>
      <c r="E460">
        <v>29773</v>
      </c>
      <c r="F460">
        <v>23</v>
      </c>
      <c r="G460">
        <v>25.571000000000002</v>
      </c>
      <c r="H460">
        <v>910</v>
      </c>
      <c r="I460">
        <v>0</v>
      </c>
      <c r="J460">
        <v>0</v>
      </c>
      <c r="K460">
        <v>1154.52</v>
      </c>
      <c r="L460">
        <v>0.89200000000000002</v>
      </c>
      <c r="M460">
        <v>0.99199999999999999</v>
      </c>
      <c r="N460">
        <v>35.286999999999999</v>
      </c>
      <c r="O460">
        <v>0</v>
      </c>
      <c r="P460">
        <v>0</v>
      </c>
      <c r="Q460">
        <v>1.08</v>
      </c>
      <c r="R460">
        <v>2</v>
      </c>
      <c r="S460">
        <v>7.8E-2</v>
      </c>
      <c r="T460">
        <v>69</v>
      </c>
      <c r="U460">
        <v>2.6760000000000002</v>
      </c>
      <c r="Z460">
        <v>59461</v>
      </c>
      <c r="AA460">
        <v>16746093</v>
      </c>
      <c r="AB460">
        <v>649.37</v>
      </c>
      <c r="AC460">
        <v>2.306</v>
      </c>
      <c r="AD460">
        <v>42052</v>
      </c>
      <c r="AE460">
        <v>1.631</v>
      </c>
      <c r="AF460">
        <v>5.9999999999999995E-4</v>
      </c>
      <c r="AG460">
        <v>1644.5</v>
      </c>
      <c r="AH460" t="s">
        <v>204</v>
      </c>
      <c r="AI460">
        <v>2112285</v>
      </c>
      <c r="AJ460">
        <v>1867045</v>
      </c>
      <c r="AK460">
        <v>245240</v>
      </c>
      <c r="AM460">
        <v>82741</v>
      </c>
      <c r="AN460">
        <v>46655</v>
      </c>
      <c r="AO460">
        <v>8.19</v>
      </c>
      <c r="AP460">
        <v>7.24</v>
      </c>
      <c r="AQ460">
        <v>0.95</v>
      </c>
      <c r="AS460">
        <v>1809</v>
      </c>
      <c r="AT460">
        <v>43103</v>
      </c>
      <c r="AU460">
        <v>0.16700000000000001</v>
      </c>
      <c r="AV460">
        <v>54.17</v>
      </c>
      <c r="AW460">
        <v>25788217</v>
      </c>
      <c r="AX460">
        <v>3.202</v>
      </c>
      <c r="AY460">
        <v>37.9</v>
      </c>
      <c r="AZ460">
        <v>15.504</v>
      </c>
      <c r="BA460">
        <v>10.129</v>
      </c>
      <c r="BB460">
        <v>44648.71</v>
      </c>
      <c r="BC460">
        <v>0.5</v>
      </c>
      <c r="BD460">
        <v>107.791</v>
      </c>
      <c r="BE460">
        <v>5.07</v>
      </c>
      <c r="BF460">
        <v>13</v>
      </c>
      <c r="BG460">
        <v>16.5</v>
      </c>
      <c r="BI460">
        <v>3.84</v>
      </c>
      <c r="BJ460">
        <v>83.44</v>
      </c>
      <c r="BK460">
        <v>0.94399999999999995</v>
      </c>
    </row>
    <row r="461" spans="1:67" x14ac:dyDescent="0.3">
      <c r="A461" t="s">
        <v>202</v>
      </c>
      <c r="B461" t="s">
        <v>203</v>
      </c>
      <c r="C461" t="s">
        <v>127</v>
      </c>
      <c r="D461" s="33">
        <v>44315</v>
      </c>
      <c r="E461">
        <v>29798</v>
      </c>
      <c r="F461">
        <v>25</v>
      </c>
      <c r="G461">
        <v>22.856999999999999</v>
      </c>
      <c r="H461">
        <v>910</v>
      </c>
      <c r="I461">
        <v>0</v>
      </c>
      <c r="J461">
        <v>0</v>
      </c>
      <c r="K461">
        <v>1155.489</v>
      </c>
      <c r="L461">
        <v>0.96899999999999997</v>
      </c>
      <c r="M461">
        <v>0.88600000000000001</v>
      </c>
      <c r="N461">
        <v>35.286999999999999</v>
      </c>
      <c r="O461">
        <v>0</v>
      </c>
      <c r="P461">
        <v>0</v>
      </c>
      <c r="Q461">
        <v>1.01</v>
      </c>
      <c r="R461">
        <v>2</v>
      </c>
      <c r="S461">
        <v>7.8E-2</v>
      </c>
      <c r="T461">
        <v>72</v>
      </c>
      <c r="U461">
        <v>2.7919999999999998</v>
      </c>
      <c r="Z461">
        <v>50422</v>
      </c>
      <c r="AA461">
        <v>16796515</v>
      </c>
      <c r="AB461">
        <v>651.32500000000005</v>
      </c>
      <c r="AC461">
        <v>1.9550000000000001</v>
      </c>
      <c r="AD461">
        <v>43943</v>
      </c>
      <c r="AE461">
        <v>1.704</v>
      </c>
      <c r="AF461">
        <v>5.0000000000000001E-4</v>
      </c>
      <c r="AG461">
        <v>1922.5</v>
      </c>
      <c r="AH461" t="s">
        <v>204</v>
      </c>
      <c r="AI461">
        <v>2179544</v>
      </c>
      <c r="AJ461">
        <v>1926672</v>
      </c>
      <c r="AK461">
        <v>252872</v>
      </c>
      <c r="AM461">
        <v>67259</v>
      </c>
      <c r="AN461">
        <v>46278</v>
      </c>
      <c r="AO461">
        <v>8.4499999999999993</v>
      </c>
      <c r="AP461">
        <v>7.47</v>
      </c>
      <c r="AQ461">
        <v>0.98</v>
      </c>
      <c r="AS461">
        <v>1795</v>
      </c>
      <c r="AT461">
        <v>42624</v>
      </c>
      <c r="AU461">
        <v>0.16500000000000001</v>
      </c>
      <c r="AV461">
        <v>54.17</v>
      </c>
      <c r="AW461">
        <v>25788217</v>
      </c>
      <c r="AX461">
        <v>3.202</v>
      </c>
      <c r="AY461">
        <v>37.9</v>
      </c>
      <c r="AZ461">
        <v>15.504</v>
      </c>
      <c r="BA461">
        <v>10.129</v>
      </c>
      <c r="BB461">
        <v>44648.71</v>
      </c>
      <c r="BC461">
        <v>0.5</v>
      </c>
      <c r="BD461">
        <v>107.791</v>
      </c>
      <c r="BE461">
        <v>5.07</v>
      </c>
      <c r="BF461">
        <v>13</v>
      </c>
      <c r="BG461">
        <v>16.5</v>
      </c>
      <c r="BI461">
        <v>3.84</v>
      </c>
      <c r="BJ461">
        <v>83.44</v>
      </c>
      <c r="BK461">
        <v>0.94399999999999995</v>
      </c>
    </row>
    <row r="462" spans="1:67" x14ac:dyDescent="0.3">
      <c r="A462" t="s">
        <v>202</v>
      </c>
      <c r="B462" t="s">
        <v>203</v>
      </c>
      <c r="C462" t="s">
        <v>127</v>
      </c>
      <c r="D462" s="33">
        <v>44316</v>
      </c>
      <c r="E462">
        <v>29811</v>
      </c>
      <c r="F462">
        <v>13</v>
      </c>
      <c r="G462">
        <v>22.571000000000002</v>
      </c>
      <c r="H462">
        <v>910</v>
      </c>
      <c r="I462">
        <v>0</v>
      </c>
      <c r="J462">
        <v>0</v>
      </c>
      <c r="K462">
        <v>1155.9929999999999</v>
      </c>
      <c r="L462">
        <v>0.504</v>
      </c>
      <c r="M462">
        <v>0.875</v>
      </c>
      <c r="N462">
        <v>35.286999999999999</v>
      </c>
      <c r="O462">
        <v>0</v>
      </c>
      <c r="P462">
        <v>0</v>
      </c>
      <c r="Q462">
        <v>0.93</v>
      </c>
      <c r="R462">
        <v>2</v>
      </c>
      <c r="S462">
        <v>7.8E-2</v>
      </c>
      <c r="T462">
        <v>74</v>
      </c>
      <c r="U462">
        <v>2.87</v>
      </c>
      <c r="Z462">
        <v>44266</v>
      </c>
      <c r="AA462">
        <v>16840781</v>
      </c>
      <c r="AB462">
        <v>653.04200000000003</v>
      </c>
      <c r="AC462">
        <v>1.7170000000000001</v>
      </c>
      <c r="AD462">
        <v>45487</v>
      </c>
      <c r="AE462">
        <v>1.764</v>
      </c>
      <c r="AF462">
        <v>5.0000000000000001E-4</v>
      </c>
      <c r="AG462">
        <v>2015.3</v>
      </c>
      <c r="AH462" t="s">
        <v>204</v>
      </c>
      <c r="AI462">
        <v>2234844</v>
      </c>
      <c r="AJ462">
        <v>1976315</v>
      </c>
      <c r="AK462">
        <v>258529</v>
      </c>
      <c r="AM462">
        <v>55300</v>
      </c>
      <c r="AN462">
        <v>45828</v>
      </c>
      <c r="AO462">
        <v>8.67</v>
      </c>
      <c r="AP462">
        <v>7.66</v>
      </c>
      <c r="AQ462">
        <v>1</v>
      </c>
      <c r="AS462">
        <v>1777</v>
      </c>
      <c r="AT462">
        <v>41984</v>
      </c>
      <c r="AU462">
        <v>0.16300000000000001</v>
      </c>
      <c r="AV462">
        <v>54.17</v>
      </c>
      <c r="AW462">
        <v>25788217</v>
      </c>
      <c r="AX462">
        <v>3.202</v>
      </c>
      <c r="AY462">
        <v>37.9</v>
      </c>
      <c r="AZ462">
        <v>15.504</v>
      </c>
      <c r="BA462">
        <v>10.129</v>
      </c>
      <c r="BB462">
        <v>44648.71</v>
      </c>
      <c r="BC462">
        <v>0.5</v>
      </c>
      <c r="BD462">
        <v>107.791</v>
      </c>
      <c r="BE462">
        <v>5.07</v>
      </c>
      <c r="BF462">
        <v>13</v>
      </c>
      <c r="BG462">
        <v>16.5</v>
      </c>
      <c r="BI462">
        <v>3.84</v>
      </c>
      <c r="BJ462">
        <v>83.44</v>
      </c>
      <c r="BK462">
        <v>0.94399999999999995</v>
      </c>
    </row>
    <row r="463" spans="1:67" x14ac:dyDescent="0.3">
      <c r="A463" t="s">
        <v>202</v>
      </c>
      <c r="B463" t="s">
        <v>203</v>
      </c>
      <c r="C463" t="s">
        <v>127</v>
      </c>
      <c r="D463" s="33">
        <v>44317</v>
      </c>
      <c r="E463">
        <v>29824</v>
      </c>
      <c r="F463">
        <v>13</v>
      </c>
      <c r="G463">
        <v>23</v>
      </c>
      <c r="H463">
        <v>910</v>
      </c>
      <c r="I463">
        <v>0</v>
      </c>
      <c r="J463">
        <v>0</v>
      </c>
      <c r="K463">
        <v>1156.4970000000001</v>
      </c>
      <c r="L463">
        <v>0.504</v>
      </c>
      <c r="M463">
        <v>0.89200000000000002</v>
      </c>
      <c r="N463">
        <v>35.286999999999999</v>
      </c>
      <c r="O463">
        <v>0</v>
      </c>
      <c r="P463">
        <v>0</v>
      </c>
      <c r="Q463">
        <v>0.87</v>
      </c>
      <c r="R463">
        <v>2</v>
      </c>
      <c r="S463">
        <v>7.8E-2</v>
      </c>
      <c r="T463">
        <v>63</v>
      </c>
      <c r="U463">
        <v>2.4430000000000001</v>
      </c>
      <c r="Z463">
        <v>43321</v>
      </c>
      <c r="AA463">
        <v>16884102</v>
      </c>
      <c r="AB463">
        <v>654.72199999999998</v>
      </c>
      <c r="AC463">
        <v>1.68</v>
      </c>
      <c r="AD463">
        <v>46226</v>
      </c>
      <c r="AE463">
        <v>1.7929999999999999</v>
      </c>
      <c r="AF463">
        <v>5.0000000000000001E-4</v>
      </c>
      <c r="AG463">
        <v>2009.8</v>
      </c>
      <c r="AH463" t="s">
        <v>204</v>
      </c>
      <c r="AI463">
        <v>2254074</v>
      </c>
      <c r="AJ463">
        <v>1994063</v>
      </c>
      <c r="AK463">
        <v>260011</v>
      </c>
      <c r="AM463">
        <v>19230</v>
      </c>
      <c r="AN463">
        <v>45714</v>
      </c>
      <c r="AO463">
        <v>8.74</v>
      </c>
      <c r="AP463">
        <v>7.73</v>
      </c>
      <c r="AQ463">
        <v>1.01</v>
      </c>
      <c r="AS463">
        <v>1773</v>
      </c>
      <c r="AT463">
        <v>41815</v>
      </c>
      <c r="AU463">
        <v>0.16200000000000001</v>
      </c>
      <c r="AV463">
        <v>44.91</v>
      </c>
      <c r="AW463">
        <v>25788217</v>
      </c>
      <c r="AX463">
        <v>3.202</v>
      </c>
      <c r="AY463">
        <v>37.9</v>
      </c>
      <c r="AZ463">
        <v>15.504</v>
      </c>
      <c r="BA463">
        <v>10.129</v>
      </c>
      <c r="BB463">
        <v>44648.71</v>
      </c>
      <c r="BC463">
        <v>0.5</v>
      </c>
      <c r="BD463">
        <v>107.791</v>
      </c>
      <c r="BE463">
        <v>5.07</v>
      </c>
      <c r="BF463">
        <v>13</v>
      </c>
      <c r="BG463">
        <v>16.5</v>
      </c>
      <c r="BI463">
        <v>3.84</v>
      </c>
      <c r="BJ463">
        <v>83.44</v>
      </c>
      <c r="BK463">
        <v>0.94399999999999995</v>
      </c>
    </row>
    <row r="464" spans="1:67" x14ac:dyDescent="0.3">
      <c r="A464" t="s">
        <v>202</v>
      </c>
      <c r="B464" t="s">
        <v>203</v>
      </c>
      <c r="C464" t="s">
        <v>127</v>
      </c>
      <c r="D464" s="33">
        <v>44318</v>
      </c>
      <c r="E464">
        <v>29838</v>
      </c>
      <c r="F464">
        <v>14</v>
      </c>
      <c r="G464">
        <v>22.571000000000002</v>
      </c>
      <c r="H464">
        <v>910</v>
      </c>
      <c r="I464">
        <v>0</v>
      </c>
      <c r="J464">
        <v>0</v>
      </c>
      <c r="K464">
        <v>1157.04</v>
      </c>
      <c r="L464">
        <v>0.54300000000000004</v>
      </c>
      <c r="M464">
        <v>0.875</v>
      </c>
      <c r="N464">
        <v>35.286999999999999</v>
      </c>
      <c r="O464">
        <v>0</v>
      </c>
      <c r="P464">
        <v>0</v>
      </c>
      <c r="Q464">
        <v>0.83</v>
      </c>
      <c r="R464">
        <v>1</v>
      </c>
      <c r="S464">
        <v>3.9E-2</v>
      </c>
      <c r="T464">
        <v>57</v>
      </c>
      <c r="U464">
        <v>2.21</v>
      </c>
      <c r="Z464">
        <v>33214</v>
      </c>
      <c r="AA464">
        <v>16917316</v>
      </c>
      <c r="AB464">
        <v>656.01</v>
      </c>
      <c r="AC464">
        <v>1.288</v>
      </c>
      <c r="AD464">
        <v>44829</v>
      </c>
      <c r="AE464">
        <v>1.738</v>
      </c>
      <c r="AF464">
        <v>5.0000000000000001E-4</v>
      </c>
      <c r="AG464">
        <v>1986.1</v>
      </c>
      <c r="AH464" t="s">
        <v>204</v>
      </c>
      <c r="AI464">
        <v>2260615</v>
      </c>
      <c r="AJ464">
        <v>1999899</v>
      </c>
      <c r="AK464">
        <v>260716</v>
      </c>
      <c r="AM464">
        <v>6541</v>
      </c>
      <c r="AN464">
        <v>46161</v>
      </c>
      <c r="AO464">
        <v>8.77</v>
      </c>
      <c r="AP464">
        <v>7.76</v>
      </c>
      <c r="AQ464">
        <v>1.01</v>
      </c>
      <c r="AS464">
        <v>1790</v>
      </c>
      <c r="AT464">
        <v>42165</v>
      </c>
      <c r="AU464">
        <v>0.16400000000000001</v>
      </c>
      <c r="AV464">
        <v>48.61</v>
      </c>
      <c r="AW464">
        <v>25788217</v>
      </c>
      <c r="AX464">
        <v>3.202</v>
      </c>
      <c r="AY464">
        <v>37.9</v>
      </c>
      <c r="AZ464">
        <v>15.504</v>
      </c>
      <c r="BA464">
        <v>10.129</v>
      </c>
      <c r="BB464">
        <v>44648.71</v>
      </c>
      <c r="BC464">
        <v>0.5</v>
      </c>
      <c r="BD464">
        <v>107.791</v>
      </c>
      <c r="BE464">
        <v>5.07</v>
      </c>
      <c r="BF464">
        <v>13</v>
      </c>
      <c r="BG464">
        <v>16.5</v>
      </c>
      <c r="BI464">
        <v>3.84</v>
      </c>
      <c r="BJ464">
        <v>83.44</v>
      </c>
      <c r="BK464">
        <v>0.94399999999999995</v>
      </c>
      <c r="BL464">
        <v>-11286.5</v>
      </c>
      <c r="BM464">
        <v>-5.05</v>
      </c>
      <c r="BN464">
        <v>1.56</v>
      </c>
      <c r="BO464">
        <v>-437.66112251963801</v>
      </c>
    </row>
    <row r="465" spans="1:67" x14ac:dyDescent="0.3">
      <c r="A465" t="s">
        <v>202</v>
      </c>
      <c r="B465" t="s">
        <v>203</v>
      </c>
      <c r="C465" t="s">
        <v>127</v>
      </c>
      <c r="D465" s="33">
        <v>44319</v>
      </c>
      <c r="E465">
        <v>29850</v>
      </c>
      <c r="F465">
        <v>12</v>
      </c>
      <c r="G465">
        <v>19</v>
      </c>
      <c r="H465">
        <v>910</v>
      </c>
      <c r="I465">
        <v>0</v>
      </c>
      <c r="J465">
        <v>0</v>
      </c>
      <c r="K465">
        <v>1157.5050000000001</v>
      </c>
      <c r="L465">
        <v>0.46500000000000002</v>
      </c>
      <c r="M465">
        <v>0.73699999999999999</v>
      </c>
      <c r="N465">
        <v>35.286999999999999</v>
      </c>
      <c r="O465">
        <v>0</v>
      </c>
      <c r="P465">
        <v>0</v>
      </c>
      <c r="Q465">
        <v>0.8</v>
      </c>
      <c r="R465">
        <v>1</v>
      </c>
      <c r="S465">
        <v>3.9E-2</v>
      </c>
      <c r="T465">
        <v>60</v>
      </c>
      <c r="U465">
        <v>2.327</v>
      </c>
      <c r="Z465">
        <v>28900</v>
      </c>
      <c r="AA465">
        <v>16946216</v>
      </c>
      <c r="AB465">
        <v>657.13</v>
      </c>
      <c r="AC465">
        <v>1.121</v>
      </c>
      <c r="AD465">
        <v>43153</v>
      </c>
      <c r="AE465">
        <v>1.673</v>
      </c>
      <c r="AF465">
        <v>4.0000000000000002E-4</v>
      </c>
      <c r="AG465">
        <v>2271.1999999999998</v>
      </c>
      <c r="AH465" t="s">
        <v>204</v>
      </c>
      <c r="AI465">
        <v>2316969</v>
      </c>
      <c r="AJ465">
        <v>2051573</v>
      </c>
      <c r="AK465">
        <v>265396</v>
      </c>
      <c r="AM465">
        <v>56354</v>
      </c>
      <c r="AN465">
        <v>49662</v>
      </c>
      <c r="AO465">
        <v>8.98</v>
      </c>
      <c r="AP465">
        <v>7.96</v>
      </c>
      <c r="AQ465">
        <v>1.03</v>
      </c>
      <c r="AS465">
        <v>1926</v>
      </c>
      <c r="AT465">
        <v>45117</v>
      </c>
      <c r="AU465">
        <v>0.17499999999999999</v>
      </c>
      <c r="AV465">
        <v>48.61</v>
      </c>
      <c r="AW465">
        <v>25788217</v>
      </c>
      <c r="AX465">
        <v>3.202</v>
      </c>
      <c r="AY465">
        <v>37.9</v>
      </c>
      <c r="AZ465">
        <v>15.504</v>
      </c>
      <c r="BA465">
        <v>10.129</v>
      </c>
      <c r="BB465">
        <v>44648.71</v>
      </c>
      <c r="BC465">
        <v>0.5</v>
      </c>
      <c r="BD465">
        <v>107.791</v>
      </c>
      <c r="BE465">
        <v>5.07</v>
      </c>
      <c r="BF465">
        <v>13</v>
      </c>
      <c r="BG465">
        <v>16.5</v>
      </c>
      <c r="BI465">
        <v>3.84</v>
      </c>
      <c r="BJ465">
        <v>83.44</v>
      </c>
      <c r="BK465">
        <v>0.94399999999999995</v>
      </c>
    </row>
    <row r="466" spans="1:67" x14ac:dyDescent="0.3">
      <c r="A466" t="s">
        <v>202</v>
      </c>
      <c r="B466" t="s">
        <v>203</v>
      </c>
      <c r="C466" t="s">
        <v>127</v>
      </c>
      <c r="D466" s="33">
        <v>44320</v>
      </c>
      <c r="E466">
        <v>29865</v>
      </c>
      <c r="F466">
        <v>15</v>
      </c>
      <c r="G466">
        <v>16.428999999999998</v>
      </c>
      <c r="H466">
        <v>910</v>
      </c>
      <c r="I466">
        <v>0</v>
      </c>
      <c r="J466">
        <v>0</v>
      </c>
      <c r="K466">
        <v>1158.087</v>
      </c>
      <c r="L466">
        <v>0.58199999999999996</v>
      </c>
      <c r="M466">
        <v>0.63700000000000001</v>
      </c>
      <c r="N466">
        <v>35.286999999999999</v>
      </c>
      <c r="O466">
        <v>0</v>
      </c>
      <c r="P466">
        <v>0</v>
      </c>
      <c r="Q466">
        <v>0.78</v>
      </c>
      <c r="R466">
        <v>1</v>
      </c>
      <c r="S466">
        <v>3.9E-2</v>
      </c>
      <c r="T466">
        <v>54</v>
      </c>
      <c r="U466">
        <v>2.0939999999999999</v>
      </c>
      <c r="Z466">
        <v>30733</v>
      </c>
      <c r="AA466">
        <v>16976949</v>
      </c>
      <c r="AB466">
        <v>658.322</v>
      </c>
      <c r="AC466">
        <v>1.1919999999999999</v>
      </c>
      <c r="AD466">
        <v>41474</v>
      </c>
      <c r="AE466">
        <v>1.6080000000000001</v>
      </c>
      <c r="AF466">
        <v>4.0000000000000002E-4</v>
      </c>
      <c r="AG466">
        <v>2524.4</v>
      </c>
      <c r="AH466" t="s">
        <v>204</v>
      </c>
      <c r="AI466">
        <v>2396314</v>
      </c>
      <c r="AJ466">
        <v>2124394</v>
      </c>
      <c r="AK466">
        <v>271920</v>
      </c>
      <c r="AM466">
        <v>79345</v>
      </c>
      <c r="AN466">
        <v>52396</v>
      </c>
      <c r="AO466">
        <v>9.2899999999999991</v>
      </c>
      <c r="AP466">
        <v>8.24</v>
      </c>
      <c r="AQ466">
        <v>1.05</v>
      </c>
      <c r="AS466">
        <v>2032</v>
      </c>
      <c r="AT466">
        <v>47625</v>
      </c>
      <c r="AU466">
        <v>0.185</v>
      </c>
      <c r="AV466">
        <v>48.61</v>
      </c>
      <c r="AW466">
        <v>25788217</v>
      </c>
      <c r="AX466">
        <v>3.202</v>
      </c>
      <c r="AY466">
        <v>37.9</v>
      </c>
      <c r="AZ466">
        <v>15.504</v>
      </c>
      <c r="BA466">
        <v>10.129</v>
      </c>
      <c r="BB466">
        <v>44648.71</v>
      </c>
      <c r="BC466">
        <v>0.5</v>
      </c>
      <c r="BD466">
        <v>107.791</v>
      </c>
      <c r="BE466">
        <v>5.07</v>
      </c>
      <c r="BF466">
        <v>13</v>
      </c>
      <c r="BG466">
        <v>16.5</v>
      </c>
      <c r="BI466">
        <v>3.84</v>
      </c>
      <c r="BJ466">
        <v>83.44</v>
      </c>
      <c r="BK466">
        <v>0.94399999999999995</v>
      </c>
    </row>
    <row r="467" spans="1:67" x14ac:dyDescent="0.3">
      <c r="A467" t="s">
        <v>202</v>
      </c>
      <c r="B467" t="s">
        <v>203</v>
      </c>
      <c r="C467" t="s">
        <v>127</v>
      </c>
      <c r="D467" s="33">
        <v>44321</v>
      </c>
      <c r="E467">
        <v>29884</v>
      </c>
      <c r="F467">
        <v>19</v>
      </c>
      <c r="G467">
        <v>15.856999999999999</v>
      </c>
      <c r="H467">
        <v>910</v>
      </c>
      <c r="I467">
        <v>0</v>
      </c>
      <c r="J467">
        <v>0</v>
      </c>
      <c r="K467">
        <v>1158.8240000000001</v>
      </c>
      <c r="L467">
        <v>0.73699999999999999</v>
      </c>
      <c r="M467">
        <v>0.61499999999999999</v>
      </c>
      <c r="N467">
        <v>35.286999999999999</v>
      </c>
      <c r="O467">
        <v>0</v>
      </c>
      <c r="P467">
        <v>0</v>
      </c>
      <c r="Q467">
        <v>0.78</v>
      </c>
      <c r="R467">
        <v>1</v>
      </c>
      <c r="S467">
        <v>3.9E-2</v>
      </c>
      <c r="T467">
        <v>46</v>
      </c>
      <c r="U467">
        <v>1.784</v>
      </c>
      <c r="Z467">
        <v>53237</v>
      </c>
      <c r="AA467">
        <v>17030186</v>
      </c>
      <c r="AB467">
        <v>660.38599999999997</v>
      </c>
      <c r="AC467">
        <v>2.0640000000000001</v>
      </c>
      <c r="AD467">
        <v>40585</v>
      </c>
      <c r="AE467">
        <v>1.5740000000000001</v>
      </c>
      <c r="AF467">
        <v>4.0000000000000002E-4</v>
      </c>
      <c r="AG467">
        <v>2559.4</v>
      </c>
      <c r="AH467" t="s">
        <v>204</v>
      </c>
      <c r="AI467">
        <v>2473529</v>
      </c>
      <c r="AJ467">
        <v>2195139</v>
      </c>
      <c r="AK467">
        <v>278390</v>
      </c>
      <c r="AM467">
        <v>77215</v>
      </c>
      <c r="AN467">
        <v>51606</v>
      </c>
      <c r="AO467">
        <v>9.59</v>
      </c>
      <c r="AP467">
        <v>8.51</v>
      </c>
      <c r="AQ467">
        <v>1.08</v>
      </c>
      <c r="AS467">
        <v>2001</v>
      </c>
      <c r="AT467">
        <v>46871</v>
      </c>
      <c r="AU467">
        <v>0.182</v>
      </c>
      <c r="AV467">
        <v>48.61</v>
      </c>
      <c r="AW467">
        <v>25788217</v>
      </c>
      <c r="AX467">
        <v>3.202</v>
      </c>
      <c r="AY467">
        <v>37.9</v>
      </c>
      <c r="AZ467">
        <v>15.504</v>
      </c>
      <c r="BA467">
        <v>10.129</v>
      </c>
      <c r="BB467">
        <v>44648.71</v>
      </c>
      <c r="BC467">
        <v>0.5</v>
      </c>
      <c r="BD467">
        <v>107.791</v>
      </c>
      <c r="BE467">
        <v>5.07</v>
      </c>
      <c r="BF467">
        <v>13</v>
      </c>
      <c r="BG467">
        <v>16.5</v>
      </c>
      <c r="BI467">
        <v>3.84</v>
      </c>
      <c r="BJ467">
        <v>83.44</v>
      </c>
      <c r="BK467">
        <v>0.94399999999999995</v>
      </c>
    </row>
    <row r="468" spans="1:67" x14ac:dyDescent="0.3">
      <c r="A468" t="s">
        <v>202</v>
      </c>
      <c r="B468" t="s">
        <v>203</v>
      </c>
      <c r="C468" t="s">
        <v>127</v>
      </c>
      <c r="D468" s="33">
        <v>44322</v>
      </c>
      <c r="E468">
        <v>29893</v>
      </c>
      <c r="F468">
        <v>9</v>
      </c>
      <c r="G468">
        <v>13.571</v>
      </c>
      <c r="H468">
        <v>910</v>
      </c>
      <c r="I468">
        <v>0</v>
      </c>
      <c r="J468">
        <v>0</v>
      </c>
      <c r="K468">
        <v>1159.173</v>
      </c>
      <c r="L468">
        <v>0.34899999999999998</v>
      </c>
      <c r="M468">
        <v>0.52600000000000002</v>
      </c>
      <c r="N468">
        <v>35.286999999999999</v>
      </c>
      <c r="O468">
        <v>0</v>
      </c>
      <c r="P468">
        <v>0</v>
      </c>
      <c r="Q468">
        <v>0.76</v>
      </c>
      <c r="R468">
        <v>1</v>
      </c>
      <c r="S468">
        <v>3.9E-2</v>
      </c>
      <c r="T468">
        <v>38</v>
      </c>
      <c r="U468">
        <v>1.474</v>
      </c>
      <c r="Z468">
        <v>49746</v>
      </c>
      <c r="AA468">
        <v>17079932</v>
      </c>
      <c r="AB468">
        <v>662.31500000000005</v>
      </c>
      <c r="AC468">
        <v>1.929</v>
      </c>
      <c r="AD468">
        <v>40488</v>
      </c>
      <c r="AE468">
        <v>1.57</v>
      </c>
      <c r="AF468">
        <v>2.9999999999999997E-4</v>
      </c>
      <c r="AG468">
        <v>2983.4</v>
      </c>
      <c r="AH468" t="s">
        <v>204</v>
      </c>
      <c r="AI468">
        <v>2554531</v>
      </c>
      <c r="AJ468">
        <v>2268890</v>
      </c>
      <c r="AK468">
        <v>285641</v>
      </c>
      <c r="AM468">
        <v>81002</v>
      </c>
      <c r="AN468">
        <v>53570</v>
      </c>
      <c r="AO468">
        <v>9.91</v>
      </c>
      <c r="AP468">
        <v>8.8000000000000007</v>
      </c>
      <c r="AQ468">
        <v>1.1100000000000001</v>
      </c>
      <c r="AS468">
        <v>2077</v>
      </c>
      <c r="AT468">
        <v>48888</v>
      </c>
      <c r="AU468">
        <v>0.19</v>
      </c>
      <c r="AV468">
        <v>48.61</v>
      </c>
      <c r="AW468">
        <v>25788217</v>
      </c>
      <c r="AX468">
        <v>3.202</v>
      </c>
      <c r="AY468">
        <v>37.9</v>
      </c>
      <c r="AZ468">
        <v>15.504</v>
      </c>
      <c r="BA468">
        <v>10.129</v>
      </c>
      <c r="BB468">
        <v>44648.71</v>
      </c>
      <c r="BC468">
        <v>0.5</v>
      </c>
      <c r="BD468">
        <v>107.791</v>
      </c>
      <c r="BE468">
        <v>5.07</v>
      </c>
      <c r="BF468">
        <v>13</v>
      </c>
      <c r="BG468">
        <v>16.5</v>
      </c>
      <c r="BI468">
        <v>3.84</v>
      </c>
      <c r="BJ468">
        <v>83.44</v>
      </c>
      <c r="BK468">
        <v>0.94399999999999995</v>
      </c>
    </row>
    <row r="469" spans="1:67" x14ac:dyDescent="0.3">
      <c r="A469" t="s">
        <v>202</v>
      </c>
      <c r="B469" t="s">
        <v>203</v>
      </c>
      <c r="C469" t="s">
        <v>127</v>
      </c>
      <c r="D469" s="33">
        <v>44323</v>
      </c>
      <c r="E469">
        <v>29906</v>
      </c>
      <c r="F469">
        <v>13</v>
      </c>
      <c r="G469">
        <v>13.571</v>
      </c>
      <c r="H469">
        <v>910</v>
      </c>
      <c r="I469">
        <v>0</v>
      </c>
      <c r="J469">
        <v>0</v>
      </c>
      <c r="K469">
        <v>1159.6769999999999</v>
      </c>
      <c r="L469">
        <v>0.504</v>
      </c>
      <c r="M469">
        <v>0.52600000000000002</v>
      </c>
      <c r="N469">
        <v>35.286999999999999</v>
      </c>
      <c r="O469">
        <v>0</v>
      </c>
      <c r="P469">
        <v>0</v>
      </c>
      <c r="Q469">
        <v>0.75</v>
      </c>
      <c r="R469">
        <v>1</v>
      </c>
      <c r="S469">
        <v>3.9E-2</v>
      </c>
      <c r="T469">
        <v>38</v>
      </c>
      <c r="U469">
        <v>1.474</v>
      </c>
      <c r="Z469">
        <v>48969</v>
      </c>
      <c r="AA469">
        <v>17128901</v>
      </c>
      <c r="AB469">
        <v>664.21400000000006</v>
      </c>
      <c r="AC469">
        <v>1.899</v>
      </c>
      <c r="AD469">
        <v>41160</v>
      </c>
      <c r="AE469">
        <v>1.5960000000000001</v>
      </c>
      <c r="AF469">
        <v>2.9999999999999997E-4</v>
      </c>
      <c r="AG469">
        <v>3032.9</v>
      </c>
      <c r="AH469" t="s">
        <v>204</v>
      </c>
      <c r="AI469">
        <v>2627725</v>
      </c>
      <c r="AJ469">
        <v>2335211</v>
      </c>
      <c r="AK469">
        <v>292514</v>
      </c>
      <c r="AM469">
        <v>73194</v>
      </c>
      <c r="AN469">
        <v>56126</v>
      </c>
      <c r="AO469">
        <v>10.19</v>
      </c>
      <c r="AP469">
        <v>9.06</v>
      </c>
      <c r="AQ469">
        <v>1.1299999999999999</v>
      </c>
      <c r="AS469">
        <v>2176</v>
      </c>
      <c r="AT469">
        <v>51271</v>
      </c>
      <c r="AU469">
        <v>0.19900000000000001</v>
      </c>
      <c r="AV469">
        <v>48.61</v>
      </c>
      <c r="AW469">
        <v>25788217</v>
      </c>
      <c r="AX469">
        <v>3.202</v>
      </c>
      <c r="AY469">
        <v>37.9</v>
      </c>
      <c r="AZ469">
        <v>15.504</v>
      </c>
      <c r="BA469">
        <v>10.129</v>
      </c>
      <c r="BB469">
        <v>44648.71</v>
      </c>
      <c r="BC469">
        <v>0.5</v>
      </c>
      <c r="BD469">
        <v>107.791</v>
      </c>
      <c r="BE469">
        <v>5.07</v>
      </c>
      <c r="BF469">
        <v>13</v>
      </c>
      <c r="BG469">
        <v>16.5</v>
      </c>
      <c r="BI469">
        <v>3.84</v>
      </c>
      <c r="BJ469">
        <v>83.44</v>
      </c>
      <c r="BK469">
        <v>0.94399999999999995</v>
      </c>
    </row>
    <row r="470" spans="1:67" x14ac:dyDescent="0.3">
      <c r="A470" t="s">
        <v>202</v>
      </c>
      <c r="B470" t="s">
        <v>203</v>
      </c>
      <c r="C470" t="s">
        <v>127</v>
      </c>
      <c r="D470" s="33">
        <v>44324</v>
      </c>
      <c r="E470">
        <v>29922</v>
      </c>
      <c r="F470">
        <v>16</v>
      </c>
      <c r="G470">
        <v>14</v>
      </c>
      <c r="H470">
        <v>910</v>
      </c>
      <c r="I470">
        <v>0</v>
      </c>
      <c r="J470">
        <v>0</v>
      </c>
      <c r="K470">
        <v>1160.297</v>
      </c>
      <c r="L470">
        <v>0.62</v>
      </c>
      <c r="M470">
        <v>0.54300000000000004</v>
      </c>
      <c r="N470">
        <v>35.286999999999999</v>
      </c>
      <c r="O470">
        <v>0</v>
      </c>
      <c r="P470">
        <v>0</v>
      </c>
      <c r="Q470">
        <v>0.73</v>
      </c>
      <c r="R470">
        <v>2</v>
      </c>
      <c r="S470">
        <v>7.8E-2</v>
      </c>
      <c r="T470">
        <v>36</v>
      </c>
      <c r="U470">
        <v>1.3959999999999999</v>
      </c>
      <c r="Z470">
        <v>52678</v>
      </c>
      <c r="AA470">
        <v>17181579</v>
      </c>
      <c r="AB470">
        <v>666.25699999999995</v>
      </c>
      <c r="AC470">
        <v>2.0430000000000001</v>
      </c>
      <c r="AD470">
        <v>42497</v>
      </c>
      <c r="AE470">
        <v>1.6479999999999999</v>
      </c>
      <c r="AF470">
        <v>2.9999999999999997E-4</v>
      </c>
      <c r="AG470">
        <v>3035.5</v>
      </c>
      <c r="AH470" t="s">
        <v>204</v>
      </c>
      <c r="AI470">
        <v>2654338</v>
      </c>
      <c r="AJ470">
        <v>2360192</v>
      </c>
      <c r="AK470">
        <v>294146</v>
      </c>
      <c r="AM470">
        <v>26613</v>
      </c>
      <c r="AN470">
        <v>57181</v>
      </c>
      <c r="AO470">
        <v>10.29</v>
      </c>
      <c r="AP470">
        <v>9.15</v>
      </c>
      <c r="AQ470">
        <v>1.1399999999999999</v>
      </c>
      <c r="AS470">
        <v>2217</v>
      </c>
      <c r="AT470">
        <v>52304</v>
      </c>
      <c r="AU470">
        <v>0.20300000000000001</v>
      </c>
      <c r="AV470">
        <v>44.91</v>
      </c>
      <c r="AW470">
        <v>25788217</v>
      </c>
      <c r="AX470">
        <v>3.202</v>
      </c>
      <c r="AY470">
        <v>37.9</v>
      </c>
      <c r="AZ470">
        <v>15.504</v>
      </c>
      <c r="BA470">
        <v>10.129</v>
      </c>
      <c r="BB470">
        <v>44648.71</v>
      </c>
      <c r="BC470">
        <v>0.5</v>
      </c>
      <c r="BD470">
        <v>107.791</v>
      </c>
      <c r="BE470">
        <v>5.07</v>
      </c>
      <c r="BF470">
        <v>13</v>
      </c>
      <c r="BG470">
        <v>16.5</v>
      </c>
      <c r="BI470">
        <v>3.84</v>
      </c>
      <c r="BJ470">
        <v>83.44</v>
      </c>
      <c r="BK470">
        <v>0.94399999999999995</v>
      </c>
    </row>
    <row r="471" spans="1:67" x14ac:dyDescent="0.3">
      <c r="A471" t="s">
        <v>202</v>
      </c>
      <c r="B471" t="s">
        <v>203</v>
      </c>
      <c r="C471" t="s">
        <v>127</v>
      </c>
      <c r="D471" s="33">
        <v>44325</v>
      </c>
      <c r="E471">
        <v>29931</v>
      </c>
      <c r="F471">
        <v>9</v>
      </c>
      <c r="G471">
        <v>13.286</v>
      </c>
      <c r="H471">
        <v>910</v>
      </c>
      <c r="I471">
        <v>0</v>
      </c>
      <c r="J471">
        <v>0</v>
      </c>
      <c r="K471">
        <v>1160.646</v>
      </c>
      <c r="L471">
        <v>0.34899999999999998</v>
      </c>
      <c r="M471">
        <v>0.51500000000000001</v>
      </c>
      <c r="N471">
        <v>35.286999999999999</v>
      </c>
      <c r="O471">
        <v>0</v>
      </c>
      <c r="P471">
        <v>0</v>
      </c>
      <c r="Q471">
        <v>0.68</v>
      </c>
      <c r="R471">
        <v>2</v>
      </c>
      <c r="S471">
        <v>7.8E-2</v>
      </c>
      <c r="T471">
        <v>31</v>
      </c>
      <c r="U471">
        <v>1.202</v>
      </c>
      <c r="Z471">
        <v>41470</v>
      </c>
      <c r="AA471">
        <v>17223049</v>
      </c>
      <c r="AB471">
        <v>667.86500000000001</v>
      </c>
      <c r="AC471">
        <v>1.6080000000000001</v>
      </c>
      <c r="AD471">
        <v>43676</v>
      </c>
      <c r="AE471">
        <v>1.694</v>
      </c>
      <c r="AF471">
        <v>2.9999999999999997E-4</v>
      </c>
      <c r="AG471">
        <v>3287.4</v>
      </c>
      <c r="AH471" t="s">
        <v>204</v>
      </c>
      <c r="AI471">
        <v>2663221</v>
      </c>
      <c r="AJ471">
        <v>2368476</v>
      </c>
      <c r="AK471">
        <v>294745</v>
      </c>
      <c r="AM471">
        <v>8883</v>
      </c>
      <c r="AN471">
        <v>57515</v>
      </c>
      <c r="AO471">
        <v>10.33</v>
      </c>
      <c r="AP471">
        <v>9.18</v>
      </c>
      <c r="AQ471">
        <v>1.1399999999999999</v>
      </c>
      <c r="AS471">
        <v>2230</v>
      </c>
      <c r="AT471">
        <v>52654</v>
      </c>
      <c r="AU471">
        <v>0.20399999999999999</v>
      </c>
      <c r="AV471">
        <v>44.91</v>
      </c>
      <c r="AW471">
        <v>25788217</v>
      </c>
      <c r="AX471">
        <v>3.202</v>
      </c>
      <c r="AY471">
        <v>37.9</v>
      </c>
      <c r="AZ471">
        <v>15.504</v>
      </c>
      <c r="BA471">
        <v>10.129</v>
      </c>
      <c r="BB471">
        <v>44648.71</v>
      </c>
      <c r="BC471">
        <v>0.5</v>
      </c>
      <c r="BD471">
        <v>107.791</v>
      </c>
      <c r="BE471">
        <v>5.07</v>
      </c>
      <c r="BF471">
        <v>13</v>
      </c>
      <c r="BG471">
        <v>16.5</v>
      </c>
      <c r="BI471">
        <v>3.84</v>
      </c>
      <c r="BJ471">
        <v>83.44</v>
      </c>
      <c r="BK471">
        <v>0.94399999999999995</v>
      </c>
      <c r="BL471">
        <v>-11133</v>
      </c>
      <c r="BM471">
        <v>-4.91</v>
      </c>
      <c r="BN471">
        <v>4.83</v>
      </c>
      <c r="BO471">
        <v>-431.70879165473099</v>
      </c>
    </row>
    <row r="472" spans="1:67" x14ac:dyDescent="0.3">
      <c r="A472" t="s">
        <v>202</v>
      </c>
      <c r="B472" t="s">
        <v>203</v>
      </c>
      <c r="C472" t="s">
        <v>127</v>
      </c>
      <c r="D472" s="33">
        <v>44326</v>
      </c>
      <c r="E472">
        <v>29938</v>
      </c>
      <c r="F472">
        <v>7</v>
      </c>
      <c r="G472">
        <v>12.571</v>
      </c>
      <c r="H472">
        <v>910</v>
      </c>
      <c r="I472">
        <v>0</v>
      </c>
      <c r="J472">
        <v>0</v>
      </c>
      <c r="K472">
        <v>1160.9179999999999</v>
      </c>
      <c r="L472">
        <v>0.27100000000000002</v>
      </c>
      <c r="M472">
        <v>0.48699999999999999</v>
      </c>
      <c r="N472">
        <v>35.286999999999999</v>
      </c>
      <c r="O472">
        <v>0</v>
      </c>
      <c r="P472">
        <v>0</v>
      </c>
      <c r="Q472">
        <v>0.65</v>
      </c>
      <c r="R472">
        <v>2</v>
      </c>
      <c r="S472">
        <v>7.8E-2</v>
      </c>
      <c r="T472">
        <v>29</v>
      </c>
      <c r="U472">
        <v>1.125</v>
      </c>
      <c r="Z472">
        <v>36799</v>
      </c>
      <c r="AA472">
        <v>17259848</v>
      </c>
      <c r="AB472">
        <v>669.29200000000003</v>
      </c>
      <c r="AC472">
        <v>1.427</v>
      </c>
      <c r="AD472">
        <v>44805</v>
      </c>
      <c r="AE472">
        <v>1.7370000000000001</v>
      </c>
      <c r="AF472">
        <v>2.9999999999999997E-4</v>
      </c>
      <c r="AG472">
        <v>3564.2</v>
      </c>
      <c r="AH472" t="s">
        <v>204</v>
      </c>
      <c r="AI472">
        <v>2736107</v>
      </c>
      <c r="AJ472">
        <v>2436106</v>
      </c>
      <c r="AK472">
        <v>300001</v>
      </c>
      <c r="AM472">
        <v>72886</v>
      </c>
      <c r="AN472">
        <v>59877</v>
      </c>
      <c r="AO472">
        <v>10.61</v>
      </c>
      <c r="AP472">
        <v>9.4499999999999993</v>
      </c>
      <c r="AQ472">
        <v>1.1599999999999999</v>
      </c>
      <c r="AS472">
        <v>2322</v>
      </c>
      <c r="AT472">
        <v>54933</v>
      </c>
      <c r="AU472">
        <v>0.21299999999999999</v>
      </c>
      <c r="AV472">
        <v>44.91</v>
      </c>
      <c r="AW472">
        <v>25788217</v>
      </c>
      <c r="AX472">
        <v>3.202</v>
      </c>
      <c r="AY472">
        <v>37.9</v>
      </c>
      <c r="AZ472">
        <v>15.504</v>
      </c>
      <c r="BA472">
        <v>10.129</v>
      </c>
      <c r="BB472">
        <v>44648.71</v>
      </c>
      <c r="BC472">
        <v>0.5</v>
      </c>
      <c r="BD472">
        <v>107.791</v>
      </c>
      <c r="BE472">
        <v>5.07</v>
      </c>
      <c r="BF472">
        <v>13</v>
      </c>
      <c r="BG472">
        <v>16.5</v>
      </c>
      <c r="BI472">
        <v>3.84</v>
      </c>
      <c r="BJ472">
        <v>83.44</v>
      </c>
      <c r="BK472">
        <v>0.94399999999999995</v>
      </c>
    </row>
    <row r="473" spans="1:67" x14ac:dyDescent="0.3">
      <c r="A473" t="s">
        <v>202</v>
      </c>
      <c r="B473" t="s">
        <v>203</v>
      </c>
      <c r="C473" t="s">
        <v>127</v>
      </c>
      <c r="D473" s="33">
        <v>44327</v>
      </c>
      <c r="E473">
        <v>29946</v>
      </c>
      <c r="F473">
        <v>8</v>
      </c>
      <c r="G473">
        <v>11.571</v>
      </c>
      <c r="H473">
        <v>910</v>
      </c>
      <c r="I473">
        <v>0</v>
      </c>
      <c r="J473">
        <v>0</v>
      </c>
      <c r="K473">
        <v>1161.2280000000001</v>
      </c>
      <c r="L473">
        <v>0.31</v>
      </c>
      <c r="M473">
        <v>0.44900000000000001</v>
      </c>
      <c r="N473">
        <v>35.286999999999999</v>
      </c>
      <c r="O473">
        <v>0</v>
      </c>
      <c r="P473">
        <v>0</v>
      </c>
      <c r="Q473">
        <v>0.63</v>
      </c>
      <c r="R473">
        <v>3</v>
      </c>
      <c r="S473">
        <v>0.11600000000000001</v>
      </c>
      <c r="T473">
        <v>31</v>
      </c>
      <c r="U473">
        <v>1.202</v>
      </c>
      <c r="Z473">
        <v>35191</v>
      </c>
      <c r="AA473">
        <v>17295039</v>
      </c>
      <c r="AB473">
        <v>670.65700000000004</v>
      </c>
      <c r="AC473">
        <v>1.365</v>
      </c>
      <c r="AD473">
        <v>45441</v>
      </c>
      <c r="AE473">
        <v>1.762</v>
      </c>
      <c r="AF473">
        <v>2.9999999999999997E-4</v>
      </c>
      <c r="AG473">
        <v>3927.1</v>
      </c>
      <c r="AH473" t="s">
        <v>204</v>
      </c>
      <c r="AI473">
        <v>2812486</v>
      </c>
      <c r="AJ473">
        <v>2506399</v>
      </c>
      <c r="AK473">
        <v>306087</v>
      </c>
      <c r="AM473">
        <v>76379</v>
      </c>
      <c r="AN473">
        <v>59453</v>
      </c>
      <c r="AO473">
        <v>10.91</v>
      </c>
      <c r="AP473">
        <v>9.7200000000000006</v>
      </c>
      <c r="AQ473">
        <v>1.19</v>
      </c>
      <c r="AS473">
        <v>2305</v>
      </c>
      <c r="AT473">
        <v>54572</v>
      </c>
      <c r="AU473">
        <v>0.21199999999999999</v>
      </c>
      <c r="AV473">
        <v>39.35</v>
      </c>
      <c r="AW473">
        <v>25788217</v>
      </c>
      <c r="AX473">
        <v>3.202</v>
      </c>
      <c r="AY473">
        <v>37.9</v>
      </c>
      <c r="AZ473">
        <v>15.504</v>
      </c>
      <c r="BA473">
        <v>10.129</v>
      </c>
      <c r="BB473">
        <v>44648.71</v>
      </c>
      <c r="BC473">
        <v>0.5</v>
      </c>
      <c r="BD473">
        <v>107.791</v>
      </c>
      <c r="BE473">
        <v>5.07</v>
      </c>
      <c r="BF473">
        <v>13</v>
      </c>
      <c r="BG473">
        <v>16.5</v>
      </c>
      <c r="BI473">
        <v>3.84</v>
      </c>
      <c r="BJ473">
        <v>83.44</v>
      </c>
      <c r="BK473">
        <v>0.94399999999999995</v>
      </c>
    </row>
    <row r="474" spans="1:67" x14ac:dyDescent="0.3">
      <c r="A474" t="s">
        <v>202</v>
      </c>
      <c r="B474" t="s">
        <v>203</v>
      </c>
      <c r="C474" t="s">
        <v>127</v>
      </c>
      <c r="D474" s="33">
        <v>44328</v>
      </c>
      <c r="E474">
        <v>29955</v>
      </c>
      <c r="F474">
        <v>9</v>
      </c>
      <c r="G474">
        <v>10.143000000000001</v>
      </c>
      <c r="H474">
        <v>910</v>
      </c>
      <c r="I474">
        <v>0</v>
      </c>
      <c r="J474">
        <v>0</v>
      </c>
      <c r="K474">
        <v>1161.577</v>
      </c>
      <c r="L474">
        <v>0.34899999999999998</v>
      </c>
      <c r="M474">
        <v>0.39300000000000002</v>
      </c>
      <c r="N474">
        <v>35.286999999999999</v>
      </c>
      <c r="O474">
        <v>0</v>
      </c>
      <c r="P474">
        <v>0</v>
      </c>
      <c r="Q474">
        <v>0.63</v>
      </c>
      <c r="R474">
        <v>3</v>
      </c>
      <c r="S474">
        <v>0.11600000000000001</v>
      </c>
      <c r="T474">
        <v>27</v>
      </c>
      <c r="U474">
        <v>1.0469999999999999</v>
      </c>
      <c r="Z474">
        <v>61475</v>
      </c>
      <c r="AA474">
        <v>17356514</v>
      </c>
      <c r="AB474">
        <v>673.04</v>
      </c>
      <c r="AC474">
        <v>2.3839999999999999</v>
      </c>
      <c r="AD474">
        <v>46618</v>
      </c>
      <c r="AE474">
        <v>1.8080000000000001</v>
      </c>
      <c r="AF474">
        <v>2.0000000000000001E-4</v>
      </c>
      <c r="AG474">
        <v>4596.1000000000004</v>
      </c>
      <c r="AH474" t="s">
        <v>204</v>
      </c>
      <c r="AI474">
        <v>2894770</v>
      </c>
      <c r="AJ474">
        <v>2580660</v>
      </c>
      <c r="AK474">
        <v>314110</v>
      </c>
      <c r="AM474">
        <v>82284</v>
      </c>
      <c r="AN474">
        <v>60177</v>
      </c>
      <c r="AO474">
        <v>11.23</v>
      </c>
      <c r="AP474">
        <v>10.01</v>
      </c>
      <c r="AQ474">
        <v>1.22</v>
      </c>
      <c r="AS474">
        <v>2334</v>
      </c>
      <c r="AT474">
        <v>55074</v>
      </c>
      <c r="AU474">
        <v>0.214</v>
      </c>
      <c r="AV474">
        <v>39.35</v>
      </c>
      <c r="AW474">
        <v>25788217</v>
      </c>
      <c r="AX474">
        <v>3.202</v>
      </c>
      <c r="AY474">
        <v>37.9</v>
      </c>
      <c r="AZ474">
        <v>15.504</v>
      </c>
      <c r="BA474">
        <v>10.129</v>
      </c>
      <c r="BB474">
        <v>44648.71</v>
      </c>
      <c r="BC474">
        <v>0.5</v>
      </c>
      <c r="BD474">
        <v>107.791</v>
      </c>
      <c r="BE474">
        <v>5.07</v>
      </c>
      <c r="BF474">
        <v>13</v>
      </c>
      <c r="BG474">
        <v>16.5</v>
      </c>
      <c r="BI474">
        <v>3.84</v>
      </c>
      <c r="BJ474">
        <v>83.44</v>
      </c>
      <c r="BK474">
        <v>0.94399999999999995</v>
      </c>
    </row>
    <row r="475" spans="1:67" x14ac:dyDescent="0.3">
      <c r="A475" t="s">
        <v>202</v>
      </c>
      <c r="B475" t="s">
        <v>203</v>
      </c>
      <c r="C475" t="s">
        <v>127</v>
      </c>
      <c r="D475" s="33">
        <v>44329</v>
      </c>
      <c r="E475">
        <v>29957</v>
      </c>
      <c r="F475">
        <v>2</v>
      </c>
      <c r="G475">
        <v>9.1430000000000007</v>
      </c>
      <c r="H475">
        <v>910</v>
      </c>
      <c r="I475">
        <v>0</v>
      </c>
      <c r="J475">
        <v>0</v>
      </c>
      <c r="K475">
        <v>1161.655</v>
      </c>
      <c r="L475">
        <v>7.8E-2</v>
      </c>
      <c r="M475">
        <v>0.35499999999999998</v>
      </c>
      <c r="N475">
        <v>35.286999999999999</v>
      </c>
      <c r="O475">
        <v>0</v>
      </c>
      <c r="P475">
        <v>0</v>
      </c>
      <c r="Q475">
        <v>0.63</v>
      </c>
      <c r="R475">
        <v>3</v>
      </c>
      <c r="S475">
        <v>0.11600000000000001</v>
      </c>
      <c r="T475">
        <v>24</v>
      </c>
      <c r="U475">
        <v>0.93100000000000005</v>
      </c>
      <c r="Z475">
        <v>55232</v>
      </c>
      <c r="AA475">
        <v>17411746</v>
      </c>
      <c r="AB475">
        <v>675.18200000000002</v>
      </c>
      <c r="AC475">
        <v>2.1419999999999999</v>
      </c>
      <c r="AD475">
        <v>47402</v>
      </c>
      <c r="AE475">
        <v>1.8380000000000001</v>
      </c>
      <c r="AF475">
        <v>2.0000000000000001E-4</v>
      </c>
      <c r="AG475">
        <v>5184.5</v>
      </c>
      <c r="AH475" t="s">
        <v>204</v>
      </c>
      <c r="AI475">
        <v>2980644</v>
      </c>
      <c r="AJ475">
        <v>2660509</v>
      </c>
      <c r="AK475">
        <v>320135</v>
      </c>
      <c r="AM475">
        <v>85874</v>
      </c>
      <c r="AN475">
        <v>60873</v>
      </c>
      <c r="AO475">
        <v>11.56</v>
      </c>
      <c r="AP475">
        <v>10.32</v>
      </c>
      <c r="AQ475">
        <v>1.24</v>
      </c>
      <c r="AS475">
        <v>2360</v>
      </c>
      <c r="AT475">
        <v>55946</v>
      </c>
      <c r="AU475">
        <v>0.217</v>
      </c>
      <c r="AV475">
        <v>39.35</v>
      </c>
      <c r="AW475">
        <v>25788217</v>
      </c>
      <c r="AX475">
        <v>3.202</v>
      </c>
      <c r="AY475">
        <v>37.9</v>
      </c>
      <c r="AZ475">
        <v>15.504</v>
      </c>
      <c r="BA475">
        <v>10.129</v>
      </c>
      <c r="BB475">
        <v>44648.71</v>
      </c>
      <c r="BC475">
        <v>0.5</v>
      </c>
      <c r="BD475">
        <v>107.791</v>
      </c>
      <c r="BE475">
        <v>5.07</v>
      </c>
      <c r="BF475">
        <v>13</v>
      </c>
      <c r="BG475">
        <v>16.5</v>
      </c>
      <c r="BI475">
        <v>3.84</v>
      </c>
      <c r="BJ475">
        <v>83.44</v>
      </c>
      <c r="BK475">
        <v>0.94399999999999995</v>
      </c>
    </row>
    <row r="476" spans="1:67" x14ac:dyDescent="0.3">
      <c r="A476" t="s">
        <v>202</v>
      </c>
      <c r="B476" t="s">
        <v>203</v>
      </c>
      <c r="C476" t="s">
        <v>127</v>
      </c>
      <c r="D476" s="33">
        <v>44330</v>
      </c>
      <c r="E476">
        <v>29964</v>
      </c>
      <c r="F476">
        <v>7</v>
      </c>
      <c r="G476">
        <v>8.2859999999999996</v>
      </c>
      <c r="H476">
        <v>910</v>
      </c>
      <c r="I476">
        <v>0</v>
      </c>
      <c r="J476">
        <v>0</v>
      </c>
      <c r="K476">
        <v>1161.9259999999999</v>
      </c>
      <c r="L476">
        <v>0.27100000000000002</v>
      </c>
      <c r="M476">
        <v>0.32100000000000001</v>
      </c>
      <c r="N476">
        <v>35.286999999999999</v>
      </c>
      <c r="O476">
        <v>0</v>
      </c>
      <c r="P476">
        <v>0</v>
      </c>
      <c r="Q476">
        <v>0.66</v>
      </c>
      <c r="R476">
        <v>3</v>
      </c>
      <c r="S476">
        <v>0.11600000000000001</v>
      </c>
      <c r="T476">
        <v>23</v>
      </c>
      <c r="U476">
        <v>0.89200000000000002</v>
      </c>
      <c r="Z476">
        <v>54093</v>
      </c>
      <c r="AA476">
        <v>17465839</v>
      </c>
      <c r="AB476">
        <v>677.28</v>
      </c>
      <c r="AC476">
        <v>2.0979999999999999</v>
      </c>
      <c r="AD476">
        <v>48134</v>
      </c>
      <c r="AE476">
        <v>1.867</v>
      </c>
      <c r="AF476">
        <v>2.0000000000000001E-4</v>
      </c>
      <c r="AG476">
        <v>5809.1</v>
      </c>
      <c r="AH476" t="s">
        <v>204</v>
      </c>
      <c r="AI476">
        <v>3056797</v>
      </c>
      <c r="AJ476">
        <v>2728447</v>
      </c>
      <c r="AK476">
        <v>328350</v>
      </c>
      <c r="AM476">
        <v>76153</v>
      </c>
      <c r="AN476">
        <v>61296</v>
      </c>
      <c r="AO476">
        <v>11.85</v>
      </c>
      <c r="AP476">
        <v>10.58</v>
      </c>
      <c r="AQ476">
        <v>1.27</v>
      </c>
      <c r="AS476">
        <v>2377</v>
      </c>
      <c r="AT476">
        <v>56177</v>
      </c>
      <c r="AU476">
        <v>0.218</v>
      </c>
      <c r="AV476">
        <v>39.35</v>
      </c>
      <c r="AW476">
        <v>25788217</v>
      </c>
      <c r="AX476">
        <v>3.202</v>
      </c>
      <c r="AY476">
        <v>37.9</v>
      </c>
      <c r="AZ476">
        <v>15.504</v>
      </c>
      <c r="BA476">
        <v>10.129</v>
      </c>
      <c r="BB476">
        <v>44648.71</v>
      </c>
      <c r="BC476">
        <v>0.5</v>
      </c>
      <c r="BD476">
        <v>107.791</v>
      </c>
      <c r="BE476">
        <v>5.07</v>
      </c>
      <c r="BF476">
        <v>13</v>
      </c>
      <c r="BG476">
        <v>16.5</v>
      </c>
      <c r="BI476">
        <v>3.84</v>
      </c>
      <c r="BJ476">
        <v>83.44</v>
      </c>
      <c r="BK476">
        <v>0.94399999999999995</v>
      </c>
    </row>
    <row r="477" spans="1:67" x14ac:dyDescent="0.3">
      <c r="A477" t="s">
        <v>202</v>
      </c>
      <c r="B477" t="s">
        <v>203</v>
      </c>
      <c r="C477" t="s">
        <v>127</v>
      </c>
      <c r="D477" s="33">
        <v>44331</v>
      </c>
      <c r="E477">
        <v>29975</v>
      </c>
      <c r="F477">
        <v>11</v>
      </c>
      <c r="G477">
        <v>7.5709999999999997</v>
      </c>
      <c r="H477">
        <v>910</v>
      </c>
      <c r="I477">
        <v>0</v>
      </c>
      <c r="J477">
        <v>0</v>
      </c>
      <c r="K477">
        <v>1162.3530000000001</v>
      </c>
      <c r="L477">
        <v>0.42699999999999999</v>
      </c>
      <c r="M477">
        <v>0.29399999999999998</v>
      </c>
      <c r="N477">
        <v>35.286999999999999</v>
      </c>
      <c r="O477">
        <v>0</v>
      </c>
      <c r="P477">
        <v>0</v>
      </c>
      <c r="Q477">
        <v>0.68</v>
      </c>
      <c r="R477">
        <v>3</v>
      </c>
      <c r="S477">
        <v>0.11600000000000001</v>
      </c>
      <c r="T477">
        <v>19</v>
      </c>
      <c r="U477">
        <v>0.73699999999999999</v>
      </c>
      <c r="Z477">
        <v>43730</v>
      </c>
      <c r="AA477">
        <v>17509569</v>
      </c>
      <c r="AB477">
        <v>678.976</v>
      </c>
      <c r="AC477">
        <v>1.696</v>
      </c>
      <c r="AD477">
        <v>46856</v>
      </c>
      <c r="AE477">
        <v>1.8169999999999999</v>
      </c>
      <c r="AF477">
        <v>2.0000000000000001E-4</v>
      </c>
      <c r="AG477">
        <v>6188.9</v>
      </c>
      <c r="AH477" t="s">
        <v>204</v>
      </c>
      <c r="AI477">
        <v>3089184</v>
      </c>
      <c r="AJ477">
        <v>2758361</v>
      </c>
      <c r="AK477">
        <v>330823</v>
      </c>
      <c r="AM477">
        <v>32387</v>
      </c>
      <c r="AN477">
        <v>62121</v>
      </c>
      <c r="AO477">
        <v>11.98</v>
      </c>
      <c r="AP477">
        <v>10.7</v>
      </c>
      <c r="AQ477">
        <v>1.28</v>
      </c>
      <c r="AS477">
        <v>2409</v>
      </c>
      <c r="AT477">
        <v>56881</v>
      </c>
      <c r="AU477">
        <v>0.221</v>
      </c>
      <c r="AV477">
        <v>39.35</v>
      </c>
      <c r="AW477">
        <v>25788217</v>
      </c>
      <c r="AX477">
        <v>3.202</v>
      </c>
      <c r="AY477">
        <v>37.9</v>
      </c>
      <c r="AZ477">
        <v>15.504</v>
      </c>
      <c r="BA477">
        <v>10.129</v>
      </c>
      <c r="BB477">
        <v>44648.71</v>
      </c>
      <c r="BC477">
        <v>0.5</v>
      </c>
      <c r="BD477">
        <v>107.791</v>
      </c>
      <c r="BE477">
        <v>5.07</v>
      </c>
      <c r="BF477">
        <v>13</v>
      </c>
      <c r="BG477">
        <v>16.5</v>
      </c>
      <c r="BI477">
        <v>3.84</v>
      </c>
      <c r="BJ477">
        <v>83.44</v>
      </c>
      <c r="BK477">
        <v>0.94399999999999995</v>
      </c>
    </row>
    <row r="478" spans="1:67" x14ac:dyDescent="0.3">
      <c r="A478" t="s">
        <v>202</v>
      </c>
      <c r="B478" t="s">
        <v>203</v>
      </c>
      <c r="C478" t="s">
        <v>127</v>
      </c>
      <c r="D478" s="33">
        <v>44332</v>
      </c>
      <c r="E478">
        <v>29978</v>
      </c>
      <c r="F478">
        <v>3</v>
      </c>
      <c r="G478">
        <v>6.7140000000000004</v>
      </c>
      <c r="H478">
        <v>910</v>
      </c>
      <c r="I478">
        <v>0</v>
      </c>
      <c r="J478">
        <v>0</v>
      </c>
      <c r="K478">
        <v>1162.4690000000001</v>
      </c>
      <c r="L478">
        <v>0.11600000000000001</v>
      </c>
      <c r="M478">
        <v>0.26</v>
      </c>
      <c r="N478">
        <v>35.286999999999999</v>
      </c>
      <c r="O478">
        <v>0</v>
      </c>
      <c r="P478">
        <v>0</v>
      </c>
      <c r="Q478">
        <v>0.67</v>
      </c>
      <c r="R478">
        <v>3</v>
      </c>
      <c r="S478">
        <v>0.11600000000000001</v>
      </c>
      <c r="T478">
        <v>21</v>
      </c>
      <c r="U478">
        <v>0.81399999999999995</v>
      </c>
      <c r="Z478">
        <v>35340</v>
      </c>
      <c r="AA478">
        <v>17544909</v>
      </c>
      <c r="AB478">
        <v>680.346</v>
      </c>
      <c r="AC478">
        <v>1.37</v>
      </c>
      <c r="AD478">
        <v>45980</v>
      </c>
      <c r="AE478">
        <v>1.7829999999999999</v>
      </c>
      <c r="AF478">
        <v>1E-4</v>
      </c>
      <c r="AG478">
        <v>6848.4</v>
      </c>
      <c r="AH478" t="s">
        <v>204</v>
      </c>
      <c r="AI478">
        <v>3100137</v>
      </c>
      <c r="AJ478">
        <v>2768527</v>
      </c>
      <c r="AK478">
        <v>331610</v>
      </c>
      <c r="AM478">
        <v>10953</v>
      </c>
      <c r="AN478">
        <v>62417</v>
      </c>
      <c r="AO478">
        <v>12.02</v>
      </c>
      <c r="AP478">
        <v>10.74</v>
      </c>
      <c r="AQ478">
        <v>1.29</v>
      </c>
      <c r="AS478">
        <v>2420</v>
      </c>
      <c r="AT478">
        <v>57150</v>
      </c>
      <c r="AU478">
        <v>0.222</v>
      </c>
      <c r="AV478">
        <v>39.35</v>
      </c>
      <c r="AW478">
        <v>25788217</v>
      </c>
      <c r="AX478">
        <v>3.202</v>
      </c>
      <c r="AY478">
        <v>37.9</v>
      </c>
      <c r="AZ478">
        <v>15.504</v>
      </c>
      <c r="BA478">
        <v>10.129</v>
      </c>
      <c r="BB478">
        <v>44648.71</v>
      </c>
      <c r="BC478">
        <v>0.5</v>
      </c>
      <c r="BD478">
        <v>107.791</v>
      </c>
      <c r="BE478">
        <v>5.07</v>
      </c>
      <c r="BF478">
        <v>13</v>
      </c>
      <c r="BG478">
        <v>16.5</v>
      </c>
      <c r="BI478">
        <v>3.84</v>
      </c>
      <c r="BJ478">
        <v>83.44</v>
      </c>
      <c r="BK478">
        <v>0.94399999999999995</v>
      </c>
      <c r="BL478">
        <v>-11155.1</v>
      </c>
      <c r="BM478">
        <v>-4.8499999999999996</v>
      </c>
      <c r="BN478">
        <v>-0.67</v>
      </c>
      <c r="BO478">
        <v>-432.56577218967902</v>
      </c>
    </row>
    <row r="479" spans="1:67" x14ac:dyDescent="0.3">
      <c r="A479" t="s">
        <v>202</v>
      </c>
      <c r="B479" t="s">
        <v>203</v>
      </c>
      <c r="C479" t="s">
        <v>127</v>
      </c>
      <c r="D479" s="33">
        <v>44333</v>
      </c>
      <c r="E479">
        <v>29983</v>
      </c>
      <c r="F479">
        <v>5</v>
      </c>
      <c r="G479">
        <v>6.4290000000000003</v>
      </c>
      <c r="H479">
        <v>910</v>
      </c>
      <c r="I479">
        <v>0</v>
      </c>
      <c r="J479">
        <v>0</v>
      </c>
      <c r="K479">
        <v>1162.663</v>
      </c>
      <c r="L479">
        <v>0.19400000000000001</v>
      </c>
      <c r="M479">
        <v>0.249</v>
      </c>
      <c r="N479">
        <v>35.286999999999999</v>
      </c>
      <c r="O479">
        <v>0</v>
      </c>
      <c r="P479">
        <v>0</v>
      </c>
      <c r="Q479">
        <v>0.69</v>
      </c>
      <c r="R479">
        <v>3</v>
      </c>
      <c r="S479">
        <v>0.11600000000000001</v>
      </c>
      <c r="T479">
        <v>23</v>
      </c>
      <c r="U479">
        <v>0.89200000000000002</v>
      </c>
      <c r="Z479">
        <v>36132</v>
      </c>
      <c r="AA479">
        <v>17581041</v>
      </c>
      <c r="AB479">
        <v>681.74699999999996</v>
      </c>
      <c r="AC479">
        <v>1.401</v>
      </c>
      <c r="AD479">
        <v>45885</v>
      </c>
      <c r="AE479">
        <v>1.7789999999999999</v>
      </c>
      <c r="AF479">
        <v>1E-4</v>
      </c>
      <c r="AG479">
        <v>7137.2</v>
      </c>
      <c r="AH479" t="s">
        <v>204</v>
      </c>
      <c r="AI479">
        <v>3183324</v>
      </c>
      <c r="AJ479">
        <v>2772593</v>
      </c>
      <c r="AK479">
        <v>410731</v>
      </c>
      <c r="AM479">
        <v>83187</v>
      </c>
      <c r="AN479">
        <v>63888</v>
      </c>
      <c r="AO479">
        <v>12.34</v>
      </c>
      <c r="AP479">
        <v>10.75</v>
      </c>
      <c r="AQ479">
        <v>1.59</v>
      </c>
      <c r="AS479">
        <v>2477</v>
      </c>
      <c r="AT479">
        <v>48070</v>
      </c>
      <c r="AU479">
        <v>0.186</v>
      </c>
      <c r="AV479">
        <v>36.57</v>
      </c>
      <c r="AW479">
        <v>25788217</v>
      </c>
      <c r="AX479">
        <v>3.202</v>
      </c>
      <c r="AY479">
        <v>37.9</v>
      </c>
      <c r="AZ479">
        <v>15.504</v>
      </c>
      <c r="BA479">
        <v>10.129</v>
      </c>
      <c r="BB479">
        <v>44648.71</v>
      </c>
      <c r="BC479">
        <v>0.5</v>
      </c>
      <c r="BD479">
        <v>107.791</v>
      </c>
      <c r="BE479">
        <v>5.07</v>
      </c>
      <c r="BF479">
        <v>13</v>
      </c>
      <c r="BG479">
        <v>16.5</v>
      </c>
      <c r="BI479">
        <v>3.84</v>
      </c>
      <c r="BJ479">
        <v>83.44</v>
      </c>
      <c r="BK479">
        <v>0.94399999999999995</v>
      </c>
    </row>
    <row r="480" spans="1:67" x14ac:dyDescent="0.3">
      <c r="A480" t="s">
        <v>202</v>
      </c>
      <c r="B480" t="s">
        <v>203</v>
      </c>
      <c r="C480" t="s">
        <v>127</v>
      </c>
      <c r="D480" s="33">
        <v>44334</v>
      </c>
      <c r="E480">
        <v>29992</v>
      </c>
      <c r="F480">
        <v>9</v>
      </c>
      <c r="G480">
        <v>6.5709999999999997</v>
      </c>
      <c r="H480">
        <v>910</v>
      </c>
      <c r="I480">
        <v>0</v>
      </c>
      <c r="J480">
        <v>0</v>
      </c>
      <c r="K480">
        <v>1163.0119999999999</v>
      </c>
      <c r="L480">
        <v>0.34899999999999998</v>
      </c>
      <c r="M480">
        <v>0.255</v>
      </c>
      <c r="N480">
        <v>35.286999999999999</v>
      </c>
      <c r="O480">
        <v>0</v>
      </c>
      <c r="P480">
        <v>0</v>
      </c>
      <c r="Q480">
        <v>0.73</v>
      </c>
      <c r="R480">
        <v>1</v>
      </c>
      <c r="S480">
        <v>3.9E-2</v>
      </c>
      <c r="T480">
        <v>23</v>
      </c>
      <c r="U480">
        <v>0.89200000000000002</v>
      </c>
      <c r="Z480">
        <v>39354</v>
      </c>
      <c r="AA480">
        <v>17620395</v>
      </c>
      <c r="AB480">
        <v>683.27300000000002</v>
      </c>
      <c r="AC480">
        <v>1.526</v>
      </c>
      <c r="AD480">
        <v>46479</v>
      </c>
      <c r="AE480">
        <v>1.802</v>
      </c>
      <c r="AF480">
        <v>1E-4</v>
      </c>
      <c r="AG480">
        <v>7073.4</v>
      </c>
      <c r="AH480" t="s">
        <v>204</v>
      </c>
      <c r="AI480">
        <v>3278854</v>
      </c>
      <c r="AJ480">
        <v>2861133</v>
      </c>
      <c r="AK480">
        <v>417721</v>
      </c>
      <c r="AM480">
        <v>95530</v>
      </c>
      <c r="AN480">
        <v>66624</v>
      </c>
      <c r="AO480">
        <v>12.71</v>
      </c>
      <c r="AP480">
        <v>11.09</v>
      </c>
      <c r="AQ480">
        <v>1.62</v>
      </c>
      <c r="AS480">
        <v>2584</v>
      </c>
      <c r="AT480">
        <v>50676</v>
      </c>
      <c r="AU480">
        <v>0.19700000000000001</v>
      </c>
      <c r="AV480">
        <v>36.57</v>
      </c>
      <c r="AW480">
        <v>25788217</v>
      </c>
      <c r="AX480">
        <v>3.202</v>
      </c>
      <c r="AY480">
        <v>37.9</v>
      </c>
      <c r="AZ480">
        <v>15.504</v>
      </c>
      <c r="BA480">
        <v>10.129</v>
      </c>
      <c r="BB480">
        <v>44648.71</v>
      </c>
      <c r="BC480">
        <v>0.5</v>
      </c>
      <c r="BD480">
        <v>107.791</v>
      </c>
      <c r="BE480">
        <v>5.07</v>
      </c>
      <c r="BF480">
        <v>13</v>
      </c>
      <c r="BG480">
        <v>16.5</v>
      </c>
      <c r="BI480">
        <v>3.84</v>
      </c>
      <c r="BJ480">
        <v>83.44</v>
      </c>
      <c r="BK480">
        <v>0.94399999999999995</v>
      </c>
    </row>
    <row r="481" spans="1:67" x14ac:dyDescent="0.3">
      <c r="A481" t="s">
        <v>202</v>
      </c>
      <c r="B481" t="s">
        <v>203</v>
      </c>
      <c r="C481" t="s">
        <v>127</v>
      </c>
      <c r="D481" s="33">
        <v>44335</v>
      </c>
      <c r="E481">
        <v>29995</v>
      </c>
      <c r="F481">
        <v>3</v>
      </c>
      <c r="G481">
        <v>5.7140000000000004</v>
      </c>
      <c r="H481">
        <v>910</v>
      </c>
      <c r="I481">
        <v>0</v>
      </c>
      <c r="J481">
        <v>0</v>
      </c>
      <c r="K481">
        <v>1163.1279999999999</v>
      </c>
      <c r="L481">
        <v>0.11600000000000001</v>
      </c>
      <c r="M481">
        <v>0.222</v>
      </c>
      <c r="N481">
        <v>35.286999999999999</v>
      </c>
      <c r="O481">
        <v>0</v>
      </c>
      <c r="P481">
        <v>0</v>
      </c>
      <c r="Q481">
        <v>0.75</v>
      </c>
      <c r="R481">
        <v>1</v>
      </c>
      <c r="S481">
        <v>3.9E-2</v>
      </c>
      <c r="T481">
        <v>21</v>
      </c>
      <c r="U481">
        <v>0.81399999999999995</v>
      </c>
      <c r="Z481">
        <v>58524</v>
      </c>
      <c r="AA481">
        <v>17678919</v>
      </c>
      <c r="AB481">
        <v>685.54300000000001</v>
      </c>
      <c r="AC481">
        <v>2.2690000000000001</v>
      </c>
      <c r="AD481">
        <v>46058</v>
      </c>
      <c r="AE481">
        <v>1.786</v>
      </c>
      <c r="AF481">
        <v>1E-4</v>
      </c>
      <c r="AG481">
        <v>8060.6</v>
      </c>
      <c r="AH481" t="s">
        <v>204</v>
      </c>
      <c r="AI481">
        <v>3371728</v>
      </c>
      <c r="AJ481">
        <v>2946301</v>
      </c>
      <c r="AK481">
        <v>425427</v>
      </c>
      <c r="AM481">
        <v>92874</v>
      </c>
      <c r="AN481">
        <v>68137</v>
      </c>
      <c r="AO481">
        <v>13.07</v>
      </c>
      <c r="AP481">
        <v>11.42</v>
      </c>
      <c r="AQ481">
        <v>1.65</v>
      </c>
      <c r="AS481">
        <v>2642</v>
      </c>
      <c r="AT481">
        <v>52234</v>
      </c>
      <c r="AU481">
        <v>0.20300000000000001</v>
      </c>
      <c r="AV481">
        <v>36.57</v>
      </c>
      <c r="AW481">
        <v>25788217</v>
      </c>
      <c r="AX481">
        <v>3.202</v>
      </c>
      <c r="AY481">
        <v>37.9</v>
      </c>
      <c r="AZ481">
        <v>15.504</v>
      </c>
      <c r="BA481">
        <v>10.129</v>
      </c>
      <c r="BB481">
        <v>44648.71</v>
      </c>
      <c r="BC481">
        <v>0.5</v>
      </c>
      <c r="BD481">
        <v>107.791</v>
      </c>
      <c r="BE481">
        <v>5.07</v>
      </c>
      <c r="BF481">
        <v>13</v>
      </c>
      <c r="BG481">
        <v>16.5</v>
      </c>
      <c r="BI481">
        <v>3.84</v>
      </c>
      <c r="BJ481">
        <v>83.44</v>
      </c>
      <c r="BK481">
        <v>0.94399999999999995</v>
      </c>
    </row>
    <row r="482" spans="1:67" x14ac:dyDescent="0.3">
      <c r="A482" t="s">
        <v>202</v>
      </c>
      <c r="B482" t="s">
        <v>203</v>
      </c>
      <c r="C482" t="s">
        <v>127</v>
      </c>
      <c r="D482" s="33">
        <v>44336</v>
      </c>
      <c r="E482">
        <v>29999</v>
      </c>
      <c r="F482">
        <v>4</v>
      </c>
      <c r="G482">
        <v>6</v>
      </c>
      <c r="H482">
        <v>910</v>
      </c>
      <c r="I482">
        <v>0</v>
      </c>
      <c r="J482">
        <v>0</v>
      </c>
      <c r="K482">
        <v>1163.2829999999999</v>
      </c>
      <c r="L482">
        <v>0.155</v>
      </c>
      <c r="M482">
        <v>0.23300000000000001</v>
      </c>
      <c r="N482">
        <v>35.286999999999999</v>
      </c>
      <c r="O482">
        <v>0</v>
      </c>
      <c r="P482">
        <v>0</v>
      </c>
      <c r="Q482">
        <v>0.82</v>
      </c>
      <c r="R482">
        <v>1</v>
      </c>
      <c r="S482">
        <v>3.9E-2</v>
      </c>
      <c r="T482">
        <v>17</v>
      </c>
      <c r="U482">
        <v>0.65900000000000003</v>
      </c>
      <c r="Z482">
        <v>55335</v>
      </c>
      <c r="AA482">
        <v>17734254</v>
      </c>
      <c r="AB482">
        <v>687.68799999999999</v>
      </c>
      <c r="AC482">
        <v>2.1459999999999999</v>
      </c>
      <c r="AD482">
        <v>46073</v>
      </c>
      <c r="AE482">
        <v>1.7869999999999999</v>
      </c>
      <c r="AF482">
        <v>1E-4</v>
      </c>
      <c r="AG482">
        <v>7678.8</v>
      </c>
      <c r="AH482" t="s">
        <v>204</v>
      </c>
      <c r="AI482">
        <v>3472874</v>
      </c>
      <c r="AJ482">
        <v>3038105</v>
      </c>
      <c r="AK482">
        <v>434769</v>
      </c>
      <c r="AM482">
        <v>101146</v>
      </c>
      <c r="AN482">
        <v>70319</v>
      </c>
      <c r="AO482">
        <v>13.47</v>
      </c>
      <c r="AP482">
        <v>11.78</v>
      </c>
      <c r="AQ482">
        <v>1.69</v>
      </c>
      <c r="AS482">
        <v>2727</v>
      </c>
      <c r="AT482">
        <v>53942</v>
      </c>
      <c r="AU482">
        <v>0.20899999999999999</v>
      </c>
      <c r="AV482">
        <v>36.57</v>
      </c>
      <c r="AW482">
        <v>25788217</v>
      </c>
      <c r="AX482">
        <v>3.202</v>
      </c>
      <c r="AY482">
        <v>37.9</v>
      </c>
      <c r="AZ482">
        <v>15.504</v>
      </c>
      <c r="BA482">
        <v>10.129</v>
      </c>
      <c r="BB482">
        <v>44648.71</v>
      </c>
      <c r="BC482">
        <v>0.5</v>
      </c>
      <c r="BD482">
        <v>107.791</v>
      </c>
      <c r="BE482">
        <v>5.07</v>
      </c>
      <c r="BF482">
        <v>13</v>
      </c>
      <c r="BG482">
        <v>16.5</v>
      </c>
      <c r="BI482">
        <v>3.84</v>
      </c>
      <c r="BJ482">
        <v>83.44</v>
      </c>
      <c r="BK482">
        <v>0.94399999999999995</v>
      </c>
    </row>
    <row r="483" spans="1:67" x14ac:dyDescent="0.3">
      <c r="A483" t="s">
        <v>202</v>
      </c>
      <c r="B483" t="s">
        <v>203</v>
      </c>
      <c r="C483" t="s">
        <v>127</v>
      </c>
      <c r="D483" s="33">
        <v>44337</v>
      </c>
      <c r="E483">
        <v>30003</v>
      </c>
      <c r="F483">
        <v>4</v>
      </c>
      <c r="G483">
        <v>5.5709999999999997</v>
      </c>
      <c r="H483">
        <v>910</v>
      </c>
      <c r="I483">
        <v>0</v>
      </c>
      <c r="J483">
        <v>0</v>
      </c>
      <c r="K483">
        <v>1163.4380000000001</v>
      </c>
      <c r="L483">
        <v>0.155</v>
      </c>
      <c r="M483">
        <v>0.216</v>
      </c>
      <c r="N483">
        <v>35.286999999999999</v>
      </c>
      <c r="O483">
        <v>0</v>
      </c>
      <c r="P483">
        <v>0</v>
      </c>
      <c r="Q483">
        <v>0.89</v>
      </c>
      <c r="R483">
        <v>1</v>
      </c>
      <c r="S483">
        <v>3.9E-2</v>
      </c>
      <c r="T483">
        <v>20</v>
      </c>
      <c r="U483">
        <v>0.77600000000000002</v>
      </c>
      <c r="Z483">
        <v>50193</v>
      </c>
      <c r="AA483">
        <v>17784447</v>
      </c>
      <c r="AB483">
        <v>689.63499999999999</v>
      </c>
      <c r="AC483">
        <v>1.946</v>
      </c>
      <c r="AD483">
        <v>45515</v>
      </c>
      <c r="AE483">
        <v>1.7649999999999999</v>
      </c>
      <c r="AF483">
        <v>1E-4</v>
      </c>
      <c r="AG483">
        <v>8170</v>
      </c>
      <c r="AH483" t="s">
        <v>204</v>
      </c>
      <c r="AN483">
        <v>67216</v>
      </c>
      <c r="AS483">
        <v>2606</v>
      </c>
      <c r="AT483">
        <v>51999</v>
      </c>
      <c r="AU483">
        <v>0.20200000000000001</v>
      </c>
      <c r="AV483">
        <v>36.57</v>
      </c>
      <c r="AW483">
        <v>25788217</v>
      </c>
      <c r="AX483">
        <v>3.202</v>
      </c>
      <c r="AY483">
        <v>37.9</v>
      </c>
      <c r="AZ483">
        <v>15.504</v>
      </c>
      <c r="BA483">
        <v>10.129</v>
      </c>
      <c r="BB483">
        <v>44648.71</v>
      </c>
      <c r="BC483">
        <v>0.5</v>
      </c>
      <c r="BD483">
        <v>107.791</v>
      </c>
      <c r="BE483">
        <v>5.07</v>
      </c>
      <c r="BF483">
        <v>13</v>
      </c>
      <c r="BG483">
        <v>16.5</v>
      </c>
      <c r="BI483">
        <v>3.84</v>
      </c>
      <c r="BJ483">
        <v>83.44</v>
      </c>
      <c r="BK483">
        <v>0.94399999999999995</v>
      </c>
    </row>
    <row r="484" spans="1:67" x14ac:dyDescent="0.3">
      <c r="A484" t="s">
        <v>202</v>
      </c>
      <c r="B484" t="s">
        <v>203</v>
      </c>
      <c r="C484" t="s">
        <v>127</v>
      </c>
      <c r="D484" s="33">
        <v>44338</v>
      </c>
      <c r="E484">
        <v>30007</v>
      </c>
      <c r="F484">
        <v>4</v>
      </c>
      <c r="G484">
        <v>4.5709999999999997</v>
      </c>
      <c r="H484">
        <v>910</v>
      </c>
      <c r="I484">
        <v>0</v>
      </c>
      <c r="J484">
        <v>0</v>
      </c>
      <c r="K484">
        <v>1163.5930000000001</v>
      </c>
      <c r="L484">
        <v>0.155</v>
      </c>
      <c r="M484">
        <v>0.17699999999999999</v>
      </c>
      <c r="N484">
        <v>35.286999999999999</v>
      </c>
      <c r="O484">
        <v>0</v>
      </c>
      <c r="P484">
        <v>0</v>
      </c>
      <c r="Q484">
        <v>0.99</v>
      </c>
      <c r="R484">
        <v>1</v>
      </c>
      <c r="S484">
        <v>3.9E-2</v>
      </c>
      <c r="T484">
        <v>17</v>
      </c>
      <c r="U484">
        <v>0.65900000000000003</v>
      </c>
      <c r="Z484">
        <v>39822</v>
      </c>
      <c r="AA484">
        <v>17824269</v>
      </c>
      <c r="AB484">
        <v>691.17899999999997</v>
      </c>
      <c r="AC484">
        <v>1.544</v>
      </c>
      <c r="AD484">
        <v>44957</v>
      </c>
      <c r="AE484">
        <v>1.7430000000000001</v>
      </c>
      <c r="AF484">
        <v>1E-4</v>
      </c>
      <c r="AG484">
        <v>9835.2999999999993</v>
      </c>
      <c r="AH484" t="s">
        <v>204</v>
      </c>
      <c r="AN484">
        <v>70366</v>
      </c>
      <c r="AS484">
        <v>2729</v>
      </c>
      <c r="AT484">
        <v>55487</v>
      </c>
      <c r="AU484">
        <v>0.215</v>
      </c>
      <c r="AV484">
        <v>36.57</v>
      </c>
      <c r="AW484">
        <v>25788217</v>
      </c>
      <c r="AX484">
        <v>3.202</v>
      </c>
      <c r="AY484">
        <v>37.9</v>
      </c>
      <c r="AZ484">
        <v>15.504</v>
      </c>
      <c r="BA484">
        <v>10.129</v>
      </c>
      <c r="BB484">
        <v>44648.71</v>
      </c>
      <c r="BC484">
        <v>0.5</v>
      </c>
      <c r="BD484">
        <v>107.791</v>
      </c>
      <c r="BE484">
        <v>5.07</v>
      </c>
      <c r="BF484">
        <v>13</v>
      </c>
      <c r="BG484">
        <v>16.5</v>
      </c>
      <c r="BI484">
        <v>3.84</v>
      </c>
      <c r="BJ484">
        <v>83.44</v>
      </c>
      <c r="BK484">
        <v>0.94399999999999995</v>
      </c>
    </row>
    <row r="485" spans="1:67" x14ac:dyDescent="0.3">
      <c r="A485" t="s">
        <v>202</v>
      </c>
      <c r="B485" t="s">
        <v>203</v>
      </c>
      <c r="C485" t="s">
        <v>127</v>
      </c>
      <c r="D485" s="33">
        <v>44339</v>
      </c>
      <c r="E485">
        <v>30019</v>
      </c>
      <c r="F485">
        <v>12</v>
      </c>
      <c r="G485">
        <v>5.8570000000000002</v>
      </c>
      <c r="H485">
        <v>910</v>
      </c>
      <c r="I485">
        <v>0</v>
      </c>
      <c r="J485">
        <v>0</v>
      </c>
      <c r="K485">
        <v>1164.059</v>
      </c>
      <c r="L485">
        <v>0.46500000000000002</v>
      </c>
      <c r="M485">
        <v>0.22700000000000001</v>
      </c>
      <c r="N485">
        <v>35.286999999999999</v>
      </c>
      <c r="O485">
        <v>0</v>
      </c>
      <c r="P485">
        <v>0</v>
      </c>
      <c r="Q485">
        <v>1.1299999999999999</v>
      </c>
      <c r="R485">
        <v>1</v>
      </c>
      <c r="S485">
        <v>3.9E-2</v>
      </c>
      <c r="T485">
        <v>17</v>
      </c>
      <c r="U485">
        <v>0.65900000000000003</v>
      </c>
      <c r="Z485">
        <v>36486</v>
      </c>
      <c r="AA485">
        <v>17860755</v>
      </c>
      <c r="AB485">
        <v>692.59400000000005</v>
      </c>
      <c r="AC485">
        <v>1.415</v>
      </c>
      <c r="AD485">
        <v>45121</v>
      </c>
      <c r="AE485">
        <v>1.75</v>
      </c>
      <c r="AF485">
        <v>1E-4</v>
      </c>
      <c r="AG485">
        <v>7703.8</v>
      </c>
      <c r="AH485" t="s">
        <v>204</v>
      </c>
      <c r="AN485">
        <v>76578</v>
      </c>
      <c r="AS485">
        <v>2969</v>
      </c>
      <c r="AT485">
        <v>61797</v>
      </c>
      <c r="AU485">
        <v>0.24</v>
      </c>
      <c r="AV485">
        <v>36.57</v>
      </c>
      <c r="AW485">
        <v>25788217</v>
      </c>
      <c r="AX485">
        <v>3.202</v>
      </c>
      <c r="AY485">
        <v>37.9</v>
      </c>
      <c r="AZ485">
        <v>15.504</v>
      </c>
      <c r="BA485">
        <v>10.129</v>
      </c>
      <c r="BB485">
        <v>44648.71</v>
      </c>
      <c r="BC485">
        <v>0.5</v>
      </c>
      <c r="BD485">
        <v>107.791</v>
      </c>
      <c r="BE485">
        <v>5.07</v>
      </c>
      <c r="BF485">
        <v>13</v>
      </c>
      <c r="BG485">
        <v>16.5</v>
      </c>
      <c r="BI485">
        <v>3.84</v>
      </c>
      <c r="BJ485">
        <v>83.44</v>
      </c>
      <c r="BK485">
        <v>0.94399999999999995</v>
      </c>
      <c r="BL485">
        <v>-11176.2</v>
      </c>
      <c r="BM485">
        <v>-4.79</v>
      </c>
      <c r="BN485">
        <v>-0.63</v>
      </c>
      <c r="BO485">
        <v>-433.38397532485499</v>
      </c>
    </row>
    <row r="486" spans="1:67" x14ac:dyDescent="0.3">
      <c r="A486" t="s">
        <v>202</v>
      </c>
      <c r="B486" t="s">
        <v>203</v>
      </c>
      <c r="C486" t="s">
        <v>127</v>
      </c>
      <c r="D486" s="33">
        <v>44340</v>
      </c>
      <c r="E486">
        <v>30029</v>
      </c>
      <c r="F486">
        <v>10</v>
      </c>
      <c r="G486">
        <v>6.5709999999999997</v>
      </c>
      <c r="H486">
        <v>910</v>
      </c>
      <c r="I486">
        <v>0</v>
      </c>
      <c r="J486">
        <v>0</v>
      </c>
      <c r="K486">
        <v>1164.4469999999999</v>
      </c>
      <c r="L486">
        <v>0.38800000000000001</v>
      </c>
      <c r="M486">
        <v>0.255</v>
      </c>
      <c r="N486">
        <v>35.286999999999999</v>
      </c>
      <c r="O486">
        <v>0</v>
      </c>
      <c r="P486">
        <v>0</v>
      </c>
      <c r="Q486">
        <v>1.21</v>
      </c>
      <c r="R486">
        <v>1</v>
      </c>
      <c r="S486">
        <v>3.9E-2</v>
      </c>
      <c r="T486">
        <v>18</v>
      </c>
      <c r="U486">
        <v>0.69799999999999995</v>
      </c>
      <c r="Z486">
        <v>30335</v>
      </c>
      <c r="AA486">
        <v>17891090</v>
      </c>
      <c r="AB486">
        <v>693.77</v>
      </c>
      <c r="AC486">
        <v>1.1759999999999999</v>
      </c>
      <c r="AD486">
        <v>44293</v>
      </c>
      <c r="AE486">
        <v>1.718</v>
      </c>
      <c r="AF486">
        <v>1E-4</v>
      </c>
      <c r="AG486">
        <v>6740.7</v>
      </c>
      <c r="AH486" t="s">
        <v>204</v>
      </c>
      <c r="AI486">
        <v>3690622</v>
      </c>
      <c r="AJ486">
        <v>3255437</v>
      </c>
      <c r="AK486">
        <v>435185</v>
      </c>
      <c r="AN486">
        <v>72471</v>
      </c>
      <c r="AO486">
        <v>14.31</v>
      </c>
      <c r="AP486">
        <v>12.62</v>
      </c>
      <c r="AQ486">
        <v>1.69</v>
      </c>
      <c r="AS486">
        <v>2810</v>
      </c>
      <c r="AT486">
        <v>68978</v>
      </c>
      <c r="AU486">
        <v>0.26700000000000002</v>
      </c>
      <c r="AV486">
        <v>36.57</v>
      </c>
      <c r="AW486">
        <v>25788217</v>
      </c>
      <c r="AX486">
        <v>3.202</v>
      </c>
      <c r="AY486">
        <v>37.9</v>
      </c>
      <c r="AZ486">
        <v>15.504</v>
      </c>
      <c r="BA486">
        <v>10.129</v>
      </c>
      <c r="BB486">
        <v>44648.71</v>
      </c>
      <c r="BC486">
        <v>0.5</v>
      </c>
      <c r="BD486">
        <v>107.791</v>
      </c>
      <c r="BE486">
        <v>5.07</v>
      </c>
      <c r="BF486">
        <v>13</v>
      </c>
      <c r="BG486">
        <v>16.5</v>
      </c>
      <c r="BI486">
        <v>3.84</v>
      </c>
      <c r="BJ486">
        <v>83.44</v>
      </c>
      <c r="BK486">
        <v>0.94399999999999995</v>
      </c>
    </row>
    <row r="487" spans="1:67" x14ac:dyDescent="0.3">
      <c r="A487" t="s">
        <v>202</v>
      </c>
      <c r="B487" t="s">
        <v>203</v>
      </c>
      <c r="C487" t="s">
        <v>127</v>
      </c>
      <c r="D487" s="33">
        <v>44341</v>
      </c>
      <c r="E487">
        <v>30046</v>
      </c>
      <c r="F487">
        <v>17</v>
      </c>
      <c r="G487">
        <v>7.7140000000000004</v>
      </c>
      <c r="H487">
        <v>910</v>
      </c>
      <c r="I487">
        <v>0</v>
      </c>
      <c r="J487">
        <v>0</v>
      </c>
      <c r="K487">
        <v>1165.106</v>
      </c>
      <c r="L487">
        <v>0.65900000000000003</v>
      </c>
      <c r="M487">
        <v>0.29899999999999999</v>
      </c>
      <c r="N487">
        <v>35.286999999999999</v>
      </c>
      <c r="O487">
        <v>0</v>
      </c>
      <c r="P487">
        <v>0</v>
      </c>
      <c r="Q487">
        <v>1.27</v>
      </c>
      <c r="R487">
        <v>1</v>
      </c>
      <c r="S487">
        <v>3.9E-2</v>
      </c>
      <c r="T487">
        <v>19</v>
      </c>
      <c r="U487">
        <v>0.73699999999999999</v>
      </c>
      <c r="Z487">
        <v>35564</v>
      </c>
      <c r="AA487">
        <v>17926654</v>
      </c>
      <c r="AB487">
        <v>695.149</v>
      </c>
      <c r="AC487">
        <v>1.379</v>
      </c>
      <c r="AD487">
        <v>43751</v>
      </c>
      <c r="AE487">
        <v>1.6970000000000001</v>
      </c>
      <c r="AF487">
        <v>2.0000000000000001E-4</v>
      </c>
      <c r="AG487">
        <v>5671.6</v>
      </c>
      <c r="AH487" t="s">
        <v>204</v>
      </c>
      <c r="AI487">
        <v>3795280</v>
      </c>
      <c r="AJ487">
        <v>3320569</v>
      </c>
      <c r="AK487">
        <v>474711</v>
      </c>
      <c r="AM487">
        <v>104658</v>
      </c>
      <c r="AN487">
        <v>73775</v>
      </c>
      <c r="AO487">
        <v>14.72</v>
      </c>
      <c r="AP487">
        <v>12.88</v>
      </c>
      <c r="AQ487">
        <v>1.84</v>
      </c>
      <c r="AS487">
        <v>2861</v>
      </c>
      <c r="AT487">
        <v>65634</v>
      </c>
      <c r="AU487">
        <v>0.255</v>
      </c>
      <c r="AV487">
        <v>42.13</v>
      </c>
      <c r="AW487">
        <v>25788217</v>
      </c>
      <c r="AX487">
        <v>3.202</v>
      </c>
      <c r="AY487">
        <v>37.9</v>
      </c>
      <c r="AZ487">
        <v>15.504</v>
      </c>
      <c r="BA487">
        <v>10.129</v>
      </c>
      <c r="BB487">
        <v>44648.71</v>
      </c>
      <c r="BC487">
        <v>0.5</v>
      </c>
      <c r="BD487">
        <v>107.791</v>
      </c>
      <c r="BE487">
        <v>5.07</v>
      </c>
      <c r="BF487">
        <v>13</v>
      </c>
      <c r="BG487">
        <v>16.5</v>
      </c>
      <c r="BI487">
        <v>3.84</v>
      </c>
      <c r="BJ487">
        <v>83.44</v>
      </c>
      <c r="BK487">
        <v>0.94399999999999995</v>
      </c>
    </row>
    <row r="488" spans="1:67" x14ac:dyDescent="0.3">
      <c r="A488" t="s">
        <v>202</v>
      </c>
      <c r="B488" t="s">
        <v>203</v>
      </c>
      <c r="C488" t="s">
        <v>127</v>
      </c>
      <c r="D488" s="33">
        <v>44342</v>
      </c>
      <c r="E488">
        <v>30063</v>
      </c>
      <c r="F488">
        <v>17</v>
      </c>
      <c r="G488">
        <v>9.7140000000000004</v>
      </c>
      <c r="H488">
        <v>910</v>
      </c>
      <c r="I488">
        <v>0</v>
      </c>
      <c r="J488">
        <v>0</v>
      </c>
      <c r="K488">
        <v>1165.7650000000001</v>
      </c>
      <c r="L488">
        <v>0.65900000000000003</v>
      </c>
      <c r="M488">
        <v>0.377</v>
      </c>
      <c r="N488">
        <v>35.286999999999999</v>
      </c>
      <c r="O488">
        <v>0</v>
      </c>
      <c r="P488">
        <v>0</v>
      </c>
      <c r="Q488">
        <v>1.27</v>
      </c>
      <c r="R488">
        <v>2</v>
      </c>
      <c r="S488">
        <v>7.8E-2</v>
      </c>
      <c r="T488">
        <v>17</v>
      </c>
      <c r="U488">
        <v>0.65900000000000003</v>
      </c>
      <c r="Z488">
        <v>61494</v>
      </c>
      <c r="AA488">
        <v>17988148</v>
      </c>
      <c r="AB488">
        <v>697.53399999999999</v>
      </c>
      <c r="AC488">
        <v>2.3849999999999998</v>
      </c>
      <c r="AD488">
        <v>44176</v>
      </c>
      <c r="AE488">
        <v>1.7130000000000001</v>
      </c>
      <c r="AF488">
        <v>2.0000000000000001E-4</v>
      </c>
      <c r="AG488">
        <v>4547.7</v>
      </c>
      <c r="AH488" t="s">
        <v>204</v>
      </c>
      <c r="AI488">
        <v>3906668</v>
      </c>
      <c r="AJ488">
        <v>3425248</v>
      </c>
      <c r="AK488">
        <v>481420</v>
      </c>
      <c r="AM488">
        <v>111388</v>
      </c>
      <c r="AN488">
        <v>76420</v>
      </c>
      <c r="AO488">
        <v>15.15</v>
      </c>
      <c r="AP488">
        <v>13.28</v>
      </c>
      <c r="AQ488">
        <v>1.87</v>
      </c>
      <c r="AS488">
        <v>2963</v>
      </c>
      <c r="AT488">
        <v>68421</v>
      </c>
      <c r="AU488">
        <v>0.26500000000000001</v>
      </c>
      <c r="AV488">
        <v>47.69</v>
      </c>
      <c r="AW488">
        <v>25788217</v>
      </c>
      <c r="AX488">
        <v>3.202</v>
      </c>
      <c r="AY488">
        <v>37.9</v>
      </c>
      <c r="AZ488">
        <v>15.504</v>
      </c>
      <c r="BA488">
        <v>10.129</v>
      </c>
      <c r="BB488">
        <v>44648.71</v>
      </c>
      <c r="BC488">
        <v>0.5</v>
      </c>
      <c r="BD488">
        <v>107.791</v>
      </c>
      <c r="BE488">
        <v>5.07</v>
      </c>
      <c r="BF488">
        <v>13</v>
      </c>
      <c r="BG488">
        <v>16.5</v>
      </c>
      <c r="BI488">
        <v>3.84</v>
      </c>
      <c r="BJ488">
        <v>83.44</v>
      </c>
      <c r="BK488">
        <v>0.94399999999999995</v>
      </c>
    </row>
    <row r="489" spans="1:67" x14ac:dyDescent="0.3">
      <c r="A489" t="s">
        <v>202</v>
      </c>
      <c r="B489" t="s">
        <v>203</v>
      </c>
      <c r="C489" t="s">
        <v>127</v>
      </c>
      <c r="D489" s="33">
        <v>44343</v>
      </c>
      <c r="E489">
        <v>30074</v>
      </c>
      <c r="F489">
        <v>11</v>
      </c>
      <c r="G489">
        <v>10.714</v>
      </c>
      <c r="H489">
        <v>910</v>
      </c>
      <c r="I489">
        <v>0</v>
      </c>
      <c r="J489">
        <v>0</v>
      </c>
      <c r="K489">
        <v>1166.192</v>
      </c>
      <c r="L489">
        <v>0.42699999999999999</v>
      </c>
      <c r="M489">
        <v>0.41499999999999998</v>
      </c>
      <c r="N489">
        <v>35.286999999999999</v>
      </c>
      <c r="O489">
        <v>0</v>
      </c>
      <c r="P489">
        <v>0</v>
      </c>
      <c r="Q489">
        <v>1.22</v>
      </c>
      <c r="R489">
        <v>2</v>
      </c>
      <c r="S489">
        <v>7.8E-2</v>
      </c>
      <c r="T489">
        <v>18</v>
      </c>
      <c r="U489">
        <v>0.69799999999999995</v>
      </c>
      <c r="Z489">
        <v>81048</v>
      </c>
      <c r="AA489">
        <v>18069196</v>
      </c>
      <c r="AB489">
        <v>700.67600000000004</v>
      </c>
      <c r="AC489">
        <v>3.1429999999999998</v>
      </c>
      <c r="AD489">
        <v>47849</v>
      </c>
      <c r="AE489">
        <v>1.855</v>
      </c>
      <c r="AF489">
        <v>2.0000000000000001E-4</v>
      </c>
      <c r="AG489">
        <v>4466</v>
      </c>
      <c r="AH489" t="s">
        <v>204</v>
      </c>
      <c r="AI489">
        <v>4031539</v>
      </c>
      <c r="AJ489">
        <v>3541569</v>
      </c>
      <c r="AK489">
        <v>489970</v>
      </c>
      <c r="AM489">
        <v>124871</v>
      </c>
      <c r="AN489">
        <v>79809</v>
      </c>
      <c r="AO489">
        <v>15.63</v>
      </c>
      <c r="AP489">
        <v>13.73</v>
      </c>
      <c r="AQ489">
        <v>1.9</v>
      </c>
      <c r="AS489">
        <v>3095</v>
      </c>
      <c r="AT489">
        <v>71923</v>
      </c>
      <c r="AU489">
        <v>0.27900000000000003</v>
      </c>
      <c r="AV489">
        <v>47.69</v>
      </c>
      <c r="AW489">
        <v>25788217</v>
      </c>
      <c r="AX489">
        <v>3.202</v>
      </c>
      <c r="AY489">
        <v>37.9</v>
      </c>
      <c r="AZ489">
        <v>15.504</v>
      </c>
      <c r="BA489">
        <v>10.129</v>
      </c>
      <c r="BB489">
        <v>44648.71</v>
      </c>
      <c r="BC489">
        <v>0.5</v>
      </c>
      <c r="BD489">
        <v>107.791</v>
      </c>
      <c r="BE489">
        <v>5.07</v>
      </c>
      <c r="BF489">
        <v>13</v>
      </c>
      <c r="BG489">
        <v>16.5</v>
      </c>
      <c r="BI489">
        <v>3.84</v>
      </c>
      <c r="BJ489">
        <v>83.44</v>
      </c>
      <c r="BK489">
        <v>0.94399999999999995</v>
      </c>
    </row>
    <row r="490" spans="1:67" x14ac:dyDescent="0.3">
      <c r="A490" t="s">
        <v>202</v>
      </c>
      <c r="B490" t="s">
        <v>203</v>
      </c>
      <c r="C490" t="s">
        <v>127</v>
      </c>
      <c r="D490" s="33">
        <v>44344</v>
      </c>
      <c r="E490">
        <v>30083</v>
      </c>
      <c r="F490">
        <v>9</v>
      </c>
      <c r="G490">
        <v>11.429</v>
      </c>
      <c r="H490">
        <v>910</v>
      </c>
      <c r="I490">
        <v>0</v>
      </c>
      <c r="J490">
        <v>0</v>
      </c>
      <c r="K490">
        <v>1166.5409999999999</v>
      </c>
      <c r="L490">
        <v>0.34899999999999998</v>
      </c>
      <c r="M490">
        <v>0.443</v>
      </c>
      <c r="N490">
        <v>35.286999999999999</v>
      </c>
      <c r="O490">
        <v>0</v>
      </c>
      <c r="P490">
        <v>0</v>
      </c>
      <c r="Q490">
        <v>1.17</v>
      </c>
      <c r="R490">
        <v>1</v>
      </c>
      <c r="S490">
        <v>3.9E-2</v>
      </c>
      <c r="T490">
        <v>17</v>
      </c>
      <c r="U490">
        <v>0.65900000000000003</v>
      </c>
      <c r="Z490">
        <v>95647</v>
      </c>
      <c r="AA490">
        <v>18164843</v>
      </c>
      <c r="AB490">
        <v>704.38499999999999</v>
      </c>
      <c r="AC490">
        <v>3.7090000000000001</v>
      </c>
      <c r="AD490">
        <v>54342</v>
      </c>
      <c r="AE490">
        <v>2.1070000000000002</v>
      </c>
      <c r="AF490">
        <v>2.0000000000000001E-4</v>
      </c>
      <c r="AG490">
        <v>4754.7</v>
      </c>
      <c r="AH490" t="s">
        <v>204</v>
      </c>
      <c r="AI490">
        <v>4153149</v>
      </c>
      <c r="AJ490">
        <v>3655905</v>
      </c>
      <c r="AK490">
        <v>497244</v>
      </c>
      <c r="AM490">
        <v>121610</v>
      </c>
      <c r="AN490">
        <v>89405</v>
      </c>
      <c r="AO490">
        <v>16.100000000000001</v>
      </c>
      <c r="AP490">
        <v>14.18</v>
      </c>
      <c r="AQ490">
        <v>1.93</v>
      </c>
      <c r="AS490">
        <v>3467</v>
      </c>
      <c r="AT490">
        <v>80495</v>
      </c>
      <c r="AU490">
        <v>0.312</v>
      </c>
      <c r="AV490">
        <v>75.459999999999994</v>
      </c>
      <c r="AW490">
        <v>25788217</v>
      </c>
      <c r="AX490">
        <v>3.202</v>
      </c>
      <c r="AY490">
        <v>37.9</v>
      </c>
      <c r="AZ490">
        <v>15.504</v>
      </c>
      <c r="BA490">
        <v>10.129</v>
      </c>
      <c r="BB490">
        <v>44648.71</v>
      </c>
      <c r="BC490">
        <v>0.5</v>
      </c>
      <c r="BD490">
        <v>107.791</v>
      </c>
      <c r="BE490">
        <v>5.07</v>
      </c>
      <c r="BF490">
        <v>13</v>
      </c>
      <c r="BG490">
        <v>16.5</v>
      </c>
      <c r="BI490">
        <v>3.84</v>
      </c>
      <c r="BJ490">
        <v>83.44</v>
      </c>
      <c r="BK490">
        <v>0.94399999999999995</v>
      </c>
    </row>
    <row r="491" spans="1:67" x14ac:dyDescent="0.3">
      <c r="A491" t="s">
        <v>202</v>
      </c>
      <c r="B491" t="s">
        <v>203</v>
      </c>
      <c r="C491" t="s">
        <v>127</v>
      </c>
      <c r="D491" s="33">
        <v>44345</v>
      </c>
      <c r="E491">
        <v>30096</v>
      </c>
      <c r="F491">
        <v>13</v>
      </c>
      <c r="G491">
        <v>12.714</v>
      </c>
      <c r="H491">
        <v>910</v>
      </c>
      <c r="I491">
        <v>0</v>
      </c>
      <c r="J491">
        <v>0</v>
      </c>
      <c r="K491">
        <v>1167.0450000000001</v>
      </c>
      <c r="L491">
        <v>0.504</v>
      </c>
      <c r="M491">
        <v>0.49299999999999999</v>
      </c>
      <c r="N491">
        <v>35.286999999999999</v>
      </c>
      <c r="O491">
        <v>0</v>
      </c>
      <c r="P491">
        <v>0</v>
      </c>
      <c r="Q491">
        <v>1.1399999999999999</v>
      </c>
      <c r="R491">
        <v>1</v>
      </c>
      <c r="S491">
        <v>3.9E-2</v>
      </c>
      <c r="T491">
        <v>19</v>
      </c>
      <c r="U491">
        <v>0.73699999999999999</v>
      </c>
      <c r="Z491">
        <v>90130</v>
      </c>
      <c r="AA491">
        <v>18254973</v>
      </c>
      <c r="AB491">
        <v>707.88</v>
      </c>
      <c r="AC491">
        <v>3.4950000000000001</v>
      </c>
      <c r="AD491">
        <v>61529</v>
      </c>
      <c r="AE491">
        <v>2.3860000000000001</v>
      </c>
      <c r="AF491">
        <v>2.0000000000000001E-4</v>
      </c>
      <c r="AG491">
        <v>4839.5</v>
      </c>
      <c r="AH491" t="s">
        <v>204</v>
      </c>
      <c r="AI491">
        <v>4212899</v>
      </c>
      <c r="AJ491">
        <v>3714197</v>
      </c>
      <c r="AK491">
        <v>498702</v>
      </c>
      <c r="AM491">
        <v>59750</v>
      </c>
      <c r="AN491">
        <v>90164</v>
      </c>
      <c r="AO491">
        <v>16.34</v>
      </c>
      <c r="AP491">
        <v>14.4</v>
      </c>
      <c r="AQ491">
        <v>1.93</v>
      </c>
      <c r="AS491">
        <v>3496</v>
      </c>
      <c r="AT491">
        <v>81061</v>
      </c>
      <c r="AU491">
        <v>0.314</v>
      </c>
      <c r="AV491">
        <v>75.459999999999994</v>
      </c>
      <c r="AW491">
        <v>25788217</v>
      </c>
      <c r="AX491">
        <v>3.202</v>
      </c>
      <c r="AY491">
        <v>37.9</v>
      </c>
      <c r="AZ491">
        <v>15.504</v>
      </c>
      <c r="BA491">
        <v>10.129</v>
      </c>
      <c r="BB491">
        <v>44648.71</v>
      </c>
      <c r="BC491">
        <v>0.5</v>
      </c>
      <c r="BD491">
        <v>107.791</v>
      </c>
      <c r="BE491">
        <v>5.07</v>
      </c>
      <c r="BF491">
        <v>13</v>
      </c>
      <c r="BG491">
        <v>16.5</v>
      </c>
      <c r="BI491">
        <v>3.84</v>
      </c>
      <c r="BJ491">
        <v>83.44</v>
      </c>
      <c r="BK491">
        <v>0.94399999999999995</v>
      </c>
    </row>
    <row r="492" spans="1:67" x14ac:dyDescent="0.3">
      <c r="A492" t="s">
        <v>202</v>
      </c>
      <c r="B492" t="s">
        <v>203</v>
      </c>
      <c r="C492" t="s">
        <v>127</v>
      </c>
      <c r="D492" s="33">
        <v>44346</v>
      </c>
      <c r="E492">
        <v>30105</v>
      </c>
      <c r="F492">
        <v>9</v>
      </c>
      <c r="G492">
        <v>12.286</v>
      </c>
      <c r="H492">
        <v>910</v>
      </c>
      <c r="I492">
        <v>0</v>
      </c>
      <c r="J492">
        <v>0</v>
      </c>
      <c r="K492">
        <v>1167.394</v>
      </c>
      <c r="L492">
        <v>0.34899999999999998</v>
      </c>
      <c r="M492">
        <v>0.47599999999999998</v>
      </c>
      <c r="N492">
        <v>35.286999999999999</v>
      </c>
      <c r="O492">
        <v>0</v>
      </c>
      <c r="P492">
        <v>0</v>
      </c>
      <c r="Q492">
        <v>1.1100000000000001</v>
      </c>
      <c r="R492">
        <v>1</v>
      </c>
      <c r="S492">
        <v>3.9E-2</v>
      </c>
      <c r="T492">
        <v>21</v>
      </c>
      <c r="U492">
        <v>0.81399999999999995</v>
      </c>
      <c r="Z492">
        <v>73083</v>
      </c>
      <c r="AA492">
        <v>18328056</v>
      </c>
      <c r="AB492">
        <v>710.71400000000006</v>
      </c>
      <c r="AC492">
        <v>2.8340000000000001</v>
      </c>
      <c r="AD492">
        <v>66757</v>
      </c>
      <c r="AE492">
        <v>2.589</v>
      </c>
      <c r="AF492">
        <v>2.0000000000000001E-4</v>
      </c>
      <c r="AG492">
        <v>5433.6</v>
      </c>
      <c r="AH492" t="s">
        <v>204</v>
      </c>
      <c r="AI492">
        <v>4243600</v>
      </c>
      <c r="AJ492">
        <v>3743622</v>
      </c>
      <c r="AK492">
        <v>499978</v>
      </c>
      <c r="AM492">
        <v>30701</v>
      </c>
      <c r="AN492">
        <v>86774</v>
      </c>
      <c r="AO492">
        <v>16.46</v>
      </c>
      <c r="AP492">
        <v>14.52</v>
      </c>
      <c r="AQ492">
        <v>1.94</v>
      </c>
      <c r="AS492">
        <v>3365</v>
      </c>
      <c r="AT492">
        <v>77503</v>
      </c>
      <c r="AU492">
        <v>0.30099999999999999</v>
      </c>
      <c r="AV492">
        <v>75.459999999999994</v>
      </c>
      <c r="AW492">
        <v>25788217</v>
      </c>
      <c r="AX492">
        <v>3.202</v>
      </c>
      <c r="AY492">
        <v>37.9</v>
      </c>
      <c r="AZ492">
        <v>15.504</v>
      </c>
      <c r="BA492">
        <v>10.129</v>
      </c>
      <c r="BB492">
        <v>44648.71</v>
      </c>
      <c r="BC492">
        <v>0.5</v>
      </c>
      <c r="BD492">
        <v>107.791</v>
      </c>
      <c r="BE492">
        <v>5.07</v>
      </c>
      <c r="BF492">
        <v>13</v>
      </c>
      <c r="BG492">
        <v>16.5</v>
      </c>
      <c r="BI492">
        <v>3.84</v>
      </c>
      <c r="BJ492">
        <v>83.44</v>
      </c>
      <c r="BK492">
        <v>0.94399999999999995</v>
      </c>
      <c r="BL492">
        <v>-11124.9</v>
      </c>
      <c r="BM492">
        <v>-4.7</v>
      </c>
      <c r="BN492">
        <v>1.51</v>
      </c>
      <c r="BO492">
        <v>-431.39469471658299</v>
      </c>
    </row>
    <row r="493" spans="1:67" x14ac:dyDescent="0.3">
      <c r="A493" t="s">
        <v>202</v>
      </c>
      <c r="B493" t="s">
        <v>203</v>
      </c>
      <c r="C493" t="s">
        <v>127</v>
      </c>
      <c r="D493" s="33">
        <v>44347</v>
      </c>
      <c r="E493">
        <v>30118</v>
      </c>
      <c r="F493">
        <v>13</v>
      </c>
      <c r="G493">
        <v>12.714</v>
      </c>
      <c r="H493">
        <v>910</v>
      </c>
      <c r="I493">
        <v>0</v>
      </c>
      <c r="J493">
        <v>0</v>
      </c>
      <c r="K493">
        <v>1167.8979999999999</v>
      </c>
      <c r="L493">
        <v>0.504</v>
      </c>
      <c r="M493">
        <v>0.49299999999999999</v>
      </c>
      <c r="N493">
        <v>35.286999999999999</v>
      </c>
      <c r="O493">
        <v>0</v>
      </c>
      <c r="P493">
        <v>0</v>
      </c>
      <c r="Q493">
        <v>1.1000000000000001</v>
      </c>
      <c r="R493">
        <v>1</v>
      </c>
      <c r="S493">
        <v>3.9E-2</v>
      </c>
      <c r="T493">
        <v>17</v>
      </c>
      <c r="U493">
        <v>0.65900000000000003</v>
      </c>
      <c r="Z493">
        <v>76663</v>
      </c>
      <c r="AA493">
        <v>18404719</v>
      </c>
      <c r="AB493">
        <v>713.68700000000001</v>
      </c>
      <c r="AC493">
        <v>2.9729999999999999</v>
      </c>
      <c r="AD493">
        <v>73376</v>
      </c>
      <c r="AE493">
        <v>2.8450000000000002</v>
      </c>
      <c r="AF493">
        <v>2.0000000000000001E-4</v>
      </c>
      <c r="AG493">
        <v>5771.3</v>
      </c>
      <c r="AH493" t="s">
        <v>204</v>
      </c>
      <c r="AI493">
        <v>4362739</v>
      </c>
      <c r="AJ493">
        <v>3856485</v>
      </c>
      <c r="AK493">
        <v>506254</v>
      </c>
      <c r="AM493">
        <v>119139</v>
      </c>
      <c r="AN493">
        <v>96017</v>
      </c>
      <c r="AO493">
        <v>16.920000000000002</v>
      </c>
      <c r="AP493">
        <v>14.95</v>
      </c>
      <c r="AQ493">
        <v>1.96</v>
      </c>
      <c r="AS493">
        <v>3723</v>
      </c>
      <c r="AT493">
        <v>85864</v>
      </c>
      <c r="AU493">
        <v>0.33300000000000002</v>
      </c>
      <c r="AV493">
        <v>75.459999999999994</v>
      </c>
      <c r="AW493">
        <v>25788217</v>
      </c>
      <c r="AX493">
        <v>3.202</v>
      </c>
      <c r="AY493">
        <v>37.9</v>
      </c>
      <c r="AZ493">
        <v>15.504</v>
      </c>
      <c r="BA493">
        <v>10.129</v>
      </c>
      <c r="BB493">
        <v>44648.71</v>
      </c>
      <c r="BC493">
        <v>0.5</v>
      </c>
      <c r="BD493">
        <v>107.791</v>
      </c>
      <c r="BE493">
        <v>5.07</v>
      </c>
      <c r="BF493">
        <v>13</v>
      </c>
      <c r="BG493">
        <v>16.5</v>
      </c>
      <c r="BI493">
        <v>3.84</v>
      </c>
      <c r="BJ493">
        <v>83.44</v>
      </c>
      <c r="BK493">
        <v>0.94399999999999995</v>
      </c>
    </row>
    <row r="494" spans="1:67" x14ac:dyDescent="0.3">
      <c r="A494" t="s">
        <v>202</v>
      </c>
      <c r="B494" t="s">
        <v>203</v>
      </c>
      <c r="C494" t="s">
        <v>127</v>
      </c>
      <c r="D494" s="33">
        <v>44348</v>
      </c>
      <c r="E494">
        <v>30124</v>
      </c>
      <c r="F494">
        <v>6</v>
      </c>
      <c r="G494">
        <v>11.143000000000001</v>
      </c>
      <c r="H494">
        <v>910</v>
      </c>
      <c r="I494">
        <v>0</v>
      </c>
      <c r="J494">
        <v>0</v>
      </c>
      <c r="K494">
        <v>1168.1300000000001</v>
      </c>
      <c r="L494">
        <v>0.23300000000000001</v>
      </c>
      <c r="M494">
        <v>0.432</v>
      </c>
      <c r="N494">
        <v>35.286999999999999</v>
      </c>
      <c r="O494">
        <v>0</v>
      </c>
      <c r="P494">
        <v>0</v>
      </c>
      <c r="Q494">
        <v>1.07</v>
      </c>
      <c r="R494">
        <v>1</v>
      </c>
      <c r="S494">
        <v>3.9E-2</v>
      </c>
      <c r="T494">
        <v>21</v>
      </c>
      <c r="U494">
        <v>0.81399999999999995</v>
      </c>
      <c r="Z494">
        <v>68241</v>
      </c>
      <c r="AA494">
        <v>18472960</v>
      </c>
      <c r="AB494">
        <v>716.33299999999997</v>
      </c>
      <c r="AC494">
        <v>2.6459999999999999</v>
      </c>
      <c r="AD494">
        <v>78044</v>
      </c>
      <c r="AE494">
        <v>3.0259999999999998</v>
      </c>
      <c r="AF494">
        <v>1E-4</v>
      </c>
      <c r="AG494">
        <v>7003.9</v>
      </c>
      <c r="AH494" t="s">
        <v>204</v>
      </c>
      <c r="AI494">
        <v>4501444</v>
      </c>
      <c r="AJ494">
        <v>3960329</v>
      </c>
      <c r="AK494">
        <v>541115</v>
      </c>
      <c r="AM494">
        <v>138705</v>
      </c>
      <c r="AN494">
        <v>100881</v>
      </c>
      <c r="AO494">
        <v>17.46</v>
      </c>
      <c r="AP494">
        <v>15.36</v>
      </c>
      <c r="AQ494">
        <v>2.1</v>
      </c>
      <c r="AS494">
        <v>3912</v>
      </c>
      <c r="AT494">
        <v>91394</v>
      </c>
      <c r="AU494">
        <v>0.35399999999999998</v>
      </c>
      <c r="AV494">
        <v>75.459999999999994</v>
      </c>
      <c r="AW494">
        <v>25788217</v>
      </c>
      <c r="AX494">
        <v>3.202</v>
      </c>
      <c r="AY494">
        <v>37.9</v>
      </c>
      <c r="AZ494">
        <v>15.504</v>
      </c>
      <c r="BA494">
        <v>10.129</v>
      </c>
      <c r="BB494">
        <v>44648.71</v>
      </c>
      <c r="BC494">
        <v>0.5</v>
      </c>
      <c r="BD494">
        <v>107.791</v>
      </c>
      <c r="BE494">
        <v>5.07</v>
      </c>
      <c r="BF494">
        <v>13</v>
      </c>
      <c r="BG494">
        <v>16.5</v>
      </c>
      <c r="BI494">
        <v>3.84</v>
      </c>
      <c r="BJ494">
        <v>83.44</v>
      </c>
      <c r="BK494">
        <v>0.94399999999999995</v>
      </c>
    </row>
    <row r="495" spans="1:67" x14ac:dyDescent="0.3">
      <c r="A495" t="s">
        <v>202</v>
      </c>
      <c r="B495" t="s">
        <v>203</v>
      </c>
      <c r="C495" t="s">
        <v>127</v>
      </c>
      <c r="D495" s="33">
        <v>44349</v>
      </c>
      <c r="E495">
        <v>30137</v>
      </c>
      <c r="F495">
        <v>13</v>
      </c>
      <c r="G495">
        <v>10.571</v>
      </c>
      <c r="H495">
        <v>910</v>
      </c>
      <c r="I495">
        <v>0</v>
      </c>
      <c r="J495">
        <v>0</v>
      </c>
      <c r="K495">
        <v>1168.634</v>
      </c>
      <c r="L495">
        <v>0.504</v>
      </c>
      <c r="M495">
        <v>0.41</v>
      </c>
      <c r="N495">
        <v>35.286999999999999</v>
      </c>
      <c r="O495">
        <v>0</v>
      </c>
      <c r="P495">
        <v>0</v>
      </c>
      <c r="Q495">
        <v>1.0900000000000001</v>
      </c>
      <c r="R495">
        <v>0</v>
      </c>
      <c r="S495">
        <v>0</v>
      </c>
      <c r="T495">
        <v>22</v>
      </c>
      <c r="U495">
        <v>0.85299999999999998</v>
      </c>
      <c r="Z495">
        <v>93405</v>
      </c>
      <c r="AA495">
        <v>18566365</v>
      </c>
      <c r="AB495">
        <v>719.95500000000004</v>
      </c>
      <c r="AC495">
        <v>3.6219999999999999</v>
      </c>
      <c r="AD495">
        <v>82602</v>
      </c>
      <c r="AE495">
        <v>3.2029999999999998</v>
      </c>
      <c r="AF495">
        <v>1E-4</v>
      </c>
      <c r="AG495">
        <v>7814</v>
      </c>
      <c r="AH495" t="s">
        <v>204</v>
      </c>
      <c r="AI495">
        <v>4642703</v>
      </c>
      <c r="AJ495">
        <v>4092509</v>
      </c>
      <c r="AK495">
        <v>550194</v>
      </c>
      <c r="AM495">
        <v>141259</v>
      </c>
      <c r="AN495">
        <v>105148</v>
      </c>
      <c r="AO495">
        <v>18</v>
      </c>
      <c r="AP495">
        <v>15.87</v>
      </c>
      <c r="AQ495">
        <v>2.13</v>
      </c>
      <c r="AS495">
        <v>4077</v>
      </c>
      <c r="AT495">
        <v>95323</v>
      </c>
      <c r="AU495">
        <v>0.37</v>
      </c>
      <c r="AV495">
        <v>75.459999999999994</v>
      </c>
      <c r="AW495">
        <v>25788217</v>
      </c>
      <c r="AX495">
        <v>3.202</v>
      </c>
      <c r="AY495">
        <v>37.9</v>
      </c>
      <c r="AZ495">
        <v>15.504</v>
      </c>
      <c r="BA495">
        <v>10.129</v>
      </c>
      <c r="BB495">
        <v>44648.71</v>
      </c>
      <c r="BC495">
        <v>0.5</v>
      </c>
      <c r="BD495">
        <v>107.791</v>
      </c>
      <c r="BE495">
        <v>5.07</v>
      </c>
      <c r="BF495">
        <v>13</v>
      </c>
      <c r="BG495">
        <v>16.5</v>
      </c>
      <c r="BI495">
        <v>3.84</v>
      </c>
      <c r="BJ495">
        <v>83.44</v>
      </c>
      <c r="BK495">
        <v>0.94399999999999995</v>
      </c>
    </row>
    <row r="496" spans="1:67" x14ac:dyDescent="0.3">
      <c r="A496" t="s">
        <v>202</v>
      </c>
      <c r="B496" t="s">
        <v>203</v>
      </c>
      <c r="C496" t="s">
        <v>127</v>
      </c>
      <c r="D496" s="33">
        <v>44350</v>
      </c>
      <c r="E496">
        <v>30141</v>
      </c>
      <c r="F496">
        <v>4</v>
      </c>
      <c r="G496">
        <v>9.5709999999999997</v>
      </c>
      <c r="H496">
        <v>910</v>
      </c>
      <c r="I496">
        <v>0</v>
      </c>
      <c r="J496">
        <v>0</v>
      </c>
      <c r="K496">
        <v>1168.79</v>
      </c>
      <c r="L496">
        <v>0.155</v>
      </c>
      <c r="M496">
        <v>0.371</v>
      </c>
      <c r="N496">
        <v>35.286999999999999</v>
      </c>
      <c r="O496">
        <v>0</v>
      </c>
      <c r="P496">
        <v>0</v>
      </c>
      <c r="Q496">
        <v>1.1000000000000001</v>
      </c>
      <c r="R496">
        <v>0</v>
      </c>
      <c r="S496">
        <v>0</v>
      </c>
      <c r="T496">
        <v>19</v>
      </c>
      <c r="U496">
        <v>0.73699999999999999</v>
      </c>
      <c r="Z496">
        <v>96003</v>
      </c>
      <c r="AA496">
        <v>18662368</v>
      </c>
      <c r="AB496">
        <v>723.678</v>
      </c>
      <c r="AC496">
        <v>3.7229999999999999</v>
      </c>
      <c r="AD496">
        <v>84739</v>
      </c>
      <c r="AE496">
        <v>3.286</v>
      </c>
      <c r="AF496">
        <v>1E-4</v>
      </c>
      <c r="AG496">
        <v>8853.7000000000007</v>
      </c>
      <c r="AH496" t="s">
        <v>204</v>
      </c>
      <c r="AI496">
        <v>4786362</v>
      </c>
      <c r="AJ496">
        <v>4226528</v>
      </c>
      <c r="AK496">
        <v>559834</v>
      </c>
      <c r="AM496">
        <v>143659</v>
      </c>
      <c r="AN496">
        <v>107832</v>
      </c>
      <c r="AO496">
        <v>18.559999999999999</v>
      </c>
      <c r="AP496">
        <v>16.39</v>
      </c>
      <c r="AQ496">
        <v>2.17</v>
      </c>
      <c r="AS496">
        <v>4181</v>
      </c>
      <c r="AT496">
        <v>97851</v>
      </c>
      <c r="AU496">
        <v>0.379</v>
      </c>
      <c r="AV496">
        <v>75.459999999999994</v>
      </c>
      <c r="AW496">
        <v>25788217</v>
      </c>
      <c r="AX496">
        <v>3.202</v>
      </c>
      <c r="AY496">
        <v>37.9</v>
      </c>
      <c r="AZ496">
        <v>15.504</v>
      </c>
      <c r="BA496">
        <v>10.129</v>
      </c>
      <c r="BB496">
        <v>44648.71</v>
      </c>
      <c r="BC496">
        <v>0.5</v>
      </c>
      <c r="BD496">
        <v>107.791</v>
      </c>
      <c r="BE496">
        <v>5.07</v>
      </c>
      <c r="BF496">
        <v>13</v>
      </c>
      <c r="BG496">
        <v>16.5</v>
      </c>
      <c r="BI496">
        <v>3.84</v>
      </c>
      <c r="BJ496">
        <v>83.44</v>
      </c>
      <c r="BK496">
        <v>0.94399999999999995</v>
      </c>
    </row>
    <row r="497" spans="1:67" x14ac:dyDescent="0.3">
      <c r="A497" t="s">
        <v>202</v>
      </c>
      <c r="B497" t="s">
        <v>203</v>
      </c>
      <c r="C497" t="s">
        <v>127</v>
      </c>
      <c r="D497" s="33">
        <v>44351</v>
      </c>
      <c r="E497">
        <v>30157</v>
      </c>
      <c r="F497">
        <v>16</v>
      </c>
      <c r="G497">
        <v>10.571</v>
      </c>
      <c r="H497">
        <v>910</v>
      </c>
      <c r="I497">
        <v>0</v>
      </c>
      <c r="J497">
        <v>0</v>
      </c>
      <c r="K497">
        <v>1169.4100000000001</v>
      </c>
      <c r="L497">
        <v>0.62</v>
      </c>
      <c r="M497">
        <v>0.41</v>
      </c>
      <c r="N497">
        <v>35.286999999999999</v>
      </c>
      <c r="O497">
        <v>0</v>
      </c>
      <c r="P497">
        <v>0</v>
      </c>
      <c r="Q497">
        <v>1.1499999999999999</v>
      </c>
      <c r="R497">
        <v>0</v>
      </c>
      <c r="S497">
        <v>0</v>
      </c>
      <c r="T497">
        <v>17</v>
      </c>
      <c r="U497">
        <v>0.65900000000000003</v>
      </c>
      <c r="Z497">
        <v>89027</v>
      </c>
      <c r="AA497">
        <v>18751395</v>
      </c>
      <c r="AB497">
        <v>727.13</v>
      </c>
      <c r="AC497">
        <v>3.452</v>
      </c>
      <c r="AD497">
        <v>83793</v>
      </c>
      <c r="AE497">
        <v>3.2490000000000001</v>
      </c>
      <c r="AF497">
        <v>1E-4</v>
      </c>
      <c r="AG497">
        <v>7926.7</v>
      </c>
      <c r="AH497" t="s">
        <v>204</v>
      </c>
      <c r="AI497">
        <v>4927607</v>
      </c>
      <c r="AJ497">
        <v>4357962</v>
      </c>
      <c r="AK497">
        <v>569645</v>
      </c>
      <c r="AM497">
        <v>141245</v>
      </c>
      <c r="AN497">
        <v>110637</v>
      </c>
      <c r="AO497">
        <v>19.11</v>
      </c>
      <c r="AP497">
        <v>16.899999999999999</v>
      </c>
      <c r="AQ497">
        <v>2.21</v>
      </c>
      <c r="AS497">
        <v>4290</v>
      </c>
      <c r="AT497">
        <v>100294</v>
      </c>
      <c r="AU497">
        <v>0.38900000000000001</v>
      </c>
      <c r="AV497">
        <v>71.760000000000005</v>
      </c>
      <c r="AW497">
        <v>25788217</v>
      </c>
      <c r="AX497">
        <v>3.202</v>
      </c>
      <c r="AY497">
        <v>37.9</v>
      </c>
      <c r="AZ497">
        <v>15.504</v>
      </c>
      <c r="BA497">
        <v>10.129</v>
      </c>
      <c r="BB497">
        <v>44648.71</v>
      </c>
      <c r="BC497">
        <v>0.5</v>
      </c>
      <c r="BD497">
        <v>107.791</v>
      </c>
      <c r="BE497">
        <v>5.07</v>
      </c>
      <c r="BF497">
        <v>13</v>
      </c>
      <c r="BG497">
        <v>16.5</v>
      </c>
      <c r="BI497">
        <v>3.84</v>
      </c>
      <c r="BJ497">
        <v>83.44</v>
      </c>
      <c r="BK497">
        <v>0.94399999999999995</v>
      </c>
    </row>
    <row r="498" spans="1:67" x14ac:dyDescent="0.3">
      <c r="A498" t="s">
        <v>202</v>
      </c>
      <c r="B498" t="s">
        <v>203</v>
      </c>
      <c r="C498" t="s">
        <v>127</v>
      </c>
      <c r="D498" s="33">
        <v>44352</v>
      </c>
      <c r="E498">
        <v>30173</v>
      </c>
      <c r="F498">
        <v>16</v>
      </c>
      <c r="G498">
        <v>11</v>
      </c>
      <c r="H498">
        <v>910</v>
      </c>
      <c r="I498">
        <v>0</v>
      </c>
      <c r="J498">
        <v>0</v>
      </c>
      <c r="K498">
        <v>1170.03</v>
      </c>
      <c r="L498">
        <v>0.62</v>
      </c>
      <c r="M498">
        <v>0.42699999999999999</v>
      </c>
      <c r="N498">
        <v>35.286999999999999</v>
      </c>
      <c r="O498">
        <v>0</v>
      </c>
      <c r="P498">
        <v>0</v>
      </c>
      <c r="Q498">
        <v>1.1599999999999999</v>
      </c>
      <c r="R498">
        <v>0</v>
      </c>
      <c r="S498">
        <v>0</v>
      </c>
      <c r="T498">
        <v>16</v>
      </c>
      <c r="U498">
        <v>0.62</v>
      </c>
      <c r="Z498">
        <v>69446</v>
      </c>
      <c r="AA498">
        <v>18820841</v>
      </c>
      <c r="AB498">
        <v>729.82299999999998</v>
      </c>
      <c r="AC498">
        <v>2.6930000000000001</v>
      </c>
      <c r="AD498">
        <v>80838</v>
      </c>
      <c r="AE498">
        <v>3.1349999999999998</v>
      </c>
      <c r="AF498">
        <v>1E-4</v>
      </c>
      <c r="AG498">
        <v>7348.9</v>
      </c>
      <c r="AH498" t="s">
        <v>204</v>
      </c>
      <c r="AI498">
        <v>5016352</v>
      </c>
      <c r="AJ498">
        <v>4442925</v>
      </c>
      <c r="AK498">
        <v>573427</v>
      </c>
      <c r="AM498">
        <v>88745</v>
      </c>
      <c r="AN498">
        <v>114779</v>
      </c>
      <c r="AO498">
        <v>19.45</v>
      </c>
      <c r="AP498">
        <v>17.23</v>
      </c>
      <c r="AQ498">
        <v>2.2200000000000002</v>
      </c>
      <c r="AS498">
        <v>4451</v>
      </c>
      <c r="AT498">
        <v>104104</v>
      </c>
      <c r="AU498">
        <v>0.40400000000000003</v>
      </c>
      <c r="AV498">
        <v>71.760000000000005</v>
      </c>
      <c r="AW498">
        <v>25788217</v>
      </c>
      <c r="AX498">
        <v>3.202</v>
      </c>
      <c r="AY498">
        <v>37.9</v>
      </c>
      <c r="AZ498">
        <v>15.504</v>
      </c>
      <c r="BA498">
        <v>10.129</v>
      </c>
      <c r="BB498">
        <v>44648.71</v>
      </c>
      <c r="BC498">
        <v>0.5</v>
      </c>
      <c r="BD498">
        <v>107.791</v>
      </c>
      <c r="BE498">
        <v>5.07</v>
      </c>
      <c r="BF498">
        <v>13</v>
      </c>
      <c r="BG498">
        <v>16.5</v>
      </c>
      <c r="BI498">
        <v>3.84</v>
      </c>
      <c r="BJ498">
        <v>83.44</v>
      </c>
      <c r="BK498">
        <v>0.94399999999999995</v>
      </c>
    </row>
    <row r="499" spans="1:67" x14ac:dyDescent="0.3">
      <c r="A499" t="s">
        <v>202</v>
      </c>
      <c r="B499" t="s">
        <v>203</v>
      </c>
      <c r="C499" t="s">
        <v>127</v>
      </c>
      <c r="D499" s="33">
        <v>44353</v>
      </c>
      <c r="E499">
        <v>30191</v>
      </c>
      <c r="F499">
        <v>18</v>
      </c>
      <c r="G499">
        <v>12.286</v>
      </c>
      <c r="H499">
        <v>910</v>
      </c>
      <c r="I499">
        <v>0</v>
      </c>
      <c r="J499">
        <v>0</v>
      </c>
      <c r="K499">
        <v>1170.7280000000001</v>
      </c>
      <c r="L499">
        <v>0.69799999999999995</v>
      </c>
      <c r="M499">
        <v>0.47599999999999998</v>
      </c>
      <c r="N499">
        <v>35.286999999999999</v>
      </c>
      <c r="O499">
        <v>0</v>
      </c>
      <c r="P499">
        <v>0</v>
      </c>
      <c r="Q499">
        <v>1.1299999999999999</v>
      </c>
      <c r="R499">
        <v>0</v>
      </c>
      <c r="S499">
        <v>0</v>
      </c>
      <c r="T499">
        <v>17</v>
      </c>
      <c r="U499">
        <v>0.65900000000000003</v>
      </c>
      <c r="Z499">
        <v>53668</v>
      </c>
      <c r="AA499">
        <v>18874509</v>
      </c>
      <c r="AB499">
        <v>731.904</v>
      </c>
      <c r="AC499">
        <v>2.081</v>
      </c>
      <c r="AD499">
        <v>78065</v>
      </c>
      <c r="AE499">
        <v>3.0270000000000001</v>
      </c>
      <c r="AF499">
        <v>2.0000000000000001E-4</v>
      </c>
      <c r="AG499">
        <v>6354</v>
      </c>
      <c r="AH499" t="s">
        <v>204</v>
      </c>
      <c r="AI499">
        <v>5076413</v>
      </c>
      <c r="AJ499">
        <v>4463413</v>
      </c>
      <c r="AK499">
        <v>613000</v>
      </c>
      <c r="AM499">
        <v>60061</v>
      </c>
      <c r="AN499">
        <v>118973</v>
      </c>
      <c r="AO499">
        <v>19.690000000000001</v>
      </c>
      <c r="AP499">
        <v>17.309999999999999</v>
      </c>
      <c r="AQ499">
        <v>2.38</v>
      </c>
      <c r="AS499">
        <v>4613</v>
      </c>
      <c r="AT499">
        <v>102827</v>
      </c>
      <c r="AU499">
        <v>0.39900000000000002</v>
      </c>
      <c r="AV499">
        <v>71.760000000000005</v>
      </c>
      <c r="AW499">
        <v>25788217</v>
      </c>
      <c r="AX499">
        <v>3.202</v>
      </c>
      <c r="AY499">
        <v>37.9</v>
      </c>
      <c r="AZ499">
        <v>15.504</v>
      </c>
      <c r="BA499">
        <v>10.129</v>
      </c>
      <c r="BB499">
        <v>44648.71</v>
      </c>
      <c r="BC499">
        <v>0.5</v>
      </c>
      <c r="BD499">
        <v>107.791</v>
      </c>
      <c r="BE499">
        <v>5.07</v>
      </c>
      <c r="BF499">
        <v>13</v>
      </c>
      <c r="BG499">
        <v>16.5</v>
      </c>
      <c r="BI499">
        <v>3.84</v>
      </c>
      <c r="BJ499">
        <v>83.44</v>
      </c>
      <c r="BK499">
        <v>0.94399999999999995</v>
      </c>
      <c r="BL499">
        <v>-11257.1</v>
      </c>
      <c r="BM499">
        <v>-4.6900000000000004</v>
      </c>
      <c r="BN499">
        <v>-3.86</v>
      </c>
      <c r="BO499">
        <v>-436.521066966359</v>
      </c>
    </row>
    <row r="500" spans="1:67" x14ac:dyDescent="0.3">
      <c r="A500" t="s">
        <v>202</v>
      </c>
      <c r="B500" t="s">
        <v>203</v>
      </c>
      <c r="C500" t="s">
        <v>127</v>
      </c>
      <c r="D500" s="33">
        <v>44354</v>
      </c>
      <c r="E500">
        <v>30205</v>
      </c>
      <c r="F500">
        <v>14</v>
      </c>
      <c r="G500">
        <v>12.429</v>
      </c>
      <c r="H500">
        <v>910</v>
      </c>
      <c r="I500">
        <v>0</v>
      </c>
      <c r="J500">
        <v>0</v>
      </c>
      <c r="K500">
        <v>1171.271</v>
      </c>
      <c r="L500">
        <v>0.54300000000000004</v>
      </c>
      <c r="M500">
        <v>0.48199999999999998</v>
      </c>
      <c r="N500">
        <v>35.286999999999999</v>
      </c>
      <c r="O500">
        <v>0</v>
      </c>
      <c r="P500">
        <v>0</v>
      </c>
      <c r="Q500">
        <v>1.08</v>
      </c>
      <c r="R500">
        <v>0</v>
      </c>
      <c r="S500">
        <v>0</v>
      </c>
      <c r="T500">
        <v>19</v>
      </c>
      <c r="U500">
        <v>0.73699999999999999</v>
      </c>
      <c r="Z500">
        <v>89000</v>
      </c>
      <c r="AA500">
        <v>18963509</v>
      </c>
      <c r="AB500">
        <v>735.35599999999999</v>
      </c>
      <c r="AC500">
        <v>3.4510000000000001</v>
      </c>
      <c r="AD500">
        <v>79827</v>
      </c>
      <c r="AE500">
        <v>3.0950000000000002</v>
      </c>
      <c r="AF500">
        <v>2.0000000000000001E-4</v>
      </c>
      <c r="AG500">
        <v>6422.6</v>
      </c>
      <c r="AH500" t="s">
        <v>204</v>
      </c>
      <c r="AI500">
        <v>5203977</v>
      </c>
      <c r="AJ500">
        <v>4568516</v>
      </c>
      <c r="AK500">
        <v>635461</v>
      </c>
      <c r="AM500">
        <v>127564</v>
      </c>
      <c r="AN500">
        <v>120177</v>
      </c>
      <c r="AO500">
        <v>20.18</v>
      </c>
      <c r="AP500">
        <v>17.72</v>
      </c>
      <c r="AQ500">
        <v>2.46</v>
      </c>
      <c r="AS500">
        <v>4660</v>
      </c>
      <c r="AT500">
        <v>101719</v>
      </c>
      <c r="AU500">
        <v>0.39400000000000002</v>
      </c>
      <c r="AV500">
        <v>71.760000000000005</v>
      </c>
      <c r="AW500">
        <v>25788217</v>
      </c>
      <c r="AX500">
        <v>3.202</v>
      </c>
      <c r="AY500">
        <v>37.9</v>
      </c>
      <c r="AZ500">
        <v>15.504</v>
      </c>
      <c r="BA500">
        <v>10.129</v>
      </c>
      <c r="BB500">
        <v>44648.71</v>
      </c>
      <c r="BC500">
        <v>0.5</v>
      </c>
      <c r="BD500">
        <v>107.791</v>
      </c>
      <c r="BE500">
        <v>5.07</v>
      </c>
      <c r="BF500">
        <v>13</v>
      </c>
      <c r="BG500">
        <v>16.5</v>
      </c>
      <c r="BI500">
        <v>3.84</v>
      </c>
      <c r="BJ500">
        <v>83.44</v>
      </c>
      <c r="BK500">
        <v>0.94399999999999995</v>
      </c>
    </row>
    <row r="501" spans="1:67" x14ac:dyDescent="0.3">
      <c r="A501" t="s">
        <v>202</v>
      </c>
      <c r="B501" t="s">
        <v>203</v>
      </c>
      <c r="C501" t="s">
        <v>127</v>
      </c>
      <c r="D501" s="33">
        <v>44355</v>
      </c>
      <c r="E501">
        <v>30210</v>
      </c>
      <c r="F501">
        <v>5</v>
      </c>
      <c r="G501">
        <v>12.286</v>
      </c>
      <c r="H501">
        <v>910</v>
      </c>
      <c r="I501">
        <v>0</v>
      </c>
      <c r="J501">
        <v>0</v>
      </c>
      <c r="K501">
        <v>1171.4649999999999</v>
      </c>
      <c r="L501">
        <v>0.19400000000000001</v>
      </c>
      <c r="M501">
        <v>0.47599999999999998</v>
      </c>
      <c r="N501">
        <v>35.286999999999999</v>
      </c>
      <c r="O501">
        <v>0</v>
      </c>
      <c r="P501">
        <v>0</v>
      </c>
      <c r="Q501">
        <v>1.02</v>
      </c>
      <c r="R501">
        <v>0</v>
      </c>
      <c r="S501">
        <v>0</v>
      </c>
      <c r="T501">
        <v>13</v>
      </c>
      <c r="U501">
        <v>0.504</v>
      </c>
      <c r="Z501">
        <v>54037</v>
      </c>
      <c r="AA501">
        <v>19017546</v>
      </c>
      <c r="AB501">
        <v>737.45100000000002</v>
      </c>
      <c r="AC501">
        <v>2.0950000000000002</v>
      </c>
      <c r="AD501">
        <v>77798</v>
      </c>
      <c r="AE501">
        <v>3.0169999999999999</v>
      </c>
      <c r="AF501">
        <v>2.0000000000000001E-4</v>
      </c>
      <c r="AG501">
        <v>6332.2</v>
      </c>
      <c r="AH501" t="s">
        <v>204</v>
      </c>
      <c r="AI501">
        <v>5344862</v>
      </c>
      <c r="AJ501">
        <v>4693030</v>
      </c>
      <c r="AK501">
        <v>651832</v>
      </c>
      <c r="AM501">
        <v>140885</v>
      </c>
      <c r="AN501">
        <v>120488</v>
      </c>
      <c r="AO501">
        <v>20.73</v>
      </c>
      <c r="AP501">
        <v>18.2</v>
      </c>
      <c r="AQ501">
        <v>2.5299999999999998</v>
      </c>
      <c r="AS501">
        <v>4672</v>
      </c>
      <c r="AT501">
        <v>104672</v>
      </c>
      <c r="AU501">
        <v>0.40600000000000003</v>
      </c>
      <c r="AV501">
        <v>71.760000000000005</v>
      </c>
      <c r="AW501">
        <v>25788217</v>
      </c>
      <c r="AX501">
        <v>3.202</v>
      </c>
      <c r="AY501">
        <v>37.9</v>
      </c>
      <c r="AZ501">
        <v>15.504</v>
      </c>
      <c r="BA501">
        <v>10.129</v>
      </c>
      <c r="BB501">
        <v>44648.71</v>
      </c>
      <c r="BC501">
        <v>0.5</v>
      </c>
      <c r="BD501">
        <v>107.791</v>
      </c>
      <c r="BE501">
        <v>5.07</v>
      </c>
      <c r="BF501">
        <v>13</v>
      </c>
      <c r="BG501">
        <v>16.5</v>
      </c>
      <c r="BI501">
        <v>3.84</v>
      </c>
      <c r="BJ501">
        <v>83.44</v>
      </c>
      <c r="BK501">
        <v>0.94399999999999995</v>
      </c>
    </row>
    <row r="502" spans="1:67" x14ac:dyDescent="0.3">
      <c r="A502" t="s">
        <v>202</v>
      </c>
      <c r="B502" t="s">
        <v>203</v>
      </c>
      <c r="C502" t="s">
        <v>127</v>
      </c>
      <c r="D502" s="33">
        <v>44356</v>
      </c>
      <c r="E502">
        <v>30225</v>
      </c>
      <c r="F502">
        <v>15</v>
      </c>
      <c r="G502">
        <v>12.571</v>
      </c>
      <c r="H502">
        <v>910</v>
      </c>
      <c r="I502">
        <v>0</v>
      </c>
      <c r="J502">
        <v>0</v>
      </c>
      <c r="K502">
        <v>1172.047</v>
      </c>
      <c r="L502">
        <v>0.58199999999999996</v>
      </c>
      <c r="M502">
        <v>0.48699999999999999</v>
      </c>
      <c r="N502">
        <v>35.286999999999999</v>
      </c>
      <c r="O502">
        <v>0</v>
      </c>
      <c r="P502">
        <v>0</v>
      </c>
      <c r="Q502">
        <v>1.01</v>
      </c>
      <c r="R502">
        <v>0</v>
      </c>
      <c r="S502">
        <v>0</v>
      </c>
      <c r="T502">
        <v>16</v>
      </c>
      <c r="U502">
        <v>0.62</v>
      </c>
      <c r="Z502">
        <v>73284</v>
      </c>
      <c r="AA502">
        <v>19090830</v>
      </c>
      <c r="AB502">
        <v>740.29300000000001</v>
      </c>
      <c r="AC502">
        <v>2.8420000000000001</v>
      </c>
      <c r="AD502">
        <v>74924</v>
      </c>
      <c r="AE502">
        <v>2.9049999999999998</v>
      </c>
      <c r="AF502">
        <v>2.0000000000000001E-4</v>
      </c>
      <c r="AG502">
        <v>5960.1</v>
      </c>
      <c r="AH502" t="s">
        <v>204</v>
      </c>
      <c r="AI502">
        <v>5487670</v>
      </c>
      <c r="AJ502">
        <v>4817746</v>
      </c>
      <c r="AK502">
        <v>669924</v>
      </c>
      <c r="AM502">
        <v>142808</v>
      </c>
      <c r="AN502">
        <v>120710</v>
      </c>
      <c r="AO502">
        <v>21.28</v>
      </c>
      <c r="AP502">
        <v>18.68</v>
      </c>
      <c r="AQ502">
        <v>2.6</v>
      </c>
      <c r="AS502">
        <v>4681</v>
      </c>
      <c r="AT502">
        <v>103605</v>
      </c>
      <c r="AU502">
        <v>0.40200000000000002</v>
      </c>
      <c r="AV502">
        <v>71.760000000000005</v>
      </c>
      <c r="AW502">
        <v>25788217</v>
      </c>
      <c r="AX502">
        <v>3.202</v>
      </c>
      <c r="AY502">
        <v>37.9</v>
      </c>
      <c r="AZ502">
        <v>15.504</v>
      </c>
      <c r="BA502">
        <v>10.129</v>
      </c>
      <c r="BB502">
        <v>44648.71</v>
      </c>
      <c r="BC502">
        <v>0.5</v>
      </c>
      <c r="BD502">
        <v>107.791</v>
      </c>
      <c r="BE502">
        <v>5.07</v>
      </c>
      <c r="BF502">
        <v>13</v>
      </c>
      <c r="BG502">
        <v>16.5</v>
      </c>
      <c r="BI502">
        <v>3.84</v>
      </c>
      <c r="BJ502">
        <v>83.44</v>
      </c>
      <c r="BK502">
        <v>0.94399999999999995</v>
      </c>
    </row>
    <row r="503" spans="1:67" x14ac:dyDescent="0.3">
      <c r="A503" t="s">
        <v>202</v>
      </c>
      <c r="B503" t="s">
        <v>203</v>
      </c>
      <c r="C503" t="s">
        <v>127</v>
      </c>
      <c r="D503" s="33">
        <v>44357</v>
      </c>
      <c r="E503">
        <v>30228</v>
      </c>
      <c r="F503">
        <v>3</v>
      </c>
      <c r="G503">
        <v>12.429</v>
      </c>
      <c r="H503">
        <v>910</v>
      </c>
      <c r="I503">
        <v>0</v>
      </c>
      <c r="J503">
        <v>0</v>
      </c>
      <c r="K503">
        <v>1172.163</v>
      </c>
      <c r="L503">
        <v>0.11600000000000001</v>
      </c>
      <c r="M503">
        <v>0.48199999999999998</v>
      </c>
      <c r="N503">
        <v>35.286999999999999</v>
      </c>
      <c r="O503">
        <v>0</v>
      </c>
      <c r="P503">
        <v>0</v>
      </c>
      <c r="Q503">
        <v>0.99</v>
      </c>
      <c r="R503">
        <v>0</v>
      </c>
      <c r="S503">
        <v>0</v>
      </c>
      <c r="T503">
        <v>16</v>
      </c>
      <c r="U503">
        <v>0.62</v>
      </c>
      <c r="Z503">
        <v>67478</v>
      </c>
      <c r="AA503">
        <v>19158308</v>
      </c>
      <c r="AB503">
        <v>742.90899999999999</v>
      </c>
      <c r="AC503">
        <v>2.617</v>
      </c>
      <c r="AD503">
        <v>70849</v>
      </c>
      <c r="AE503">
        <v>2.7469999999999999</v>
      </c>
      <c r="AF503">
        <v>2.0000000000000001E-4</v>
      </c>
      <c r="AG503">
        <v>5700.3</v>
      </c>
      <c r="AH503" t="s">
        <v>204</v>
      </c>
      <c r="AI503">
        <v>5641008</v>
      </c>
      <c r="AJ503">
        <v>4954528</v>
      </c>
      <c r="AK503">
        <v>686480</v>
      </c>
      <c r="AM503">
        <v>153338</v>
      </c>
      <c r="AN503">
        <v>122092</v>
      </c>
      <c r="AO503">
        <v>21.87</v>
      </c>
      <c r="AP503">
        <v>19.21</v>
      </c>
      <c r="AQ503">
        <v>2.66</v>
      </c>
      <c r="AS503">
        <v>4734</v>
      </c>
      <c r="AT503">
        <v>104000</v>
      </c>
      <c r="AU503">
        <v>0.40300000000000002</v>
      </c>
      <c r="AV503">
        <v>71.760000000000005</v>
      </c>
      <c r="AW503">
        <v>25788217</v>
      </c>
      <c r="AX503">
        <v>3.202</v>
      </c>
      <c r="AY503">
        <v>37.9</v>
      </c>
      <c r="AZ503">
        <v>15.504</v>
      </c>
      <c r="BA503">
        <v>10.129</v>
      </c>
      <c r="BB503">
        <v>44648.71</v>
      </c>
      <c r="BC503">
        <v>0.5</v>
      </c>
      <c r="BD503">
        <v>107.791</v>
      </c>
      <c r="BE503">
        <v>5.07</v>
      </c>
      <c r="BF503">
        <v>13</v>
      </c>
      <c r="BG503">
        <v>16.5</v>
      </c>
      <c r="BI503">
        <v>3.84</v>
      </c>
      <c r="BJ503">
        <v>83.44</v>
      </c>
      <c r="BK503">
        <v>0.94399999999999995</v>
      </c>
    </row>
    <row r="504" spans="1:67" x14ac:dyDescent="0.3">
      <c r="A504" t="s">
        <v>202</v>
      </c>
      <c r="B504" t="s">
        <v>203</v>
      </c>
      <c r="C504" t="s">
        <v>127</v>
      </c>
      <c r="D504" s="33">
        <v>44358</v>
      </c>
      <c r="E504">
        <v>30234</v>
      </c>
      <c r="F504">
        <v>6</v>
      </c>
      <c r="G504">
        <v>11</v>
      </c>
      <c r="H504">
        <v>910</v>
      </c>
      <c r="I504">
        <v>0</v>
      </c>
      <c r="J504">
        <v>0</v>
      </c>
      <c r="K504">
        <v>1172.396</v>
      </c>
      <c r="L504">
        <v>0.23300000000000001</v>
      </c>
      <c r="M504">
        <v>0.42699999999999999</v>
      </c>
      <c r="N504">
        <v>35.286999999999999</v>
      </c>
      <c r="O504">
        <v>0</v>
      </c>
      <c r="P504">
        <v>0</v>
      </c>
      <c r="Q504">
        <v>1.01</v>
      </c>
      <c r="R504">
        <v>0</v>
      </c>
      <c r="S504">
        <v>0</v>
      </c>
      <c r="T504">
        <v>15</v>
      </c>
      <c r="U504">
        <v>0.58199999999999996</v>
      </c>
      <c r="Z504">
        <v>54466</v>
      </c>
      <c r="AA504">
        <v>19212774</v>
      </c>
      <c r="AB504">
        <v>745.02099999999996</v>
      </c>
      <c r="AC504">
        <v>2.1120000000000001</v>
      </c>
      <c r="AD504">
        <v>65911</v>
      </c>
      <c r="AE504">
        <v>2.556</v>
      </c>
      <c r="AF504">
        <v>2.0000000000000001E-4</v>
      </c>
      <c r="AG504">
        <v>5991.9</v>
      </c>
      <c r="AH504" t="s">
        <v>204</v>
      </c>
      <c r="AN504">
        <v>112690</v>
      </c>
      <c r="AS504">
        <v>4370</v>
      </c>
      <c r="AT504">
        <v>87433</v>
      </c>
      <c r="AU504">
        <v>0.33900000000000002</v>
      </c>
      <c r="AV504">
        <v>53.24</v>
      </c>
      <c r="AW504">
        <v>25788217</v>
      </c>
      <c r="AX504">
        <v>3.202</v>
      </c>
      <c r="AY504">
        <v>37.9</v>
      </c>
      <c r="AZ504">
        <v>15.504</v>
      </c>
      <c r="BA504">
        <v>10.129</v>
      </c>
      <c r="BB504">
        <v>44648.71</v>
      </c>
      <c r="BC504">
        <v>0.5</v>
      </c>
      <c r="BD504">
        <v>107.791</v>
      </c>
      <c r="BE504">
        <v>5.07</v>
      </c>
      <c r="BF504">
        <v>13</v>
      </c>
      <c r="BG504">
        <v>16.5</v>
      </c>
      <c r="BI504">
        <v>3.84</v>
      </c>
      <c r="BJ504">
        <v>83.44</v>
      </c>
      <c r="BK504">
        <v>0.94399999999999995</v>
      </c>
    </row>
    <row r="505" spans="1:67" x14ac:dyDescent="0.3">
      <c r="A505" t="s">
        <v>202</v>
      </c>
      <c r="B505" t="s">
        <v>203</v>
      </c>
      <c r="C505" t="s">
        <v>127</v>
      </c>
      <c r="D505" s="33">
        <v>44359</v>
      </c>
      <c r="E505">
        <v>30248</v>
      </c>
      <c r="F505">
        <v>14</v>
      </c>
      <c r="G505">
        <v>10.714</v>
      </c>
      <c r="H505">
        <v>910</v>
      </c>
      <c r="I505">
        <v>0</v>
      </c>
      <c r="J505">
        <v>0</v>
      </c>
      <c r="K505">
        <v>1172.9390000000001</v>
      </c>
      <c r="L505">
        <v>0.54300000000000004</v>
      </c>
      <c r="M505">
        <v>0.41499999999999998</v>
      </c>
      <c r="N505">
        <v>35.286999999999999</v>
      </c>
      <c r="O505">
        <v>0</v>
      </c>
      <c r="P505">
        <v>0</v>
      </c>
      <c r="Q505">
        <v>1.06</v>
      </c>
      <c r="R505">
        <v>0</v>
      </c>
      <c r="S505">
        <v>0</v>
      </c>
      <c r="T505">
        <v>16</v>
      </c>
      <c r="U505">
        <v>0.62</v>
      </c>
      <c r="Z505">
        <v>49096</v>
      </c>
      <c r="AA505">
        <v>19261870</v>
      </c>
      <c r="AB505">
        <v>746.92499999999995</v>
      </c>
      <c r="AC505">
        <v>1.9039999999999999</v>
      </c>
      <c r="AD505">
        <v>63004</v>
      </c>
      <c r="AE505">
        <v>2.4430000000000001</v>
      </c>
      <c r="AF505">
        <v>2.0000000000000001E-4</v>
      </c>
      <c r="AG505">
        <v>5880.5</v>
      </c>
      <c r="AH505" t="s">
        <v>204</v>
      </c>
      <c r="AN505">
        <v>110788</v>
      </c>
      <c r="AS505">
        <v>4296</v>
      </c>
      <c r="AT505">
        <v>77504</v>
      </c>
      <c r="AU505">
        <v>0.30099999999999999</v>
      </c>
      <c r="AV505">
        <v>53.24</v>
      </c>
      <c r="AW505">
        <v>25788217</v>
      </c>
      <c r="AX505">
        <v>3.202</v>
      </c>
      <c r="AY505">
        <v>37.9</v>
      </c>
      <c r="AZ505">
        <v>15.504</v>
      </c>
      <c r="BA505">
        <v>10.129</v>
      </c>
      <c r="BB505">
        <v>44648.71</v>
      </c>
      <c r="BC505">
        <v>0.5</v>
      </c>
      <c r="BD505">
        <v>107.791</v>
      </c>
      <c r="BE505">
        <v>5.07</v>
      </c>
      <c r="BF505">
        <v>13</v>
      </c>
      <c r="BG505">
        <v>16.5</v>
      </c>
      <c r="BI505">
        <v>3.84</v>
      </c>
      <c r="BJ505">
        <v>83.44</v>
      </c>
      <c r="BK505">
        <v>0.94399999999999995</v>
      </c>
    </row>
    <row r="506" spans="1:67" x14ac:dyDescent="0.3">
      <c r="A506" t="s">
        <v>202</v>
      </c>
      <c r="B506" t="s">
        <v>203</v>
      </c>
      <c r="C506" t="s">
        <v>127</v>
      </c>
      <c r="D506" s="33">
        <v>44360</v>
      </c>
      <c r="E506">
        <v>30262</v>
      </c>
      <c r="F506">
        <v>14</v>
      </c>
      <c r="G506">
        <v>10.143000000000001</v>
      </c>
      <c r="H506">
        <v>910</v>
      </c>
      <c r="I506">
        <v>0</v>
      </c>
      <c r="J506">
        <v>0</v>
      </c>
      <c r="K506">
        <v>1173.482</v>
      </c>
      <c r="L506">
        <v>0.54300000000000004</v>
      </c>
      <c r="M506">
        <v>0.39300000000000002</v>
      </c>
      <c r="N506">
        <v>35.286999999999999</v>
      </c>
      <c r="O506">
        <v>0</v>
      </c>
      <c r="P506">
        <v>0</v>
      </c>
      <c r="Q506">
        <v>1.0900000000000001</v>
      </c>
      <c r="R506">
        <v>1</v>
      </c>
      <c r="S506">
        <v>3.9E-2</v>
      </c>
      <c r="T506">
        <v>25</v>
      </c>
      <c r="U506">
        <v>0.96899999999999997</v>
      </c>
      <c r="Z506">
        <v>50833</v>
      </c>
      <c r="AA506">
        <v>19312703</v>
      </c>
      <c r="AB506">
        <v>748.89599999999996</v>
      </c>
      <c r="AC506">
        <v>1.9710000000000001</v>
      </c>
      <c r="AD506">
        <v>62599</v>
      </c>
      <c r="AE506">
        <v>2.427</v>
      </c>
      <c r="AF506">
        <v>2.0000000000000001E-4</v>
      </c>
      <c r="AG506">
        <v>6171.6</v>
      </c>
      <c r="AH506" t="s">
        <v>204</v>
      </c>
      <c r="AI506">
        <v>5867299</v>
      </c>
      <c r="AJ506">
        <v>5000913</v>
      </c>
      <c r="AK506">
        <v>866386</v>
      </c>
      <c r="AN506">
        <v>112984</v>
      </c>
      <c r="AO506">
        <v>22.75</v>
      </c>
      <c r="AP506">
        <v>19.39</v>
      </c>
      <c r="AQ506">
        <v>3.36</v>
      </c>
      <c r="AS506">
        <v>4381</v>
      </c>
      <c r="AT506">
        <v>76786</v>
      </c>
      <c r="AU506">
        <v>0.29799999999999999</v>
      </c>
      <c r="AV506">
        <v>53.24</v>
      </c>
      <c r="AW506">
        <v>25788217</v>
      </c>
      <c r="AX506">
        <v>3.202</v>
      </c>
      <c r="AY506">
        <v>37.9</v>
      </c>
      <c r="AZ506">
        <v>15.504</v>
      </c>
      <c r="BA506">
        <v>10.129</v>
      </c>
      <c r="BB506">
        <v>44648.71</v>
      </c>
      <c r="BC506">
        <v>0.5</v>
      </c>
      <c r="BD506">
        <v>107.791</v>
      </c>
      <c r="BE506">
        <v>5.07</v>
      </c>
      <c r="BF506">
        <v>13</v>
      </c>
      <c r="BG506">
        <v>16.5</v>
      </c>
      <c r="BI506">
        <v>3.84</v>
      </c>
      <c r="BJ506">
        <v>83.44</v>
      </c>
      <c r="BK506">
        <v>0.94399999999999995</v>
      </c>
      <c r="BL506">
        <v>-11232.6</v>
      </c>
      <c r="BM506">
        <v>-4.6100000000000003</v>
      </c>
      <c r="BN506">
        <v>0.7</v>
      </c>
      <c r="BO506">
        <v>-435.57102067196001</v>
      </c>
    </row>
    <row r="507" spans="1:67" x14ac:dyDescent="0.3">
      <c r="A507" t="s">
        <v>202</v>
      </c>
      <c r="B507" t="s">
        <v>203</v>
      </c>
      <c r="C507" t="s">
        <v>127</v>
      </c>
      <c r="D507" s="33">
        <v>44361</v>
      </c>
      <c r="E507">
        <v>30273</v>
      </c>
      <c r="F507">
        <v>11</v>
      </c>
      <c r="G507">
        <v>9.7140000000000004</v>
      </c>
      <c r="H507">
        <v>910</v>
      </c>
      <c r="I507">
        <v>0</v>
      </c>
      <c r="J507">
        <v>0</v>
      </c>
      <c r="K507">
        <v>1173.9079999999999</v>
      </c>
      <c r="L507">
        <v>0.42699999999999999</v>
      </c>
      <c r="M507">
        <v>0.377</v>
      </c>
      <c r="N507">
        <v>35.286999999999999</v>
      </c>
      <c r="O507">
        <v>0</v>
      </c>
      <c r="P507">
        <v>0</v>
      </c>
      <c r="Q507">
        <v>1.1100000000000001</v>
      </c>
      <c r="R507">
        <v>1</v>
      </c>
      <c r="S507">
        <v>3.9E-2</v>
      </c>
      <c r="T507">
        <v>25</v>
      </c>
      <c r="U507">
        <v>0.96899999999999997</v>
      </c>
      <c r="Z507">
        <v>39155</v>
      </c>
      <c r="AA507">
        <v>19351858</v>
      </c>
      <c r="AB507">
        <v>750.41499999999996</v>
      </c>
      <c r="AC507">
        <v>1.518</v>
      </c>
      <c r="AD507">
        <v>55478</v>
      </c>
      <c r="AE507">
        <v>2.1509999999999998</v>
      </c>
      <c r="AF507">
        <v>2.0000000000000001E-4</v>
      </c>
      <c r="AG507">
        <v>5711.1</v>
      </c>
      <c r="AH507" t="s">
        <v>204</v>
      </c>
      <c r="AI507">
        <v>5931245</v>
      </c>
      <c r="AJ507">
        <v>5029208</v>
      </c>
      <c r="AK507">
        <v>902037</v>
      </c>
      <c r="AM507">
        <v>63946</v>
      </c>
      <c r="AN507">
        <v>103895</v>
      </c>
      <c r="AO507">
        <v>23</v>
      </c>
      <c r="AP507">
        <v>19.5</v>
      </c>
      <c r="AQ507">
        <v>3.5</v>
      </c>
      <c r="AS507">
        <v>4029</v>
      </c>
      <c r="AT507">
        <v>65813</v>
      </c>
      <c r="AU507">
        <v>0.255</v>
      </c>
      <c r="AV507">
        <v>53.24</v>
      </c>
      <c r="AW507">
        <v>25788217</v>
      </c>
      <c r="AX507">
        <v>3.202</v>
      </c>
      <c r="AY507">
        <v>37.9</v>
      </c>
      <c r="AZ507">
        <v>15.504</v>
      </c>
      <c r="BA507">
        <v>10.129</v>
      </c>
      <c r="BB507">
        <v>44648.71</v>
      </c>
      <c r="BC507">
        <v>0.5</v>
      </c>
      <c r="BD507">
        <v>107.791</v>
      </c>
      <c r="BE507">
        <v>5.07</v>
      </c>
      <c r="BF507">
        <v>13</v>
      </c>
      <c r="BG507">
        <v>16.5</v>
      </c>
      <c r="BI507">
        <v>3.84</v>
      </c>
      <c r="BJ507">
        <v>83.44</v>
      </c>
      <c r="BK507">
        <v>0.94399999999999995</v>
      </c>
    </row>
    <row r="508" spans="1:67" x14ac:dyDescent="0.3">
      <c r="A508" t="s">
        <v>202</v>
      </c>
      <c r="B508" t="s">
        <v>203</v>
      </c>
      <c r="C508" t="s">
        <v>127</v>
      </c>
      <c r="D508" s="33">
        <v>44362</v>
      </c>
      <c r="E508">
        <v>30286</v>
      </c>
      <c r="F508">
        <v>13</v>
      </c>
      <c r="G508">
        <v>10.856999999999999</v>
      </c>
      <c r="H508">
        <v>910</v>
      </c>
      <c r="I508">
        <v>0</v>
      </c>
      <c r="J508">
        <v>0</v>
      </c>
      <c r="K508">
        <v>1174.412</v>
      </c>
      <c r="L508">
        <v>0.504</v>
      </c>
      <c r="M508">
        <v>0.42099999999999999</v>
      </c>
      <c r="N508">
        <v>35.286999999999999</v>
      </c>
      <c r="O508">
        <v>0</v>
      </c>
      <c r="P508">
        <v>0</v>
      </c>
      <c r="Q508">
        <v>1.1299999999999999</v>
      </c>
      <c r="R508">
        <v>1</v>
      </c>
      <c r="S508">
        <v>3.9E-2</v>
      </c>
      <c r="T508">
        <v>27</v>
      </c>
      <c r="U508">
        <v>1.0469999999999999</v>
      </c>
      <c r="Z508">
        <v>42936</v>
      </c>
      <c r="AA508">
        <v>19394794</v>
      </c>
      <c r="AB508">
        <v>752.08</v>
      </c>
      <c r="AC508">
        <v>1.665</v>
      </c>
      <c r="AD508">
        <v>53893</v>
      </c>
      <c r="AE508">
        <v>2.09</v>
      </c>
      <c r="AF508">
        <v>2.0000000000000001E-4</v>
      </c>
      <c r="AG508">
        <v>4963.8999999999996</v>
      </c>
      <c r="AH508" t="s">
        <v>204</v>
      </c>
      <c r="AI508">
        <v>6083320</v>
      </c>
      <c r="AJ508">
        <v>5157291</v>
      </c>
      <c r="AK508">
        <v>926029</v>
      </c>
      <c r="AM508">
        <v>152075</v>
      </c>
      <c r="AN508">
        <v>105494</v>
      </c>
      <c r="AO508">
        <v>23.59</v>
      </c>
      <c r="AP508">
        <v>20</v>
      </c>
      <c r="AQ508">
        <v>3.59</v>
      </c>
      <c r="AS508">
        <v>4091</v>
      </c>
      <c r="AT508">
        <v>66323</v>
      </c>
      <c r="AU508">
        <v>0.25700000000000001</v>
      </c>
      <c r="AV508">
        <v>53.24</v>
      </c>
      <c r="AW508">
        <v>25788217</v>
      </c>
      <c r="AX508">
        <v>3.202</v>
      </c>
      <c r="AY508">
        <v>37.9</v>
      </c>
      <c r="AZ508">
        <v>15.504</v>
      </c>
      <c r="BA508">
        <v>10.129</v>
      </c>
      <c r="BB508">
        <v>44648.71</v>
      </c>
      <c r="BC508">
        <v>0.5</v>
      </c>
      <c r="BD508">
        <v>107.791</v>
      </c>
      <c r="BE508">
        <v>5.07</v>
      </c>
      <c r="BF508">
        <v>13</v>
      </c>
      <c r="BG508">
        <v>16.5</v>
      </c>
      <c r="BI508">
        <v>3.84</v>
      </c>
      <c r="BJ508">
        <v>83.44</v>
      </c>
      <c r="BK508">
        <v>0.94399999999999995</v>
      </c>
    </row>
    <row r="509" spans="1:67" x14ac:dyDescent="0.3">
      <c r="A509" t="s">
        <v>202</v>
      </c>
      <c r="B509" t="s">
        <v>203</v>
      </c>
      <c r="C509" t="s">
        <v>127</v>
      </c>
      <c r="D509" s="33">
        <v>44363</v>
      </c>
      <c r="E509">
        <v>30301</v>
      </c>
      <c r="F509">
        <v>15</v>
      </c>
      <c r="G509">
        <v>10.856999999999999</v>
      </c>
      <c r="H509">
        <v>910</v>
      </c>
      <c r="I509">
        <v>0</v>
      </c>
      <c r="J509">
        <v>0</v>
      </c>
      <c r="K509">
        <v>1174.9939999999999</v>
      </c>
      <c r="L509">
        <v>0.58199999999999996</v>
      </c>
      <c r="M509">
        <v>0.42099999999999999</v>
      </c>
      <c r="N509">
        <v>35.286999999999999</v>
      </c>
      <c r="O509">
        <v>0</v>
      </c>
      <c r="P509">
        <v>0</v>
      </c>
      <c r="Q509">
        <v>1.1499999999999999</v>
      </c>
      <c r="R509">
        <v>1</v>
      </c>
      <c r="S509">
        <v>3.9E-2</v>
      </c>
      <c r="T509">
        <v>29</v>
      </c>
      <c r="U509">
        <v>1.125</v>
      </c>
      <c r="Z509">
        <v>47437</v>
      </c>
      <c r="AA509">
        <v>19442231</v>
      </c>
      <c r="AB509">
        <v>753.91899999999998</v>
      </c>
      <c r="AC509">
        <v>1.839</v>
      </c>
      <c r="AD509">
        <v>50200</v>
      </c>
      <c r="AE509">
        <v>1.9470000000000001</v>
      </c>
      <c r="AF509">
        <v>2.0000000000000001E-4</v>
      </c>
      <c r="AG509">
        <v>4623.7</v>
      </c>
      <c r="AH509" t="s">
        <v>204</v>
      </c>
      <c r="AI509">
        <v>6219330</v>
      </c>
      <c r="AJ509">
        <v>5258090</v>
      </c>
      <c r="AK509">
        <v>961240</v>
      </c>
      <c r="AM509">
        <v>136010</v>
      </c>
      <c r="AN509">
        <v>104523</v>
      </c>
      <c r="AO509">
        <v>24.12</v>
      </c>
      <c r="AP509">
        <v>20.39</v>
      </c>
      <c r="AQ509">
        <v>3.73</v>
      </c>
      <c r="AS509">
        <v>4053</v>
      </c>
      <c r="AT509">
        <v>62906</v>
      </c>
      <c r="AU509">
        <v>0.24399999999999999</v>
      </c>
      <c r="AV509">
        <v>53.24</v>
      </c>
      <c r="AW509">
        <v>25788217</v>
      </c>
      <c r="AX509">
        <v>3.202</v>
      </c>
      <c r="AY509">
        <v>37.9</v>
      </c>
      <c r="AZ509">
        <v>15.504</v>
      </c>
      <c r="BA509">
        <v>10.129</v>
      </c>
      <c r="BB509">
        <v>44648.71</v>
      </c>
      <c r="BC509">
        <v>0.5</v>
      </c>
      <c r="BD509">
        <v>107.791</v>
      </c>
      <c r="BE509">
        <v>5.07</v>
      </c>
      <c r="BF509">
        <v>13</v>
      </c>
      <c r="BG509">
        <v>16.5</v>
      </c>
      <c r="BI509">
        <v>3.84</v>
      </c>
      <c r="BJ509">
        <v>83.44</v>
      </c>
      <c r="BK509">
        <v>0.94399999999999995</v>
      </c>
    </row>
    <row r="510" spans="1:67" x14ac:dyDescent="0.3">
      <c r="A510" t="s">
        <v>202</v>
      </c>
      <c r="B510" t="s">
        <v>203</v>
      </c>
      <c r="C510" t="s">
        <v>127</v>
      </c>
      <c r="D510" s="33">
        <v>44364</v>
      </c>
      <c r="E510">
        <v>30309</v>
      </c>
      <c r="F510">
        <v>8</v>
      </c>
      <c r="G510">
        <v>11.571</v>
      </c>
      <c r="H510">
        <v>910</v>
      </c>
      <c r="I510">
        <v>0</v>
      </c>
      <c r="J510">
        <v>0</v>
      </c>
      <c r="K510">
        <v>1175.3040000000001</v>
      </c>
      <c r="L510">
        <v>0.31</v>
      </c>
      <c r="M510">
        <v>0.44900000000000001</v>
      </c>
      <c r="N510">
        <v>35.286999999999999</v>
      </c>
      <c r="O510">
        <v>0</v>
      </c>
      <c r="P510">
        <v>0</v>
      </c>
      <c r="Q510">
        <v>1.1599999999999999</v>
      </c>
      <c r="R510">
        <v>1</v>
      </c>
      <c r="S510">
        <v>3.9E-2</v>
      </c>
      <c r="T510">
        <v>32</v>
      </c>
      <c r="U510">
        <v>1.2410000000000001</v>
      </c>
      <c r="Z510">
        <v>70468</v>
      </c>
      <c r="AA510">
        <v>19512699</v>
      </c>
      <c r="AB510">
        <v>756.65200000000004</v>
      </c>
      <c r="AC510">
        <v>2.7330000000000001</v>
      </c>
      <c r="AD510">
        <v>50627</v>
      </c>
      <c r="AE510">
        <v>1.9630000000000001</v>
      </c>
      <c r="AF510">
        <v>2.0000000000000001E-4</v>
      </c>
      <c r="AG510">
        <v>4375.3</v>
      </c>
      <c r="AH510" t="s">
        <v>204</v>
      </c>
      <c r="AI510">
        <v>6360666</v>
      </c>
      <c r="AJ510">
        <v>5340569</v>
      </c>
      <c r="AK510">
        <v>1020097</v>
      </c>
      <c r="AM510">
        <v>141336</v>
      </c>
      <c r="AN510">
        <v>102808</v>
      </c>
      <c r="AO510">
        <v>24.67</v>
      </c>
      <c r="AP510">
        <v>20.71</v>
      </c>
      <c r="AQ510">
        <v>3.96</v>
      </c>
      <c r="AS510">
        <v>3987</v>
      </c>
      <c r="AT510">
        <v>55149</v>
      </c>
      <c r="AU510">
        <v>0.214</v>
      </c>
      <c r="AV510">
        <v>53.24</v>
      </c>
      <c r="AW510">
        <v>25788217</v>
      </c>
      <c r="AX510">
        <v>3.202</v>
      </c>
      <c r="AY510">
        <v>37.9</v>
      </c>
      <c r="AZ510">
        <v>15.504</v>
      </c>
      <c r="BA510">
        <v>10.129</v>
      </c>
      <c r="BB510">
        <v>44648.71</v>
      </c>
      <c r="BC510">
        <v>0.5</v>
      </c>
      <c r="BD510">
        <v>107.791</v>
      </c>
      <c r="BE510">
        <v>5.07</v>
      </c>
      <c r="BF510">
        <v>13</v>
      </c>
      <c r="BG510">
        <v>16.5</v>
      </c>
      <c r="BI510">
        <v>3.84</v>
      </c>
      <c r="BJ510">
        <v>83.44</v>
      </c>
      <c r="BK510">
        <v>0.94399999999999995</v>
      </c>
    </row>
    <row r="511" spans="1:67" x14ac:dyDescent="0.3">
      <c r="A511" t="s">
        <v>202</v>
      </c>
      <c r="B511" t="s">
        <v>203</v>
      </c>
      <c r="C511" t="s">
        <v>127</v>
      </c>
      <c r="D511" s="33">
        <v>44365</v>
      </c>
      <c r="E511">
        <v>30322</v>
      </c>
      <c r="F511">
        <v>13</v>
      </c>
      <c r="G511">
        <v>12.571</v>
      </c>
      <c r="H511">
        <v>910</v>
      </c>
      <c r="I511">
        <v>0</v>
      </c>
      <c r="J511">
        <v>0</v>
      </c>
      <c r="K511">
        <v>1175.808</v>
      </c>
      <c r="L511">
        <v>0.504</v>
      </c>
      <c r="M511">
        <v>0.48699999999999999</v>
      </c>
      <c r="N511">
        <v>35.286999999999999</v>
      </c>
      <c r="O511">
        <v>0</v>
      </c>
      <c r="P511">
        <v>0</v>
      </c>
      <c r="Q511">
        <v>1.2</v>
      </c>
      <c r="R511">
        <v>1</v>
      </c>
      <c r="S511">
        <v>3.9E-2</v>
      </c>
      <c r="T511">
        <v>36</v>
      </c>
      <c r="U511">
        <v>1.3959999999999999</v>
      </c>
      <c r="Z511">
        <v>75644</v>
      </c>
      <c r="AA511">
        <v>19588343</v>
      </c>
      <c r="AB511">
        <v>759.58500000000004</v>
      </c>
      <c r="AC511">
        <v>2.9329999999999998</v>
      </c>
      <c r="AD511">
        <v>53653</v>
      </c>
      <c r="AE511">
        <v>2.081</v>
      </c>
      <c r="AF511">
        <v>2.0000000000000001E-4</v>
      </c>
      <c r="AG511">
        <v>4268</v>
      </c>
      <c r="AH511" t="s">
        <v>204</v>
      </c>
      <c r="AI511">
        <v>6491476</v>
      </c>
      <c r="AJ511">
        <v>5447144</v>
      </c>
      <c r="AK511">
        <v>1044332</v>
      </c>
      <c r="AM511">
        <v>130810</v>
      </c>
      <c r="AN511">
        <v>110720</v>
      </c>
      <c r="AO511">
        <v>25.17</v>
      </c>
      <c r="AP511">
        <v>21.12</v>
      </c>
      <c r="AQ511">
        <v>4.05</v>
      </c>
      <c r="AS511">
        <v>4293</v>
      </c>
      <c r="AT511">
        <v>68165</v>
      </c>
      <c r="AU511">
        <v>0.26400000000000001</v>
      </c>
      <c r="AV511">
        <v>53.24</v>
      </c>
      <c r="AW511">
        <v>25788217</v>
      </c>
      <c r="AX511">
        <v>3.202</v>
      </c>
      <c r="AY511">
        <v>37.9</v>
      </c>
      <c r="AZ511">
        <v>15.504</v>
      </c>
      <c r="BA511">
        <v>10.129</v>
      </c>
      <c r="BB511">
        <v>44648.71</v>
      </c>
      <c r="BC511">
        <v>0.5</v>
      </c>
      <c r="BD511">
        <v>107.791</v>
      </c>
      <c r="BE511">
        <v>5.07</v>
      </c>
      <c r="BF511">
        <v>13</v>
      </c>
      <c r="BG511">
        <v>16.5</v>
      </c>
      <c r="BI511">
        <v>3.84</v>
      </c>
      <c r="BJ511">
        <v>83.44</v>
      </c>
      <c r="BK511">
        <v>0.94399999999999995</v>
      </c>
    </row>
    <row r="512" spans="1:67" x14ac:dyDescent="0.3">
      <c r="A512" t="s">
        <v>202</v>
      </c>
      <c r="B512" t="s">
        <v>203</v>
      </c>
      <c r="C512" t="s">
        <v>127</v>
      </c>
      <c r="D512" s="33">
        <v>44366</v>
      </c>
      <c r="E512">
        <v>30331</v>
      </c>
      <c r="F512">
        <v>9</v>
      </c>
      <c r="G512">
        <v>11.856999999999999</v>
      </c>
      <c r="H512">
        <v>910</v>
      </c>
      <c r="I512">
        <v>0</v>
      </c>
      <c r="J512">
        <v>0</v>
      </c>
      <c r="K512">
        <v>1176.1569999999999</v>
      </c>
      <c r="L512">
        <v>0.34899999999999998</v>
      </c>
      <c r="M512">
        <v>0.46</v>
      </c>
      <c r="N512">
        <v>35.286999999999999</v>
      </c>
      <c r="O512">
        <v>0</v>
      </c>
      <c r="P512">
        <v>0</v>
      </c>
      <c r="Q512">
        <v>1.24</v>
      </c>
      <c r="R512">
        <v>1</v>
      </c>
      <c r="S512">
        <v>3.9E-2</v>
      </c>
      <c r="T512">
        <v>35</v>
      </c>
      <c r="U512">
        <v>1.357</v>
      </c>
      <c r="Z512">
        <v>73554</v>
      </c>
      <c r="AA512">
        <v>19661897</v>
      </c>
      <c r="AB512">
        <v>762.43700000000001</v>
      </c>
      <c r="AC512">
        <v>2.8519999999999999</v>
      </c>
      <c r="AD512">
        <v>57147</v>
      </c>
      <c r="AE512">
        <v>2.2160000000000002</v>
      </c>
      <c r="AF512">
        <v>2.0000000000000001E-4</v>
      </c>
      <c r="AG512">
        <v>4819.7</v>
      </c>
      <c r="AH512" t="s">
        <v>204</v>
      </c>
      <c r="AI512">
        <v>6556029</v>
      </c>
      <c r="AJ512">
        <v>5499359</v>
      </c>
      <c r="AK512">
        <v>1056670</v>
      </c>
      <c r="AM512">
        <v>64553</v>
      </c>
      <c r="AN512">
        <v>109166</v>
      </c>
      <c r="AO512">
        <v>25.42</v>
      </c>
      <c r="AP512">
        <v>21.33</v>
      </c>
      <c r="AQ512">
        <v>4.0999999999999996</v>
      </c>
      <c r="AS512">
        <v>4233</v>
      </c>
      <c r="AT512">
        <v>73415</v>
      </c>
      <c r="AU512">
        <v>0.28499999999999998</v>
      </c>
      <c r="AV512">
        <v>53.24</v>
      </c>
      <c r="AW512">
        <v>25788217</v>
      </c>
      <c r="AX512">
        <v>3.202</v>
      </c>
      <c r="AY512">
        <v>37.9</v>
      </c>
      <c r="AZ512">
        <v>15.504</v>
      </c>
      <c r="BA512">
        <v>10.129</v>
      </c>
      <c r="BB512">
        <v>44648.71</v>
      </c>
      <c r="BC512">
        <v>0.5</v>
      </c>
      <c r="BD512">
        <v>107.791</v>
      </c>
      <c r="BE512">
        <v>5.07</v>
      </c>
      <c r="BF512">
        <v>13</v>
      </c>
      <c r="BG512">
        <v>16.5</v>
      </c>
      <c r="BI512">
        <v>3.84</v>
      </c>
      <c r="BJ512">
        <v>83.44</v>
      </c>
      <c r="BK512">
        <v>0.94399999999999995</v>
      </c>
    </row>
    <row r="513" spans="1:67" x14ac:dyDescent="0.3">
      <c r="A513" t="s">
        <v>202</v>
      </c>
      <c r="B513" t="s">
        <v>203</v>
      </c>
      <c r="C513" t="s">
        <v>127</v>
      </c>
      <c r="D513" s="33">
        <v>44367</v>
      </c>
      <c r="E513">
        <v>30355</v>
      </c>
      <c r="F513">
        <v>24</v>
      </c>
      <c r="G513">
        <v>13.286</v>
      </c>
      <c r="H513">
        <v>910</v>
      </c>
      <c r="I513">
        <v>0</v>
      </c>
      <c r="J513">
        <v>0</v>
      </c>
      <c r="K513">
        <v>1177.088</v>
      </c>
      <c r="L513">
        <v>0.93100000000000005</v>
      </c>
      <c r="M513">
        <v>0.51500000000000001</v>
      </c>
      <c r="N513">
        <v>35.286999999999999</v>
      </c>
      <c r="O513">
        <v>0</v>
      </c>
      <c r="P513">
        <v>0</v>
      </c>
      <c r="Q513">
        <v>1.32</v>
      </c>
      <c r="R513">
        <v>1</v>
      </c>
      <c r="S513">
        <v>3.9E-2</v>
      </c>
      <c r="T513">
        <v>36</v>
      </c>
      <c r="U513">
        <v>1.3959999999999999</v>
      </c>
      <c r="Z513">
        <v>57146</v>
      </c>
      <c r="AA513">
        <v>19719043</v>
      </c>
      <c r="AB513">
        <v>764.65300000000002</v>
      </c>
      <c r="AC513">
        <v>2.2160000000000002</v>
      </c>
      <c r="AD513">
        <v>58049</v>
      </c>
      <c r="AE513">
        <v>2.2509999999999999</v>
      </c>
      <c r="AF513">
        <v>2.0000000000000001E-4</v>
      </c>
      <c r="AG513">
        <v>4369.2</v>
      </c>
      <c r="AH513" t="s">
        <v>204</v>
      </c>
      <c r="AI513">
        <v>6590741</v>
      </c>
      <c r="AJ513">
        <v>5509653</v>
      </c>
      <c r="AK513">
        <v>1081088</v>
      </c>
      <c r="AM513">
        <v>34712</v>
      </c>
      <c r="AN513">
        <v>103349</v>
      </c>
      <c r="AO513">
        <v>25.56</v>
      </c>
      <c r="AP513">
        <v>21.37</v>
      </c>
      <c r="AQ513">
        <v>4.1900000000000004</v>
      </c>
      <c r="AS513">
        <v>4008</v>
      </c>
      <c r="AT513">
        <v>72677</v>
      </c>
      <c r="AU513">
        <v>0.28199999999999997</v>
      </c>
      <c r="AV513">
        <v>53.24</v>
      </c>
      <c r="AW513">
        <v>25788217</v>
      </c>
      <c r="AX513">
        <v>3.202</v>
      </c>
      <c r="AY513">
        <v>37.9</v>
      </c>
      <c r="AZ513">
        <v>15.504</v>
      </c>
      <c r="BA513">
        <v>10.129</v>
      </c>
      <c r="BB513">
        <v>44648.71</v>
      </c>
      <c r="BC513">
        <v>0.5</v>
      </c>
      <c r="BD513">
        <v>107.791</v>
      </c>
      <c r="BE513">
        <v>5.07</v>
      </c>
      <c r="BF513">
        <v>13</v>
      </c>
      <c r="BG513">
        <v>16.5</v>
      </c>
      <c r="BI513">
        <v>3.84</v>
      </c>
      <c r="BJ513">
        <v>83.44</v>
      </c>
      <c r="BK513">
        <v>0.94399999999999995</v>
      </c>
      <c r="BL513">
        <v>-11258.9</v>
      </c>
      <c r="BM513">
        <v>-4.5599999999999996</v>
      </c>
      <c r="BN513">
        <v>-0.77</v>
      </c>
      <c r="BO513">
        <v>-436.59086628594798</v>
      </c>
    </row>
    <row r="514" spans="1:67" x14ac:dyDescent="0.3">
      <c r="A514" t="s">
        <v>202</v>
      </c>
      <c r="B514" t="s">
        <v>203</v>
      </c>
      <c r="C514" t="s">
        <v>127</v>
      </c>
      <c r="D514" s="33">
        <v>44368</v>
      </c>
      <c r="E514">
        <v>30366</v>
      </c>
      <c r="F514">
        <v>11</v>
      </c>
      <c r="G514">
        <v>13.286</v>
      </c>
      <c r="H514">
        <v>910</v>
      </c>
      <c r="I514">
        <v>0</v>
      </c>
      <c r="J514">
        <v>0</v>
      </c>
      <c r="K514">
        <v>1177.5150000000001</v>
      </c>
      <c r="L514">
        <v>0.42699999999999999</v>
      </c>
      <c r="M514">
        <v>0.51500000000000001</v>
      </c>
      <c r="N514">
        <v>35.286999999999999</v>
      </c>
      <c r="O514">
        <v>0</v>
      </c>
      <c r="P514">
        <v>0</v>
      </c>
      <c r="Q514">
        <v>1.34</v>
      </c>
      <c r="R514">
        <v>1</v>
      </c>
      <c r="S514">
        <v>3.9E-2</v>
      </c>
      <c r="T514">
        <v>37</v>
      </c>
      <c r="U514">
        <v>1.4350000000000001</v>
      </c>
      <c r="Z514">
        <v>60188</v>
      </c>
      <c r="AA514">
        <v>19779231</v>
      </c>
      <c r="AB514">
        <v>766.98699999999997</v>
      </c>
      <c r="AC514">
        <v>2.3340000000000001</v>
      </c>
      <c r="AD514">
        <v>61053</v>
      </c>
      <c r="AE514">
        <v>2.367</v>
      </c>
      <c r="AF514">
        <v>2.0000000000000001E-4</v>
      </c>
      <c r="AG514">
        <v>4595.3</v>
      </c>
      <c r="AH514" t="s">
        <v>204</v>
      </c>
      <c r="AI514">
        <v>6719384</v>
      </c>
      <c r="AJ514">
        <v>5630732</v>
      </c>
      <c r="AK514">
        <v>1088652</v>
      </c>
      <c r="AM514">
        <v>128643</v>
      </c>
      <c r="AN514">
        <v>112591</v>
      </c>
      <c r="AO514">
        <v>26.06</v>
      </c>
      <c r="AP514">
        <v>21.83</v>
      </c>
      <c r="AQ514">
        <v>4.22</v>
      </c>
      <c r="AS514">
        <v>4366</v>
      </c>
      <c r="AT514">
        <v>85932</v>
      </c>
      <c r="AU514">
        <v>0.33300000000000002</v>
      </c>
      <c r="AV514">
        <v>53.24</v>
      </c>
      <c r="AW514">
        <v>25788217</v>
      </c>
      <c r="AX514">
        <v>3.202</v>
      </c>
      <c r="AY514">
        <v>37.9</v>
      </c>
      <c r="AZ514">
        <v>15.504</v>
      </c>
      <c r="BA514">
        <v>10.129</v>
      </c>
      <c r="BB514">
        <v>44648.71</v>
      </c>
      <c r="BC514">
        <v>0.5</v>
      </c>
      <c r="BD514">
        <v>107.791</v>
      </c>
      <c r="BE514">
        <v>5.07</v>
      </c>
      <c r="BF514">
        <v>13</v>
      </c>
      <c r="BG514">
        <v>16.5</v>
      </c>
      <c r="BI514">
        <v>3.84</v>
      </c>
      <c r="BJ514">
        <v>83.44</v>
      </c>
      <c r="BK514">
        <v>0.94399999999999995</v>
      </c>
    </row>
    <row r="515" spans="1:67" x14ac:dyDescent="0.3">
      <c r="A515" t="s">
        <v>202</v>
      </c>
      <c r="B515" t="s">
        <v>203</v>
      </c>
      <c r="C515" t="s">
        <v>127</v>
      </c>
      <c r="D515" s="33">
        <v>44369</v>
      </c>
      <c r="E515">
        <v>30380</v>
      </c>
      <c r="F515">
        <v>14</v>
      </c>
      <c r="G515">
        <v>13.429</v>
      </c>
      <c r="H515">
        <v>910</v>
      </c>
      <c r="I515">
        <v>0</v>
      </c>
      <c r="J515">
        <v>0</v>
      </c>
      <c r="K515">
        <v>1178.057</v>
      </c>
      <c r="L515">
        <v>0.54300000000000004</v>
      </c>
      <c r="M515">
        <v>0.52100000000000002</v>
      </c>
      <c r="N515">
        <v>35.286999999999999</v>
      </c>
      <c r="O515">
        <v>0</v>
      </c>
      <c r="P515">
        <v>0</v>
      </c>
      <c r="Q515">
        <v>1.4</v>
      </c>
      <c r="R515">
        <v>0</v>
      </c>
      <c r="S515">
        <v>0</v>
      </c>
      <c r="T515">
        <v>43</v>
      </c>
      <c r="U515">
        <v>1.667</v>
      </c>
      <c r="Z515">
        <v>59835</v>
      </c>
      <c r="AA515">
        <v>19839066</v>
      </c>
      <c r="AB515">
        <v>769.30700000000002</v>
      </c>
      <c r="AC515">
        <v>2.3199999999999998</v>
      </c>
      <c r="AD515">
        <v>63467</v>
      </c>
      <c r="AE515">
        <v>2.4609999999999999</v>
      </c>
      <c r="AF515">
        <v>2.0000000000000001E-4</v>
      </c>
      <c r="AG515">
        <v>4726.1000000000004</v>
      </c>
      <c r="AH515" t="s">
        <v>204</v>
      </c>
      <c r="AI515">
        <v>6860276</v>
      </c>
      <c r="AJ515">
        <v>5645745</v>
      </c>
      <c r="AK515">
        <v>1214531</v>
      </c>
      <c r="AM515">
        <v>140892</v>
      </c>
      <c r="AN515">
        <v>110994</v>
      </c>
      <c r="AO515">
        <v>26.6</v>
      </c>
      <c r="AP515">
        <v>21.89</v>
      </c>
      <c r="AQ515">
        <v>4.71</v>
      </c>
      <c r="AS515">
        <v>4304</v>
      </c>
      <c r="AT515">
        <v>69779</v>
      </c>
      <c r="AU515">
        <v>0.27100000000000002</v>
      </c>
      <c r="AV515">
        <v>53.24</v>
      </c>
      <c r="AW515">
        <v>25788217</v>
      </c>
      <c r="AX515">
        <v>3.202</v>
      </c>
      <c r="AY515">
        <v>37.9</v>
      </c>
      <c r="AZ515">
        <v>15.504</v>
      </c>
      <c r="BA515">
        <v>10.129</v>
      </c>
      <c r="BB515">
        <v>44648.71</v>
      </c>
      <c r="BC515">
        <v>0.5</v>
      </c>
      <c r="BD515">
        <v>107.791</v>
      </c>
      <c r="BE515">
        <v>5.07</v>
      </c>
      <c r="BF515">
        <v>13</v>
      </c>
      <c r="BG515">
        <v>16.5</v>
      </c>
      <c r="BI515">
        <v>3.84</v>
      </c>
      <c r="BJ515">
        <v>83.44</v>
      </c>
      <c r="BK515">
        <v>0.94399999999999995</v>
      </c>
    </row>
    <row r="516" spans="1:67" x14ac:dyDescent="0.3">
      <c r="A516" t="s">
        <v>202</v>
      </c>
      <c r="B516" t="s">
        <v>203</v>
      </c>
      <c r="C516" t="s">
        <v>127</v>
      </c>
      <c r="D516" s="33">
        <v>44370</v>
      </c>
      <c r="E516">
        <v>30404</v>
      </c>
      <c r="F516">
        <v>24</v>
      </c>
      <c r="G516">
        <v>14.714</v>
      </c>
      <c r="H516">
        <v>910</v>
      </c>
      <c r="I516">
        <v>0</v>
      </c>
      <c r="J516">
        <v>0</v>
      </c>
      <c r="K516">
        <v>1178.9880000000001</v>
      </c>
      <c r="L516">
        <v>0.93100000000000005</v>
      </c>
      <c r="M516">
        <v>0.57099999999999995</v>
      </c>
      <c r="N516">
        <v>35.286999999999999</v>
      </c>
      <c r="O516">
        <v>0</v>
      </c>
      <c r="P516">
        <v>0</v>
      </c>
      <c r="Q516">
        <v>1.48</v>
      </c>
      <c r="R516">
        <v>0</v>
      </c>
      <c r="S516">
        <v>0</v>
      </c>
      <c r="T516">
        <v>45</v>
      </c>
      <c r="U516">
        <v>1.7450000000000001</v>
      </c>
      <c r="Z516">
        <v>96664</v>
      </c>
      <c r="AA516">
        <v>19935730</v>
      </c>
      <c r="AB516">
        <v>773.05600000000004</v>
      </c>
      <c r="AC516">
        <v>3.7480000000000002</v>
      </c>
      <c r="AD516">
        <v>70500</v>
      </c>
      <c r="AE516">
        <v>2.734</v>
      </c>
      <c r="AF516">
        <v>2.0000000000000001E-4</v>
      </c>
      <c r="AG516">
        <v>4791.3999999999996</v>
      </c>
      <c r="AH516" t="s">
        <v>204</v>
      </c>
      <c r="AI516">
        <v>6999198</v>
      </c>
      <c r="AJ516">
        <v>5756508</v>
      </c>
      <c r="AK516">
        <v>1242690</v>
      </c>
      <c r="AM516">
        <v>138922</v>
      </c>
      <c r="AN516">
        <v>111410</v>
      </c>
      <c r="AO516">
        <v>27.14</v>
      </c>
      <c r="AP516">
        <v>22.32</v>
      </c>
      <c r="AQ516">
        <v>4.82</v>
      </c>
      <c r="AS516">
        <v>4320</v>
      </c>
      <c r="AT516">
        <v>71203</v>
      </c>
      <c r="AU516">
        <v>0.27600000000000002</v>
      </c>
      <c r="AV516">
        <v>53.24</v>
      </c>
      <c r="AW516">
        <v>25788217</v>
      </c>
      <c r="AX516">
        <v>3.202</v>
      </c>
      <c r="AY516">
        <v>37.9</v>
      </c>
      <c r="AZ516">
        <v>15.504</v>
      </c>
      <c r="BA516">
        <v>10.129</v>
      </c>
      <c r="BB516">
        <v>44648.71</v>
      </c>
      <c r="BC516">
        <v>0.5</v>
      </c>
      <c r="BD516">
        <v>107.791</v>
      </c>
      <c r="BE516">
        <v>5.07</v>
      </c>
      <c r="BF516">
        <v>13</v>
      </c>
      <c r="BG516">
        <v>16.5</v>
      </c>
      <c r="BI516">
        <v>3.84</v>
      </c>
      <c r="BJ516">
        <v>83.44</v>
      </c>
      <c r="BK516">
        <v>0.94399999999999995</v>
      </c>
    </row>
    <row r="517" spans="1:67" x14ac:dyDescent="0.3">
      <c r="A517" t="s">
        <v>202</v>
      </c>
      <c r="B517" t="s">
        <v>203</v>
      </c>
      <c r="C517" t="s">
        <v>127</v>
      </c>
      <c r="D517" s="33">
        <v>44371</v>
      </c>
      <c r="E517">
        <v>30424</v>
      </c>
      <c r="F517">
        <v>20</v>
      </c>
      <c r="G517">
        <v>16.428999999999998</v>
      </c>
      <c r="H517">
        <v>910</v>
      </c>
      <c r="I517">
        <v>0</v>
      </c>
      <c r="J517">
        <v>0</v>
      </c>
      <c r="K517">
        <v>1179.7639999999999</v>
      </c>
      <c r="L517">
        <v>0.77600000000000002</v>
      </c>
      <c r="M517">
        <v>0.63700000000000001</v>
      </c>
      <c r="N517">
        <v>35.286999999999999</v>
      </c>
      <c r="O517">
        <v>0</v>
      </c>
      <c r="P517">
        <v>0</v>
      </c>
      <c r="Q517">
        <v>1.54</v>
      </c>
      <c r="R517">
        <v>1</v>
      </c>
      <c r="S517">
        <v>3.9E-2</v>
      </c>
      <c r="T517">
        <v>48</v>
      </c>
      <c r="U517">
        <v>1.861</v>
      </c>
      <c r="Z517">
        <v>93522</v>
      </c>
      <c r="AA517">
        <v>20029252</v>
      </c>
      <c r="AB517">
        <v>776.68200000000002</v>
      </c>
      <c r="AC517">
        <v>3.6269999999999998</v>
      </c>
      <c r="AD517">
        <v>73793</v>
      </c>
      <c r="AE517">
        <v>2.8620000000000001</v>
      </c>
      <c r="AF517">
        <v>2.0000000000000001E-4</v>
      </c>
      <c r="AG517">
        <v>4491.6000000000004</v>
      </c>
      <c r="AH517" t="s">
        <v>204</v>
      </c>
      <c r="AI517">
        <v>7137632</v>
      </c>
      <c r="AJ517">
        <v>5777713</v>
      </c>
      <c r="AK517">
        <v>1359919</v>
      </c>
      <c r="AM517">
        <v>138434</v>
      </c>
      <c r="AN517">
        <v>110995</v>
      </c>
      <c r="AO517">
        <v>27.68</v>
      </c>
      <c r="AP517">
        <v>22.4</v>
      </c>
      <c r="AQ517">
        <v>5.27</v>
      </c>
      <c r="AS517">
        <v>4304</v>
      </c>
      <c r="AT517">
        <v>62449</v>
      </c>
      <c r="AU517">
        <v>0.24199999999999999</v>
      </c>
      <c r="AV517">
        <v>53.24</v>
      </c>
      <c r="AW517">
        <v>25788217</v>
      </c>
      <c r="AX517">
        <v>3.202</v>
      </c>
      <c r="AY517">
        <v>37.9</v>
      </c>
      <c r="AZ517">
        <v>15.504</v>
      </c>
      <c r="BA517">
        <v>10.129</v>
      </c>
      <c r="BB517">
        <v>44648.71</v>
      </c>
      <c r="BC517">
        <v>0.5</v>
      </c>
      <c r="BD517">
        <v>107.791</v>
      </c>
      <c r="BE517">
        <v>5.07</v>
      </c>
      <c r="BF517">
        <v>13</v>
      </c>
      <c r="BG517">
        <v>16.5</v>
      </c>
      <c r="BI517">
        <v>3.84</v>
      </c>
      <c r="BJ517">
        <v>83.44</v>
      </c>
      <c r="BK517">
        <v>0.94399999999999995</v>
      </c>
    </row>
    <row r="518" spans="1:67" x14ac:dyDescent="0.3">
      <c r="A518" t="s">
        <v>202</v>
      </c>
      <c r="B518" t="s">
        <v>203</v>
      </c>
      <c r="C518" t="s">
        <v>127</v>
      </c>
      <c r="D518" s="33">
        <v>44372</v>
      </c>
      <c r="E518">
        <v>30457</v>
      </c>
      <c r="F518">
        <v>33</v>
      </c>
      <c r="G518">
        <v>19.286000000000001</v>
      </c>
      <c r="H518">
        <v>910</v>
      </c>
      <c r="I518">
        <v>0</v>
      </c>
      <c r="J518">
        <v>0</v>
      </c>
      <c r="K518">
        <v>1181.0429999999999</v>
      </c>
      <c r="L518">
        <v>1.28</v>
      </c>
      <c r="M518">
        <v>0.748</v>
      </c>
      <c r="N518">
        <v>35.286999999999999</v>
      </c>
      <c r="O518">
        <v>0</v>
      </c>
      <c r="P518">
        <v>0</v>
      </c>
      <c r="Q518">
        <v>1.59</v>
      </c>
      <c r="R518">
        <v>1</v>
      </c>
      <c r="S518">
        <v>3.9E-2</v>
      </c>
      <c r="T518">
        <v>50</v>
      </c>
      <c r="U518">
        <v>1.9390000000000001</v>
      </c>
      <c r="Z518">
        <v>91915</v>
      </c>
      <c r="AA518">
        <v>20121167</v>
      </c>
      <c r="AB518">
        <v>780.24699999999996</v>
      </c>
      <c r="AC518">
        <v>3.5640000000000001</v>
      </c>
      <c r="AD518">
        <v>76118</v>
      </c>
      <c r="AE518">
        <v>2.952</v>
      </c>
      <c r="AF518">
        <v>2.9999999999999997E-4</v>
      </c>
      <c r="AG518">
        <v>3946.8</v>
      </c>
      <c r="AH518" t="s">
        <v>204</v>
      </c>
      <c r="AI518">
        <v>7257605</v>
      </c>
      <c r="AJ518">
        <v>5871374</v>
      </c>
      <c r="AK518">
        <v>1386231</v>
      </c>
      <c r="AM518">
        <v>119973</v>
      </c>
      <c r="AN518">
        <v>109447</v>
      </c>
      <c r="AO518">
        <v>28.14</v>
      </c>
      <c r="AP518">
        <v>22.77</v>
      </c>
      <c r="AQ518">
        <v>5.38</v>
      </c>
      <c r="AS518">
        <v>4244</v>
      </c>
      <c r="AT518">
        <v>60604</v>
      </c>
      <c r="AU518">
        <v>0.23499999999999999</v>
      </c>
      <c r="AV518">
        <v>53.24</v>
      </c>
      <c r="AW518">
        <v>25788217</v>
      </c>
      <c r="AX518">
        <v>3.202</v>
      </c>
      <c r="AY518">
        <v>37.9</v>
      </c>
      <c r="AZ518">
        <v>15.504</v>
      </c>
      <c r="BA518">
        <v>10.129</v>
      </c>
      <c r="BB518">
        <v>44648.71</v>
      </c>
      <c r="BC518">
        <v>0.5</v>
      </c>
      <c r="BD518">
        <v>107.791</v>
      </c>
      <c r="BE518">
        <v>5.07</v>
      </c>
      <c r="BF518">
        <v>13</v>
      </c>
      <c r="BG518">
        <v>16.5</v>
      </c>
      <c r="BI518">
        <v>3.84</v>
      </c>
      <c r="BJ518">
        <v>83.44</v>
      </c>
      <c r="BK518">
        <v>0.94399999999999995</v>
      </c>
    </row>
    <row r="519" spans="1:67" x14ac:dyDescent="0.3">
      <c r="A519" t="s">
        <v>202</v>
      </c>
      <c r="B519" t="s">
        <v>203</v>
      </c>
      <c r="C519" t="s">
        <v>127</v>
      </c>
      <c r="D519" s="33">
        <v>44373</v>
      </c>
      <c r="E519">
        <v>30499</v>
      </c>
      <c r="F519">
        <v>42</v>
      </c>
      <c r="G519">
        <v>24</v>
      </c>
      <c r="H519">
        <v>910</v>
      </c>
      <c r="I519">
        <v>0</v>
      </c>
      <c r="J519">
        <v>0</v>
      </c>
      <c r="K519">
        <v>1182.672</v>
      </c>
      <c r="L519">
        <v>1.629</v>
      </c>
      <c r="M519">
        <v>0.93100000000000005</v>
      </c>
      <c r="N519">
        <v>35.286999999999999</v>
      </c>
      <c r="O519">
        <v>0</v>
      </c>
      <c r="P519">
        <v>0</v>
      </c>
      <c r="Q519">
        <v>1.61</v>
      </c>
      <c r="R519">
        <v>1</v>
      </c>
      <c r="S519">
        <v>3.9E-2</v>
      </c>
      <c r="T519">
        <v>50</v>
      </c>
      <c r="U519">
        <v>1.9390000000000001</v>
      </c>
      <c r="Z519">
        <v>95773</v>
      </c>
      <c r="AA519">
        <v>20216940</v>
      </c>
      <c r="AB519">
        <v>783.96</v>
      </c>
      <c r="AC519">
        <v>3.714</v>
      </c>
      <c r="AD519">
        <v>79292</v>
      </c>
      <c r="AE519">
        <v>3.0750000000000002</v>
      </c>
      <c r="AF519">
        <v>2.9999999999999997E-4</v>
      </c>
      <c r="AG519">
        <v>3303.8</v>
      </c>
      <c r="AH519" t="s">
        <v>204</v>
      </c>
      <c r="AI519">
        <v>7326320</v>
      </c>
      <c r="AJ519">
        <v>5876688</v>
      </c>
      <c r="AK519">
        <v>1449632</v>
      </c>
      <c r="AM519">
        <v>68715</v>
      </c>
      <c r="AN519">
        <v>110042</v>
      </c>
      <c r="AO519">
        <v>28.41</v>
      </c>
      <c r="AP519">
        <v>22.79</v>
      </c>
      <c r="AQ519">
        <v>5.62</v>
      </c>
      <c r="AS519">
        <v>4267</v>
      </c>
      <c r="AT519">
        <v>53904</v>
      </c>
      <c r="AU519">
        <v>0.20899999999999999</v>
      </c>
      <c r="AV519">
        <v>68.06</v>
      </c>
      <c r="AW519">
        <v>25788217</v>
      </c>
      <c r="AX519">
        <v>3.202</v>
      </c>
      <c r="AY519">
        <v>37.9</v>
      </c>
      <c r="AZ519">
        <v>15.504</v>
      </c>
      <c r="BA519">
        <v>10.129</v>
      </c>
      <c r="BB519">
        <v>44648.71</v>
      </c>
      <c r="BC519">
        <v>0.5</v>
      </c>
      <c r="BD519">
        <v>107.791</v>
      </c>
      <c r="BE519">
        <v>5.07</v>
      </c>
      <c r="BF519">
        <v>13</v>
      </c>
      <c r="BG519">
        <v>16.5</v>
      </c>
      <c r="BI519">
        <v>3.84</v>
      </c>
      <c r="BJ519">
        <v>83.44</v>
      </c>
      <c r="BK519">
        <v>0.94399999999999995</v>
      </c>
    </row>
    <row r="520" spans="1:67" x14ac:dyDescent="0.3">
      <c r="A520" t="s">
        <v>202</v>
      </c>
      <c r="B520" t="s">
        <v>203</v>
      </c>
      <c r="C520" t="s">
        <v>127</v>
      </c>
      <c r="D520" s="33">
        <v>44374</v>
      </c>
      <c r="E520">
        <v>30528</v>
      </c>
      <c r="F520">
        <v>29</v>
      </c>
      <c r="G520">
        <v>24.713999999999999</v>
      </c>
      <c r="H520">
        <v>910</v>
      </c>
      <c r="I520">
        <v>0</v>
      </c>
      <c r="J520">
        <v>0</v>
      </c>
      <c r="K520">
        <v>1183.796</v>
      </c>
      <c r="L520">
        <v>1.125</v>
      </c>
      <c r="M520">
        <v>0.95799999999999996</v>
      </c>
      <c r="N520">
        <v>35.286999999999999</v>
      </c>
      <c r="O520">
        <v>0</v>
      </c>
      <c r="P520">
        <v>0</v>
      </c>
      <c r="Q520">
        <v>1.57</v>
      </c>
      <c r="R520">
        <v>2</v>
      </c>
      <c r="S520">
        <v>7.8E-2</v>
      </c>
      <c r="T520">
        <v>59</v>
      </c>
      <c r="U520">
        <v>2.2879999999999998</v>
      </c>
      <c r="Z520">
        <v>90567</v>
      </c>
      <c r="AA520">
        <v>20307507</v>
      </c>
      <c r="AB520">
        <v>787.47199999999998</v>
      </c>
      <c r="AC520">
        <v>3.512</v>
      </c>
      <c r="AD520">
        <v>84066</v>
      </c>
      <c r="AE520">
        <v>3.26</v>
      </c>
      <c r="AF520">
        <v>2.9999999999999997E-4</v>
      </c>
      <c r="AG520">
        <v>3401.6</v>
      </c>
      <c r="AH520" t="s">
        <v>204</v>
      </c>
      <c r="AI520">
        <v>7374666</v>
      </c>
      <c r="AJ520">
        <v>5897308</v>
      </c>
      <c r="AK520">
        <v>1477358</v>
      </c>
      <c r="AM520">
        <v>48346</v>
      </c>
      <c r="AN520">
        <v>111989</v>
      </c>
      <c r="AO520">
        <v>28.6</v>
      </c>
      <c r="AP520">
        <v>22.87</v>
      </c>
      <c r="AQ520">
        <v>5.73</v>
      </c>
      <c r="AS520">
        <v>4343</v>
      </c>
      <c r="AT520">
        <v>55379</v>
      </c>
      <c r="AU520">
        <v>0.215</v>
      </c>
      <c r="AV520">
        <v>71.760000000000005</v>
      </c>
      <c r="AW520">
        <v>25788217</v>
      </c>
      <c r="AX520">
        <v>3.202</v>
      </c>
      <c r="AY520">
        <v>37.9</v>
      </c>
      <c r="AZ520">
        <v>15.504</v>
      </c>
      <c r="BA520">
        <v>10.129</v>
      </c>
      <c r="BB520">
        <v>44648.71</v>
      </c>
      <c r="BC520">
        <v>0.5</v>
      </c>
      <c r="BD520">
        <v>107.791</v>
      </c>
      <c r="BE520">
        <v>5.07</v>
      </c>
      <c r="BF520">
        <v>13</v>
      </c>
      <c r="BG520">
        <v>16.5</v>
      </c>
      <c r="BI520">
        <v>3.84</v>
      </c>
      <c r="BJ520">
        <v>83.44</v>
      </c>
      <c r="BK520">
        <v>0.94399999999999995</v>
      </c>
      <c r="BL520">
        <v>-11380.9</v>
      </c>
      <c r="BM520">
        <v>-4.54</v>
      </c>
      <c r="BN520">
        <v>-3.52</v>
      </c>
      <c r="BO520">
        <v>-441.32170905805498</v>
      </c>
    </row>
    <row r="521" spans="1:67" x14ac:dyDescent="0.3">
      <c r="A521" t="s">
        <v>202</v>
      </c>
      <c r="B521" t="s">
        <v>203</v>
      </c>
      <c r="C521" t="s">
        <v>127</v>
      </c>
      <c r="D521" s="33">
        <v>44375</v>
      </c>
      <c r="E521">
        <v>30560</v>
      </c>
      <c r="F521">
        <v>32</v>
      </c>
      <c r="G521">
        <v>27.713999999999999</v>
      </c>
      <c r="H521">
        <v>910</v>
      </c>
      <c r="I521">
        <v>0</v>
      </c>
      <c r="J521">
        <v>0</v>
      </c>
      <c r="K521">
        <v>1185.037</v>
      </c>
      <c r="L521">
        <v>1.2410000000000001</v>
      </c>
      <c r="M521">
        <v>1.075</v>
      </c>
      <c r="N521">
        <v>35.286999999999999</v>
      </c>
      <c r="O521">
        <v>0</v>
      </c>
      <c r="P521">
        <v>0</v>
      </c>
      <c r="Q521">
        <v>1.55</v>
      </c>
      <c r="R521">
        <v>1</v>
      </c>
      <c r="S521">
        <v>3.9E-2</v>
      </c>
      <c r="T521">
        <v>60</v>
      </c>
      <c r="U521">
        <v>2.327</v>
      </c>
      <c r="Z521">
        <v>100163</v>
      </c>
      <c r="AA521">
        <v>20407670</v>
      </c>
      <c r="AB521">
        <v>791.35599999999999</v>
      </c>
      <c r="AC521">
        <v>3.8839999999999999</v>
      </c>
      <c r="AD521">
        <v>89777</v>
      </c>
      <c r="AE521">
        <v>3.4809999999999999</v>
      </c>
      <c r="AF521">
        <v>2.9999999999999997E-4</v>
      </c>
      <c r="AG521">
        <v>3239.4</v>
      </c>
      <c r="AH521" t="s">
        <v>204</v>
      </c>
      <c r="AI521">
        <v>7500700</v>
      </c>
      <c r="AJ521">
        <v>6021941</v>
      </c>
      <c r="AK521">
        <v>1478759</v>
      </c>
      <c r="AM521">
        <v>126034</v>
      </c>
      <c r="AN521">
        <v>111617</v>
      </c>
      <c r="AO521">
        <v>29.09</v>
      </c>
      <c r="AP521">
        <v>23.35</v>
      </c>
      <c r="AQ521">
        <v>5.73</v>
      </c>
      <c r="AS521">
        <v>4328</v>
      </c>
      <c r="AT521">
        <v>55887</v>
      </c>
      <c r="AU521">
        <v>0.217</v>
      </c>
      <c r="AV521">
        <v>71.760000000000005</v>
      </c>
      <c r="AW521">
        <v>25788217</v>
      </c>
      <c r="AX521">
        <v>3.202</v>
      </c>
      <c r="AY521">
        <v>37.9</v>
      </c>
      <c r="AZ521">
        <v>15.504</v>
      </c>
      <c r="BA521">
        <v>10.129</v>
      </c>
      <c r="BB521">
        <v>44648.71</v>
      </c>
      <c r="BC521">
        <v>0.5</v>
      </c>
      <c r="BD521">
        <v>107.791</v>
      </c>
      <c r="BE521">
        <v>5.07</v>
      </c>
      <c r="BF521">
        <v>13</v>
      </c>
      <c r="BG521">
        <v>16.5</v>
      </c>
      <c r="BI521">
        <v>3.84</v>
      </c>
      <c r="BJ521">
        <v>83.44</v>
      </c>
      <c r="BK521">
        <v>0.94399999999999995</v>
      </c>
    </row>
    <row r="522" spans="1:67" x14ac:dyDescent="0.3">
      <c r="A522" t="s">
        <v>202</v>
      </c>
      <c r="B522" t="s">
        <v>203</v>
      </c>
      <c r="C522" t="s">
        <v>127</v>
      </c>
      <c r="D522" s="33">
        <v>44376</v>
      </c>
      <c r="E522">
        <v>30602</v>
      </c>
      <c r="F522">
        <v>42</v>
      </c>
      <c r="G522">
        <v>31.713999999999999</v>
      </c>
      <c r="H522">
        <v>910</v>
      </c>
      <c r="I522">
        <v>0</v>
      </c>
      <c r="J522">
        <v>0</v>
      </c>
      <c r="K522">
        <v>1186.6659999999999</v>
      </c>
      <c r="L522">
        <v>1.629</v>
      </c>
      <c r="M522">
        <v>1.23</v>
      </c>
      <c r="N522">
        <v>35.286999999999999</v>
      </c>
      <c r="O522">
        <v>0</v>
      </c>
      <c r="P522">
        <v>0</v>
      </c>
      <c r="Q522">
        <v>1.53</v>
      </c>
      <c r="R522">
        <v>1</v>
      </c>
      <c r="S522">
        <v>3.9E-2</v>
      </c>
      <c r="T522">
        <v>62</v>
      </c>
      <c r="U522">
        <v>2.4039999999999999</v>
      </c>
      <c r="Z522">
        <v>126945</v>
      </c>
      <c r="AA522">
        <v>20534615</v>
      </c>
      <c r="AB522">
        <v>796.279</v>
      </c>
      <c r="AC522">
        <v>4.923</v>
      </c>
      <c r="AD522">
        <v>99364</v>
      </c>
      <c r="AE522">
        <v>3.8530000000000002</v>
      </c>
      <c r="AF522">
        <v>2.9999999999999997E-4</v>
      </c>
      <c r="AG522">
        <v>3133.1</v>
      </c>
      <c r="AH522" t="s">
        <v>204</v>
      </c>
      <c r="AI522">
        <v>7645585</v>
      </c>
      <c r="AJ522">
        <v>6099088</v>
      </c>
      <c r="AK522">
        <v>1546497</v>
      </c>
      <c r="AM522">
        <v>144885</v>
      </c>
      <c r="AN522">
        <v>112187</v>
      </c>
      <c r="AO522">
        <v>29.65</v>
      </c>
      <c r="AP522">
        <v>23.65</v>
      </c>
      <c r="AQ522">
        <v>6</v>
      </c>
      <c r="AS522">
        <v>4350</v>
      </c>
      <c r="AT522">
        <v>64763</v>
      </c>
      <c r="AU522">
        <v>0.251</v>
      </c>
      <c r="AV522">
        <v>68.06</v>
      </c>
      <c r="AW522">
        <v>25788217</v>
      </c>
      <c r="AX522">
        <v>3.202</v>
      </c>
      <c r="AY522">
        <v>37.9</v>
      </c>
      <c r="AZ522">
        <v>15.504</v>
      </c>
      <c r="BA522">
        <v>10.129</v>
      </c>
      <c r="BB522">
        <v>44648.71</v>
      </c>
      <c r="BC522">
        <v>0.5</v>
      </c>
      <c r="BD522">
        <v>107.791</v>
      </c>
      <c r="BE522">
        <v>5.07</v>
      </c>
      <c r="BF522">
        <v>13</v>
      </c>
      <c r="BG522">
        <v>16.5</v>
      </c>
      <c r="BI522">
        <v>3.84</v>
      </c>
      <c r="BJ522">
        <v>83.44</v>
      </c>
      <c r="BK522">
        <v>0.94399999999999995</v>
      </c>
    </row>
    <row r="523" spans="1:67" x14ac:dyDescent="0.3">
      <c r="A523" t="s">
        <v>202</v>
      </c>
      <c r="B523" t="s">
        <v>203</v>
      </c>
      <c r="C523" t="s">
        <v>127</v>
      </c>
      <c r="D523" s="33">
        <v>44377</v>
      </c>
      <c r="E523">
        <v>30643</v>
      </c>
      <c r="F523">
        <v>41</v>
      </c>
      <c r="G523">
        <v>34.143000000000001</v>
      </c>
      <c r="H523">
        <v>910</v>
      </c>
      <c r="I523">
        <v>0</v>
      </c>
      <c r="J523">
        <v>0</v>
      </c>
      <c r="K523">
        <v>1188.2560000000001</v>
      </c>
      <c r="L523">
        <v>1.59</v>
      </c>
      <c r="M523">
        <v>1.3240000000000001</v>
      </c>
      <c r="N523">
        <v>35.286999999999999</v>
      </c>
      <c r="O523">
        <v>0</v>
      </c>
      <c r="P523">
        <v>0</v>
      </c>
      <c r="Q523">
        <v>1.49</v>
      </c>
      <c r="R523">
        <v>3</v>
      </c>
      <c r="S523">
        <v>0.11600000000000001</v>
      </c>
      <c r="T523">
        <v>67</v>
      </c>
      <c r="U523">
        <v>2.5979999999999999</v>
      </c>
      <c r="Z523">
        <v>150302</v>
      </c>
      <c r="AA523">
        <v>20684917</v>
      </c>
      <c r="AB523">
        <v>802.10699999999997</v>
      </c>
      <c r="AC523">
        <v>5.8280000000000003</v>
      </c>
      <c r="AD523">
        <v>107027</v>
      </c>
      <c r="AE523">
        <v>4.1500000000000004</v>
      </c>
      <c r="AF523">
        <v>2.9999999999999997E-4</v>
      </c>
      <c r="AG523">
        <v>3134.7</v>
      </c>
      <c r="AH523" t="s">
        <v>204</v>
      </c>
      <c r="AI523">
        <v>7742536</v>
      </c>
      <c r="AJ523">
        <v>6109102</v>
      </c>
      <c r="AK523">
        <v>1633434</v>
      </c>
      <c r="AM523">
        <v>96951</v>
      </c>
      <c r="AN523">
        <v>106191</v>
      </c>
      <c r="AO523">
        <v>30.02</v>
      </c>
      <c r="AP523">
        <v>23.69</v>
      </c>
      <c r="AQ523">
        <v>6.33</v>
      </c>
      <c r="AS523">
        <v>4118</v>
      </c>
      <c r="AT523">
        <v>50371</v>
      </c>
      <c r="AU523">
        <v>0.19500000000000001</v>
      </c>
      <c r="AV523">
        <v>68.06</v>
      </c>
      <c r="AW523">
        <v>25788217</v>
      </c>
      <c r="AX523">
        <v>3.202</v>
      </c>
      <c r="AY523">
        <v>37.9</v>
      </c>
      <c r="AZ523">
        <v>15.504</v>
      </c>
      <c r="BA523">
        <v>10.129</v>
      </c>
      <c r="BB523">
        <v>44648.71</v>
      </c>
      <c r="BC523">
        <v>0.5</v>
      </c>
      <c r="BD523">
        <v>107.791</v>
      </c>
      <c r="BE523">
        <v>5.07</v>
      </c>
      <c r="BF523">
        <v>13</v>
      </c>
      <c r="BG523">
        <v>16.5</v>
      </c>
      <c r="BI523">
        <v>3.84</v>
      </c>
      <c r="BJ523">
        <v>83.44</v>
      </c>
      <c r="BK523">
        <v>0.94399999999999995</v>
      </c>
    </row>
    <row r="524" spans="1:67" x14ac:dyDescent="0.3">
      <c r="A524" t="s">
        <v>202</v>
      </c>
      <c r="B524" t="s">
        <v>203</v>
      </c>
      <c r="C524" t="s">
        <v>127</v>
      </c>
      <c r="D524" s="33">
        <v>44378</v>
      </c>
      <c r="E524">
        <v>30684</v>
      </c>
      <c r="F524">
        <v>41</v>
      </c>
      <c r="G524">
        <v>37.143000000000001</v>
      </c>
      <c r="H524">
        <v>910</v>
      </c>
      <c r="I524">
        <v>0</v>
      </c>
      <c r="J524">
        <v>0</v>
      </c>
      <c r="K524">
        <v>1189.846</v>
      </c>
      <c r="L524">
        <v>1.59</v>
      </c>
      <c r="M524">
        <v>1.44</v>
      </c>
      <c r="N524">
        <v>35.286999999999999</v>
      </c>
      <c r="O524">
        <v>0</v>
      </c>
      <c r="P524">
        <v>0</v>
      </c>
      <c r="Q524">
        <v>1.46</v>
      </c>
      <c r="R524">
        <v>4</v>
      </c>
      <c r="S524">
        <v>0.155</v>
      </c>
      <c r="T524">
        <v>73</v>
      </c>
      <c r="U524">
        <v>2.831</v>
      </c>
      <c r="Z524">
        <v>155772</v>
      </c>
      <c r="AA524">
        <v>20840689</v>
      </c>
      <c r="AB524">
        <v>808.14800000000002</v>
      </c>
      <c r="AC524">
        <v>6.04</v>
      </c>
      <c r="AD524">
        <v>115920</v>
      </c>
      <c r="AE524">
        <v>4.4950000000000001</v>
      </c>
      <c r="AF524">
        <v>2.9999999999999997E-4</v>
      </c>
      <c r="AG524">
        <v>3120.9</v>
      </c>
      <c r="AH524" t="s">
        <v>204</v>
      </c>
      <c r="AI524">
        <v>7927854</v>
      </c>
      <c r="AJ524">
        <v>6201581</v>
      </c>
      <c r="AK524">
        <v>1726273</v>
      </c>
      <c r="AM524">
        <v>185318</v>
      </c>
      <c r="AN524">
        <v>112889</v>
      </c>
      <c r="AO524">
        <v>30.74</v>
      </c>
      <c r="AP524">
        <v>24.05</v>
      </c>
      <c r="AQ524">
        <v>6.69</v>
      </c>
      <c r="AS524">
        <v>4378</v>
      </c>
      <c r="AT524">
        <v>60553</v>
      </c>
      <c r="AU524">
        <v>0.23499999999999999</v>
      </c>
      <c r="AV524">
        <v>68.06</v>
      </c>
      <c r="AW524">
        <v>25788217</v>
      </c>
      <c r="AX524">
        <v>3.202</v>
      </c>
      <c r="AY524">
        <v>37.9</v>
      </c>
      <c r="AZ524">
        <v>15.504</v>
      </c>
      <c r="BA524">
        <v>10.129</v>
      </c>
      <c r="BB524">
        <v>44648.71</v>
      </c>
      <c r="BC524">
        <v>0.5</v>
      </c>
      <c r="BD524">
        <v>107.791</v>
      </c>
      <c r="BE524">
        <v>5.07</v>
      </c>
      <c r="BF524">
        <v>13</v>
      </c>
      <c r="BG524">
        <v>16.5</v>
      </c>
      <c r="BI524">
        <v>3.84</v>
      </c>
      <c r="BJ524">
        <v>83.44</v>
      </c>
      <c r="BK524">
        <v>0.94399999999999995</v>
      </c>
    </row>
    <row r="525" spans="1:67" x14ac:dyDescent="0.3">
      <c r="A525" t="s">
        <v>202</v>
      </c>
      <c r="B525" t="s">
        <v>203</v>
      </c>
      <c r="C525" t="s">
        <v>127</v>
      </c>
      <c r="D525" s="33">
        <v>44379</v>
      </c>
      <c r="E525">
        <v>30734</v>
      </c>
      <c r="F525">
        <v>50</v>
      </c>
      <c r="G525">
        <v>39.570999999999998</v>
      </c>
      <c r="H525">
        <v>910</v>
      </c>
      <c r="I525">
        <v>0</v>
      </c>
      <c r="J525">
        <v>0</v>
      </c>
      <c r="K525">
        <v>1191.7850000000001</v>
      </c>
      <c r="L525">
        <v>1.9390000000000001</v>
      </c>
      <c r="M525">
        <v>1.534</v>
      </c>
      <c r="N525">
        <v>35.286999999999999</v>
      </c>
      <c r="O525">
        <v>0</v>
      </c>
      <c r="P525">
        <v>0</v>
      </c>
      <c r="Q525">
        <v>1.41</v>
      </c>
      <c r="R525">
        <v>6</v>
      </c>
      <c r="S525">
        <v>0.23300000000000001</v>
      </c>
      <c r="T525">
        <v>66</v>
      </c>
      <c r="U525">
        <v>2.5590000000000002</v>
      </c>
      <c r="Z525">
        <v>162784</v>
      </c>
      <c r="AA525">
        <v>21003473</v>
      </c>
      <c r="AB525">
        <v>814.46</v>
      </c>
      <c r="AC525">
        <v>6.3120000000000003</v>
      </c>
      <c r="AD525">
        <v>126044</v>
      </c>
      <c r="AE525">
        <v>4.8879999999999999</v>
      </c>
      <c r="AF525">
        <v>2.9999999999999997E-4</v>
      </c>
      <c r="AG525">
        <v>3185.3</v>
      </c>
      <c r="AH525" t="s">
        <v>204</v>
      </c>
      <c r="AI525">
        <v>8082671</v>
      </c>
      <c r="AJ525">
        <v>6274405</v>
      </c>
      <c r="AK525">
        <v>1808266</v>
      </c>
      <c r="AM525">
        <v>154817</v>
      </c>
      <c r="AN525">
        <v>117867</v>
      </c>
      <c r="AO525">
        <v>31.34</v>
      </c>
      <c r="AP525">
        <v>24.33</v>
      </c>
      <c r="AQ525">
        <v>7.01</v>
      </c>
      <c r="AS525">
        <v>4571</v>
      </c>
      <c r="AT525">
        <v>57576</v>
      </c>
      <c r="AU525">
        <v>0.223</v>
      </c>
      <c r="AV525">
        <v>68.06</v>
      </c>
      <c r="AW525">
        <v>25788217</v>
      </c>
      <c r="AX525">
        <v>3.202</v>
      </c>
      <c r="AY525">
        <v>37.9</v>
      </c>
      <c r="AZ525">
        <v>15.504</v>
      </c>
      <c r="BA525">
        <v>10.129</v>
      </c>
      <c r="BB525">
        <v>44648.71</v>
      </c>
      <c r="BC525">
        <v>0.5</v>
      </c>
      <c r="BD525">
        <v>107.791</v>
      </c>
      <c r="BE525">
        <v>5.07</v>
      </c>
      <c r="BF525">
        <v>13</v>
      </c>
      <c r="BG525">
        <v>16.5</v>
      </c>
      <c r="BI525">
        <v>3.84</v>
      </c>
      <c r="BJ525">
        <v>83.44</v>
      </c>
      <c r="BK525">
        <v>0.94399999999999995</v>
      </c>
    </row>
    <row r="526" spans="1:67" x14ac:dyDescent="0.3">
      <c r="A526" t="s">
        <v>202</v>
      </c>
      <c r="B526" t="s">
        <v>203</v>
      </c>
      <c r="C526" t="s">
        <v>127</v>
      </c>
      <c r="D526" s="33">
        <v>44380</v>
      </c>
      <c r="E526">
        <v>30753</v>
      </c>
      <c r="F526">
        <v>19</v>
      </c>
      <c r="G526">
        <v>36.286000000000001</v>
      </c>
      <c r="H526">
        <v>910</v>
      </c>
      <c r="I526">
        <v>0</v>
      </c>
      <c r="J526">
        <v>0</v>
      </c>
      <c r="K526">
        <v>1192.521</v>
      </c>
      <c r="L526">
        <v>0.73699999999999999</v>
      </c>
      <c r="M526">
        <v>1.407</v>
      </c>
      <c r="N526">
        <v>35.286999999999999</v>
      </c>
      <c r="O526">
        <v>0</v>
      </c>
      <c r="P526">
        <v>0</v>
      </c>
      <c r="Q526">
        <v>1.36</v>
      </c>
      <c r="R526">
        <v>7</v>
      </c>
      <c r="S526">
        <v>0.27100000000000002</v>
      </c>
      <c r="T526">
        <v>75</v>
      </c>
      <c r="U526">
        <v>2.9079999999999999</v>
      </c>
      <c r="Z526">
        <v>132858</v>
      </c>
      <c r="AA526">
        <v>21136331</v>
      </c>
      <c r="AB526">
        <v>819.61199999999997</v>
      </c>
      <c r="AC526">
        <v>5.1520000000000001</v>
      </c>
      <c r="AD526">
        <v>131342</v>
      </c>
      <c r="AE526">
        <v>5.093</v>
      </c>
      <c r="AF526">
        <v>2.9999999999999997E-4</v>
      </c>
      <c r="AG526">
        <v>3619.6</v>
      </c>
      <c r="AH526" t="s">
        <v>204</v>
      </c>
      <c r="AI526">
        <v>8175657</v>
      </c>
      <c r="AJ526">
        <v>6319911</v>
      </c>
      <c r="AK526">
        <v>1855746</v>
      </c>
      <c r="AM526">
        <v>92986</v>
      </c>
      <c r="AN526">
        <v>121334</v>
      </c>
      <c r="AO526">
        <v>31.7</v>
      </c>
      <c r="AP526">
        <v>24.51</v>
      </c>
      <c r="AQ526">
        <v>7.2</v>
      </c>
      <c r="AS526">
        <v>4705</v>
      </c>
      <c r="AT526">
        <v>63318</v>
      </c>
      <c r="AU526">
        <v>0.246</v>
      </c>
      <c r="AV526">
        <v>68.06</v>
      </c>
      <c r="AW526">
        <v>25788217</v>
      </c>
      <c r="AX526">
        <v>3.202</v>
      </c>
      <c r="AY526">
        <v>37.9</v>
      </c>
      <c r="AZ526">
        <v>15.504</v>
      </c>
      <c r="BA526">
        <v>10.129</v>
      </c>
      <c r="BB526">
        <v>44648.71</v>
      </c>
      <c r="BC526">
        <v>0.5</v>
      </c>
      <c r="BD526">
        <v>107.791</v>
      </c>
      <c r="BE526">
        <v>5.07</v>
      </c>
      <c r="BF526">
        <v>13</v>
      </c>
      <c r="BG526">
        <v>16.5</v>
      </c>
      <c r="BI526">
        <v>3.84</v>
      </c>
      <c r="BJ526">
        <v>83.44</v>
      </c>
      <c r="BK526">
        <v>0.94399999999999995</v>
      </c>
    </row>
    <row r="527" spans="1:67" x14ac:dyDescent="0.3">
      <c r="A527" t="s">
        <v>202</v>
      </c>
      <c r="B527" t="s">
        <v>203</v>
      </c>
      <c r="C527" t="s">
        <v>127</v>
      </c>
      <c r="D527" s="33">
        <v>44381</v>
      </c>
      <c r="E527">
        <v>30804</v>
      </c>
      <c r="F527">
        <v>51</v>
      </c>
      <c r="G527">
        <v>39.429000000000002</v>
      </c>
      <c r="H527">
        <v>910</v>
      </c>
      <c r="I527">
        <v>0</v>
      </c>
      <c r="J527">
        <v>0</v>
      </c>
      <c r="K527">
        <v>1194.499</v>
      </c>
      <c r="L527">
        <v>1.978</v>
      </c>
      <c r="M527">
        <v>1.5289999999999999</v>
      </c>
      <c r="N527">
        <v>35.286999999999999</v>
      </c>
      <c r="O527">
        <v>0</v>
      </c>
      <c r="P527">
        <v>0</v>
      </c>
      <c r="Q527">
        <v>1.36</v>
      </c>
      <c r="R527">
        <v>7</v>
      </c>
      <c r="S527">
        <v>0.27100000000000002</v>
      </c>
      <c r="T527">
        <v>83</v>
      </c>
      <c r="U527">
        <v>3.2189999999999999</v>
      </c>
      <c r="Z527">
        <v>105033</v>
      </c>
      <c r="AA527">
        <v>21241364</v>
      </c>
      <c r="AB527">
        <v>823.68499999999995</v>
      </c>
      <c r="AC527">
        <v>4.0730000000000004</v>
      </c>
      <c r="AD527">
        <v>133408</v>
      </c>
      <c r="AE527">
        <v>5.173</v>
      </c>
      <c r="AF527">
        <v>2.9999999999999997E-4</v>
      </c>
      <c r="AG527">
        <v>3383.5</v>
      </c>
      <c r="AH527" t="s">
        <v>204</v>
      </c>
      <c r="AI527">
        <v>8225986</v>
      </c>
      <c r="AJ527">
        <v>6348365</v>
      </c>
      <c r="AK527">
        <v>1877621</v>
      </c>
      <c r="AM527">
        <v>50329</v>
      </c>
      <c r="AN527">
        <v>121617</v>
      </c>
      <c r="AO527">
        <v>31.9</v>
      </c>
      <c r="AP527">
        <v>24.62</v>
      </c>
      <c r="AQ527">
        <v>7.28</v>
      </c>
      <c r="AS527">
        <v>4716</v>
      </c>
      <c r="AT527">
        <v>64437</v>
      </c>
      <c r="AU527">
        <v>0.25</v>
      </c>
      <c r="AV527">
        <v>68.06</v>
      </c>
      <c r="AW527">
        <v>25788217</v>
      </c>
      <c r="AX527">
        <v>3.202</v>
      </c>
      <c r="AY527">
        <v>37.9</v>
      </c>
      <c r="AZ527">
        <v>15.504</v>
      </c>
      <c r="BA527">
        <v>10.129</v>
      </c>
      <c r="BB527">
        <v>44648.71</v>
      </c>
      <c r="BC527">
        <v>0.5</v>
      </c>
      <c r="BD527">
        <v>107.791</v>
      </c>
      <c r="BE527">
        <v>5.07</v>
      </c>
      <c r="BF527">
        <v>13</v>
      </c>
      <c r="BG527">
        <v>16.5</v>
      </c>
      <c r="BI527">
        <v>3.84</v>
      </c>
      <c r="BJ527">
        <v>83.44</v>
      </c>
      <c r="BK527">
        <v>0.94399999999999995</v>
      </c>
      <c r="BL527">
        <v>-11505.2</v>
      </c>
      <c r="BM527">
        <v>-4.53</v>
      </c>
      <c r="BN527">
        <v>-3.55</v>
      </c>
      <c r="BO527">
        <v>-446.14173984963799</v>
      </c>
    </row>
    <row r="528" spans="1:67" x14ac:dyDescent="0.3">
      <c r="A528" t="s">
        <v>202</v>
      </c>
      <c r="B528" t="s">
        <v>203</v>
      </c>
      <c r="C528" t="s">
        <v>127</v>
      </c>
      <c r="D528" s="33">
        <v>44382</v>
      </c>
      <c r="E528">
        <v>30831</v>
      </c>
      <c r="F528">
        <v>27</v>
      </c>
      <c r="G528">
        <v>38.713999999999999</v>
      </c>
      <c r="H528">
        <v>910</v>
      </c>
      <c r="I528">
        <v>0</v>
      </c>
      <c r="J528">
        <v>0</v>
      </c>
      <c r="K528">
        <v>1195.546</v>
      </c>
      <c r="L528">
        <v>1.0469999999999999</v>
      </c>
      <c r="M528">
        <v>1.5009999999999999</v>
      </c>
      <c r="N528">
        <v>35.286999999999999</v>
      </c>
      <c r="O528">
        <v>0</v>
      </c>
      <c r="P528">
        <v>0</v>
      </c>
      <c r="Q528">
        <v>1.35</v>
      </c>
      <c r="R528">
        <v>9</v>
      </c>
      <c r="S528">
        <v>0.34899999999999998</v>
      </c>
      <c r="T528">
        <v>78</v>
      </c>
      <c r="U528">
        <v>3.0249999999999999</v>
      </c>
      <c r="Z528">
        <v>116934</v>
      </c>
      <c r="AA528">
        <v>21358298</v>
      </c>
      <c r="AB528">
        <v>828.21900000000005</v>
      </c>
      <c r="AC528">
        <v>4.5339999999999998</v>
      </c>
      <c r="AD528">
        <v>135804</v>
      </c>
      <c r="AE528">
        <v>5.266</v>
      </c>
      <c r="AF528">
        <v>2.9999999999999997E-4</v>
      </c>
      <c r="AG528">
        <v>3507.9</v>
      </c>
      <c r="AH528" t="s">
        <v>204</v>
      </c>
      <c r="AI528">
        <v>8361030</v>
      </c>
      <c r="AJ528">
        <v>6416805</v>
      </c>
      <c r="AK528">
        <v>1944225</v>
      </c>
      <c r="AM528">
        <v>135044</v>
      </c>
      <c r="AN528">
        <v>122904</v>
      </c>
      <c r="AO528">
        <v>32.42</v>
      </c>
      <c r="AP528">
        <v>24.88</v>
      </c>
      <c r="AQ528">
        <v>7.54</v>
      </c>
      <c r="AS528">
        <v>4766</v>
      </c>
      <c r="AT528">
        <v>56409</v>
      </c>
      <c r="AU528">
        <v>0.219</v>
      </c>
      <c r="AV528">
        <v>68.06</v>
      </c>
      <c r="AW528">
        <v>25788217</v>
      </c>
      <c r="AX528">
        <v>3.202</v>
      </c>
      <c r="AY528">
        <v>37.9</v>
      </c>
      <c r="AZ528">
        <v>15.504</v>
      </c>
      <c r="BA528">
        <v>10.129</v>
      </c>
      <c r="BB528">
        <v>44648.71</v>
      </c>
      <c r="BC528">
        <v>0.5</v>
      </c>
      <c r="BD528">
        <v>107.791</v>
      </c>
      <c r="BE528">
        <v>5.07</v>
      </c>
      <c r="BF528">
        <v>13</v>
      </c>
      <c r="BG528">
        <v>16.5</v>
      </c>
      <c r="BI528">
        <v>3.84</v>
      </c>
      <c r="BJ528">
        <v>83.44</v>
      </c>
      <c r="BK528">
        <v>0.94399999999999995</v>
      </c>
    </row>
    <row r="529" spans="1:67" x14ac:dyDescent="0.3">
      <c r="A529" t="s">
        <v>202</v>
      </c>
      <c r="B529" t="s">
        <v>203</v>
      </c>
      <c r="C529" t="s">
        <v>127</v>
      </c>
      <c r="D529" s="33">
        <v>44383</v>
      </c>
      <c r="E529">
        <v>30861</v>
      </c>
      <c r="F529">
        <v>30</v>
      </c>
      <c r="G529">
        <v>37</v>
      </c>
      <c r="H529">
        <v>910</v>
      </c>
      <c r="I529">
        <v>0</v>
      </c>
      <c r="J529">
        <v>0</v>
      </c>
      <c r="K529">
        <v>1196.7090000000001</v>
      </c>
      <c r="L529">
        <v>1.163</v>
      </c>
      <c r="M529">
        <v>1.4350000000000001</v>
      </c>
      <c r="N529">
        <v>35.286999999999999</v>
      </c>
      <c r="O529">
        <v>0</v>
      </c>
      <c r="P529">
        <v>0</v>
      </c>
      <c r="Q529">
        <v>1.38</v>
      </c>
      <c r="R529">
        <v>8</v>
      </c>
      <c r="S529">
        <v>0.31</v>
      </c>
      <c r="T529">
        <v>91</v>
      </c>
      <c r="U529">
        <v>3.5289999999999999</v>
      </c>
      <c r="Z529">
        <v>93563</v>
      </c>
      <c r="AA529">
        <v>21451861</v>
      </c>
      <c r="AB529">
        <v>831.84699999999998</v>
      </c>
      <c r="AC529">
        <v>3.6280000000000001</v>
      </c>
      <c r="AD529">
        <v>131035</v>
      </c>
      <c r="AE529">
        <v>5.0810000000000004</v>
      </c>
      <c r="AF529">
        <v>2.9999999999999997E-4</v>
      </c>
      <c r="AG529">
        <v>3541.5</v>
      </c>
      <c r="AH529" t="s">
        <v>204</v>
      </c>
      <c r="AI529">
        <v>8520494</v>
      </c>
      <c r="AJ529">
        <v>6496559</v>
      </c>
      <c r="AK529">
        <v>2023935</v>
      </c>
      <c r="AM529">
        <v>159464</v>
      </c>
      <c r="AN529">
        <v>124987</v>
      </c>
      <c r="AO529">
        <v>33.04</v>
      </c>
      <c r="AP529">
        <v>25.19</v>
      </c>
      <c r="AQ529">
        <v>7.85</v>
      </c>
      <c r="AS529">
        <v>4847</v>
      </c>
      <c r="AT529">
        <v>56782</v>
      </c>
      <c r="AU529">
        <v>0.22</v>
      </c>
      <c r="AV529">
        <v>68.06</v>
      </c>
      <c r="AW529">
        <v>25788217</v>
      </c>
      <c r="AX529">
        <v>3.202</v>
      </c>
      <c r="AY529">
        <v>37.9</v>
      </c>
      <c r="AZ529">
        <v>15.504</v>
      </c>
      <c r="BA529">
        <v>10.129</v>
      </c>
      <c r="BB529">
        <v>44648.71</v>
      </c>
      <c r="BC529">
        <v>0.5</v>
      </c>
      <c r="BD529">
        <v>107.791</v>
      </c>
      <c r="BE529">
        <v>5.07</v>
      </c>
      <c r="BF529">
        <v>13</v>
      </c>
      <c r="BG529">
        <v>16.5</v>
      </c>
      <c r="BI529">
        <v>3.84</v>
      </c>
      <c r="BJ529">
        <v>83.44</v>
      </c>
      <c r="BK529">
        <v>0.94399999999999995</v>
      </c>
    </row>
    <row r="530" spans="1:67" x14ac:dyDescent="0.3">
      <c r="A530" t="s">
        <v>202</v>
      </c>
      <c r="B530" t="s">
        <v>203</v>
      </c>
      <c r="C530" t="s">
        <v>127</v>
      </c>
      <c r="D530" s="33">
        <v>44384</v>
      </c>
      <c r="E530">
        <v>30903</v>
      </c>
      <c r="F530">
        <v>42</v>
      </c>
      <c r="G530">
        <v>37.143000000000001</v>
      </c>
      <c r="H530">
        <v>910</v>
      </c>
      <c r="I530">
        <v>0</v>
      </c>
      <c r="J530">
        <v>0</v>
      </c>
      <c r="K530">
        <v>1198.338</v>
      </c>
      <c r="L530">
        <v>1.629</v>
      </c>
      <c r="M530">
        <v>1.44</v>
      </c>
      <c r="N530">
        <v>35.286999999999999</v>
      </c>
      <c r="O530">
        <v>0</v>
      </c>
      <c r="P530">
        <v>0</v>
      </c>
      <c r="Q530">
        <v>1.44</v>
      </c>
      <c r="R530">
        <v>13</v>
      </c>
      <c r="S530">
        <v>0.504</v>
      </c>
      <c r="T530">
        <v>98</v>
      </c>
      <c r="U530">
        <v>3.8</v>
      </c>
      <c r="Z530">
        <v>82037</v>
      </c>
      <c r="AA530">
        <v>21533898</v>
      </c>
      <c r="AB530">
        <v>835.029</v>
      </c>
      <c r="AC530">
        <v>3.181</v>
      </c>
      <c r="AD530">
        <v>121283</v>
      </c>
      <c r="AE530">
        <v>4.7030000000000003</v>
      </c>
      <c r="AF530">
        <v>2.9999999999999997E-4</v>
      </c>
      <c r="AG530">
        <v>3265.3</v>
      </c>
      <c r="AH530" t="s">
        <v>204</v>
      </c>
      <c r="AI530">
        <v>8670124</v>
      </c>
      <c r="AJ530">
        <v>6570649</v>
      </c>
      <c r="AK530">
        <v>2099475</v>
      </c>
      <c r="AM530">
        <v>149630</v>
      </c>
      <c r="AN530">
        <v>132513</v>
      </c>
      <c r="AO530">
        <v>33.619999999999997</v>
      </c>
      <c r="AP530">
        <v>25.48</v>
      </c>
      <c r="AQ530">
        <v>8.14</v>
      </c>
      <c r="AS530">
        <v>5139</v>
      </c>
      <c r="AT530">
        <v>65935</v>
      </c>
      <c r="AU530">
        <v>0.25600000000000001</v>
      </c>
      <c r="AV530">
        <v>68.06</v>
      </c>
      <c r="AW530">
        <v>25788217</v>
      </c>
      <c r="AX530">
        <v>3.202</v>
      </c>
      <c r="AY530">
        <v>37.9</v>
      </c>
      <c r="AZ530">
        <v>15.504</v>
      </c>
      <c r="BA530">
        <v>10.129</v>
      </c>
      <c r="BB530">
        <v>44648.71</v>
      </c>
      <c r="BC530">
        <v>0.5</v>
      </c>
      <c r="BD530">
        <v>107.791</v>
      </c>
      <c r="BE530">
        <v>5.07</v>
      </c>
      <c r="BF530">
        <v>13</v>
      </c>
      <c r="BG530">
        <v>16.5</v>
      </c>
      <c r="BI530">
        <v>3.84</v>
      </c>
      <c r="BJ530">
        <v>83.44</v>
      </c>
      <c r="BK530">
        <v>0.94399999999999995</v>
      </c>
    </row>
    <row r="531" spans="1:67" x14ac:dyDescent="0.3">
      <c r="A531" t="s">
        <v>202</v>
      </c>
      <c r="B531" t="s">
        <v>203</v>
      </c>
      <c r="C531" t="s">
        <v>127</v>
      </c>
      <c r="D531" s="33">
        <v>44385</v>
      </c>
      <c r="E531">
        <v>30951</v>
      </c>
      <c r="F531">
        <v>48</v>
      </c>
      <c r="G531">
        <v>38.143000000000001</v>
      </c>
      <c r="H531">
        <v>910</v>
      </c>
      <c r="I531">
        <v>0</v>
      </c>
      <c r="J531">
        <v>0</v>
      </c>
      <c r="K531">
        <v>1200.1990000000001</v>
      </c>
      <c r="L531">
        <v>1.861</v>
      </c>
      <c r="M531">
        <v>1.4790000000000001</v>
      </c>
      <c r="N531">
        <v>35.286999999999999</v>
      </c>
      <c r="O531">
        <v>0</v>
      </c>
      <c r="P531">
        <v>0</v>
      </c>
      <c r="Q531">
        <v>1.53</v>
      </c>
      <c r="R531">
        <v>12</v>
      </c>
      <c r="S531">
        <v>0.46500000000000002</v>
      </c>
      <c r="T531">
        <v>100</v>
      </c>
      <c r="U531">
        <v>3.8780000000000001</v>
      </c>
      <c r="Z531">
        <v>99235</v>
      </c>
      <c r="AA531">
        <v>21633133</v>
      </c>
      <c r="AB531">
        <v>838.87699999999995</v>
      </c>
      <c r="AC531">
        <v>3.8479999999999999</v>
      </c>
      <c r="AD531">
        <v>113206</v>
      </c>
      <c r="AE531">
        <v>4.3899999999999997</v>
      </c>
      <c r="AF531">
        <v>2.9999999999999997E-4</v>
      </c>
      <c r="AG531">
        <v>2967.9</v>
      </c>
      <c r="AH531" t="s">
        <v>204</v>
      </c>
      <c r="AI531">
        <v>8826874</v>
      </c>
      <c r="AJ531">
        <v>6646330</v>
      </c>
      <c r="AK531">
        <v>2180544</v>
      </c>
      <c r="AM531">
        <v>156750</v>
      </c>
      <c r="AN531">
        <v>128431</v>
      </c>
      <c r="AO531">
        <v>34.229999999999997</v>
      </c>
      <c r="AP531">
        <v>25.77</v>
      </c>
      <c r="AQ531">
        <v>8.4600000000000009</v>
      </c>
      <c r="AS531">
        <v>4980</v>
      </c>
      <c r="AT531">
        <v>63536</v>
      </c>
      <c r="AU531">
        <v>0.246</v>
      </c>
      <c r="AV531">
        <v>68.06</v>
      </c>
      <c r="AW531">
        <v>25788217</v>
      </c>
      <c r="AX531">
        <v>3.202</v>
      </c>
      <c r="AY531">
        <v>37.9</v>
      </c>
      <c r="AZ531">
        <v>15.504</v>
      </c>
      <c r="BA531">
        <v>10.129</v>
      </c>
      <c r="BB531">
        <v>44648.71</v>
      </c>
      <c r="BC531">
        <v>0.5</v>
      </c>
      <c r="BD531">
        <v>107.791</v>
      </c>
      <c r="BE531">
        <v>5.07</v>
      </c>
      <c r="BF531">
        <v>13</v>
      </c>
      <c r="BG531">
        <v>16.5</v>
      </c>
      <c r="BI531">
        <v>3.84</v>
      </c>
      <c r="BJ531">
        <v>83.44</v>
      </c>
      <c r="BK531">
        <v>0.94399999999999995</v>
      </c>
    </row>
    <row r="532" spans="1:67" x14ac:dyDescent="0.3">
      <c r="A532" t="s">
        <v>202</v>
      </c>
      <c r="B532" t="s">
        <v>203</v>
      </c>
      <c r="C532" t="s">
        <v>127</v>
      </c>
      <c r="D532" s="33">
        <v>44386</v>
      </c>
      <c r="E532">
        <v>31015</v>
      </c>
      <c r="F532">
        <v>64</v>
      </c>
      <c r="G532">
        <v>40.143000000000001</v>
      </c>
      <c r="H532">
        <v>910</v>
      </c>
      <c r="I532">
        <v>0</v>
      </c>
      <c r="J532">
        <v>0</v>
      </c>
      <c r="K532">
        <v>1202.681</v>
      </c>
      <c r="L532">
        <v>2.4820000000000002</v>
      </c>
      <c r="M532">
        <v>1.5569999999999999</v>
      </c>
      <c r="N532">
        <v>35.286999999999999</v>
      </c>
      <c r="O532">
        <v>0</v>
      </c>
      <c r="P532">
        <v>0</v>
      </c>
      <c r="Q532">
        <v>1.61</v>
      </c>
      <c r="R532">
        <v>18</v>
      </c>
      <c r="S532">
        <v>0.69799999999999995</v>
      </c>
      <c r="T532">
        <v>106</v>
      </c>
      <c r="U532">
        <v>4.1100000000000003</v>
      </c>
      <c r="Z532">
        <v>98104</v>
      </c>
      <c r="AA532">
        <v>21731237</v>
      </c>
      <c r="AB532">
        <v>842.68100000000004</v>
      </c>
      <c r="AC532">
        <v>3.8039999999999998</v>
      </c>
      <c r="AD532">
        <v>103966</v>
      </c>
      <c r="AE532">
        <v>4.032</v>
      </c>
      <c r="AF532">
        <v>4.0000000000000002E-4</v>
      </c>
      <c r="AG532">
        <v>2589.9</v>
      </c>
      <c r="AH532" t="s">
        <v>204</v>
      </c>
      <c r="AI532">
        <v>8971704</v>
      </c>
      <c r="AJ532">
        <v>6717106</v>
      </c>
      <c r="AK532">
        <v>2254598</v>
      </c>
      <c r="AM532">
        <v>144830</v>
      </c>
      <c r="AN532">
        <v>127005</v>
      </c>
      <c r="AO532">
        <v>34.79</v>
      </c>
      <c r="AP532">
        <v>26.05</v>
      </c>
      <c r="AQ532">
        <v>8.74</v>
      </c>
      <c r="AS532">
        <v>4925</v>
      </c>
      <c r="AT532">
        <v>63243</v>
      </c>
      <c r="AU532">
        <v>0.245</v>
      </c>
      <c r="AV532">
        <v>68.06</v>
      </c>
      <c r="AW532">
        <v>25788217</v>
      </c>
      <c r="AX532">
        <v>3.202</v>
      </c>
      <c r="AY532">
        <v>37.9</v>
      </c>
      <c r="AZ532">
        <v>15.504</v>
      </c>
      <c r="BA532">
        <v>10.129</v>
      </c>
      <c r="BB532">
        <v>44648.71</v>
      </c>
      <c r="BC532">
        <v>0.5</v>
      </c>
      <c r="BD532">
        <v>107.791</v>
      </c>
      <c r="BE532">
        <v>5.07</v>
      </c>
      <c r="BF532">
        <v>13</v>
      </c>
      <c r="BG532">
        <v>16.5</v>
      </c>
      <c r="BI532">
        <v>3.84</v>
      </c>
      <c r="BJ532">
        <v>83.44</v>
      </c>
      <c r="BK532">
        <v>0.94399999999999995</v>
      </c>
    </row>
    <row r="533" spans="1:67" x14ac:dyDescent="0.3">
      <c r="A533" t="s">
        <v>202</v>
      </c>
      <c r="B533" t="s">
        <v>203</v>
      </c>
      <c r="C533" t="s">
        <v>127</v>
      </c>
      <c r="D533" s="33">
        <v>44387</v>
      </c>
      <c r="E533">
        <v>31100</v>
      </c>
      <c r="F533">
        <v>85</v>
      </c>
      <c r="G533">
        <v>49.570999999999998</v>
      </c>
      <c r="H533">
        <v>911</v>
      </c>
      <c r="I533">
        <v>1</v>
      </c>
      <c r="J533">
        <v>0.14299999999999999</v>
      </c>
      <c r="K533">
        <v>1205.9770000000001</v>
      </c>
      <c r="L533">
        <v>3.2959999999999998</v>
      </c>
      <c r="M533">
        <v>1.9219999999999999</v>
      </c>
      <c r="N533">
        <v>35.326000000000001</v>
      </c>
      <c r="O533">
        <v>3.9E-2</v>
      </c>
      <c r="P533">
        <v>6.0000000000000001E-3</v>
      </c>
      <c r="Q533">
        <v>1.68</v>
      </c>
      <c r="R533">
        <v>17</v>
      </c>
      <c r="S533">
        <v>0.65900000000000003</v>
      </c>
      <c r="T533">
        <v>107</v>
      </c>
      <c r="U533">
        <v>4.149</v>
      </c>
      <c r="Z533">
        <v>93622</v>
      </c>
      <c r="AA533">
        <v>21824859</v>
      </c>
      <c r="AB533">
        <v>846.31100000000004</v>
      </c>
      <c r="AC533">
        <v>3.63</v>
      </c>
      <c r="AD533">
        <v>98361</v>
      </c>
      <c r="AE533">
        <v>3.8140000000000001</v>
      </c>
      <c r="AF533">
        <v>5.0000000000000001E-4</v>
      </c>
      <c r="AG533">
        <v>1984.2</v>
      </c>
      <c r="AH533" t="s">
        <v>204</v>
      </c>
      <c r="AI533">
        <v>9070369</v>
      </c>
      <c r="AJ533">
        <v>6766522</v>
      </c>
      <c r="AK533">
        <v>2303847</v>
      </c>
      <c r="AM533">
        <v>98665</v>
      </c>
      <c r="AN533">
        <v>127816</v>
      </c>
      <c r="AO533">
        <v>35.17</v>
      </c>
      <c r="AP533">
        <v>26.24</v>
      </c>
      <c r="AQ533">
        <v>8.93</v>
      </c>
      <c r="AS533">
        <v>4956</v>
      </c>
      <c r="AT533">
        <v>63802</v>
      </c>
      <c r="AU533">
        <v>0.247</v>
      </c>
      <c r="AV533">
        <v>68.06</v>
      </c>
      <c r="AW533">
        <v>25788217</v>
      </c>
      <c r="AX533">
        <v>3.202</v>
      </c>
      <c r="AY533">
        <v>37.9</v>
      </c>
      <c r="AZ533">
        <v>15.504</v>
      </c>
      <c r="BA533">
        <v>10.129</v>
      </c>
      <c r="BB533">
        <v>44648.71</v>
      </c>
      <c r="BC533">
        <v>0.5</v>
      </c>
      <c r="BD533">
        <v>107.791</v>
      </c>
      <c r="BE533">
        <v>5.07</v>
      </c>
      <c r="BF533">
        <v>13</v>
      </c>
      <c r="BG533">
        <v>16.5</v>
      </c>
      <c r="BI533">
        <v>3.84</v>
      </c>
      <c r="BJ533">
        <v>83.44</v>
      </c>
      <c r="BK533">
        <v>0.94399999999999995</v>
      </c>
    </row>
    <row r="534" spans="1:67" x14ac:dyDescent="0.3">
      <c r="A534" t="s">
        <v>202</v>
      </c>
      <c r="B534" t="s">
        <v>203</v>
      </c>
      <c r="C534" t="s">
        <v>127</v>
      </c>
      <c r="D534" s="33">
        <v>44388</v>
      </c>
      <c r="E534">
        <v>31221</v>
      </c>
      <c r="F534">
        <v>121</v>
      </c>
      <c r="G534">
        <v>59.570999999999998</v>
      </c>
      <c r="H534">
        <v>911</v>
      </c>
      <c r="I534">
        <v>0</v>
      </c>
      <c r="J534">
        <v>0.14299999999999999</v>
      </c>
      <c r="K534">
        <v>1210.6690000000001</v>
      </c>
      <c r="L534">
        <v>4.6920000000000002</v>
      </c>
      <c r="M534">
        <v>2.31</v>
      </c>
      <c r="N534">
        <v>35.326000000000001</v>
      </c>
      <c r="O534">
        <v>0</v>
      </c>
      <c r="P534">
        <v>6.0000000000000001E-3</v>
      </c>
      <c r="Q534">
        <v>1.71</v>
      </c>
      <c r="R534">
        <v>20</v>
      </c>
      <c r="S534">
        <v>0.77600000000000002</v>
      </c>
      <c r="T534">
        <v>124</v>
      </c>
      <c r="U534">
        <v>4.8079999999999998</v>
      </c>
      <c r="Z534">
        <v>92055</v>
      </c>
      <c r="AA534">
        <v>21916914</v>
      </c>
      <c r="AB534">
        <v>849.88099999999997</v>
      </c>
      <c r="AC534">
        <v>3.57</v>
      </c>
      <c r="AD534">
        <v>96507</v>
      </c>
      <c r="AE534">
        <v>3.742</v>
      </c>
      <c r="AF534">
        <v>5.9999999999999995E-4</v>
      </c>
      <c r="AG534">
        <v>1620</v>
      </c>
      <c r="AH534" t="s">
        <v>204</v>
      </c>
      <c r="AI534">
        <v>9123787</v>
      </c>
      <c r="AJ534">
        <v>6798066</v>
      </c>
      <c r="AK534">
        <v>2325721</v>
      </c>
      <c r="AM534">
        <v>53418</v>
      </c>
      <c r="AN534">
        <v>128257</v>
      </c>
      <c r="AO534">
        <v>35.380000000000003</v>
      </c>
      <c r="AP534">
        <v>26.36</v>
      </c>
      <c r="AQ534">
        <v>9.02</v>
      </c>
      <c r="AS534">
        <v>4973</v>
      </c>
      <c r="AT534">
        <v>64243</v>
      </c>
      <c r="AU534">
        <v>0.249</v>
      </c>
      <c r="AV534">
        <v>68.06</v>
      </c>
      <c r="AW534">
        <v>25788217</v>
      </c>
      <c r="AX534">
        <v>3.202</v>
      </c>
      <c r="AY534">
        <v>37.9</v>
      </c>
      <c r="AZ534">
        <v>15.504</v>
      </c>
      <c r="BA534">
        <v>10.129</v>
      </c>
      <c r="BB534">
        <v>44648.71</v>
      </c>
      <c r="BC534">
        <v>0.5</v>
      </c>
      <c r="BD534">
        <v>107.791</v>
      </c>
      <c r="BE534">
        <v>5.07</v>
      </c>
      <c r="BF534">
        <v>13</v>
      </c>
      <c r="BG534">
        <v>16.5</v>
      </c>
      <c r="BI534">
        <v>3.84</v>
      </c>
      <c r="BJ534">
        <v>83.44</v>
      </c>
      <c r="BK534">
        <v>0.94399999999999995</v>
      </c>
      <c r="BL534">
        <v>-11636.7</v>
      </c>
      <c r="BM534">
        <v>-4.5199999999999996</v>
      </c>
      <c r="BN534">
        <v>-3.67</v>
      </c>
      <c r="BO534">
        <v>-451.24096791957402</v>
      </c>
    </row>
    <row r="535" spans="1:67" x14ac:dyDescent="0.3">
      <c r="A535" t="s">
        <v>202</v>
      </c>
      <c r="B535" t="s">
        <v>203</v>
      </c>
      <c r="C535" t="s">
        <v>127</v>
      </c>
      <c r="D535" s="33">
        <v>44389</v>
      </c>
      <c r="E535">
        <v>31323</v>
      </c>
      <c r="F535">
        <v>102</v>
      </c>
      <c r="G535">
        <v>70.286000000000001</v>
      </c>
      <c r="H535">
        <v>912</v>
      </c>
      <c r="I535">
        <v>1</v>
      </c>
      <c r="J535">
        <v>0.28599999999999998</v>
      </c>
      <c r="K535">
        <v>1214.624</v>
      </c>
      <c r="L535">
        <v>3.9550000000000001</v>
      </c>
      <c r="M535">
        <v>2.7250000000000001</v>
      </c>
      <c r="N535">
        <v>35.365000000000002</v>
      </c>
      <c r="O535">
        <v>3.9E-2</v>
      </c>
      <c r="P535">
        <v>1.0999999999999999E-2</v>
      </c>
      <c r="Q535">
        <v>1.68</v>
      </c>
      <c r="R535">
        <v>23</v>
      </c>
      <c r="S535">
        <v>0.89200000000000002</v>
      </c>
      <c r="T535">
        <v>119</v>
      </c>
      <c r="U535">
        <v>4.6150000000000002</v>
      </c>
      <c r="Z535">
        <v>130133</v>
      </c>
      <c r="AA535">
        <v>22047047</v>
      </c>
      <c r="AB535">
        <v>854.92700000000002</v>
      </c>
      <c r="AC535">
        <v>5.0460000000000003</v>
      </c>
      <c r="AD535">
        <v>98393</v>
      </c>
      <c r="AE535">
        <v>3.8149999999999999</v>
      </c>
      <c r="AF535">
        <v>6.9999999999999999E-4</v>
      </c>
      <c r="AG535">
        <v>1399.9</v>
      </c>
      <c r="AH535" t="s">
        <v>204</v>
      </c>
      <c r="AI535">
        <v>9269905</v>
      </c>
      <c r="AJ535">
        <v>6869133</v>
      </c>
      <c r="AK535">
        <v>2400772</v>
      </c>
      <c r="AM535">
        <v>146118</v>
      </c>
      <c r="AN535">
        <v>129839</v>
      </c>
      <c r="AO535">
        <v>35.950000000000003</v>
      </c>
      <c r="AP535">
        <v>26.64</v>
      </c>
      <c r="AQ535">
        <v>9.31</v>
      </c>
      <c r="AS535">
        <v>5035</v>
      </c>
      <c r="AT535">
        <v>64618</v>
      </c>
      <c r="AU535">
        <v>0.251</v>
      </c>
      <c r="AV535">
        <v>68.06</v>
      </c>
      <c r="AW535">
        <v>25788217</v>
      </c>
      <c r="AX535">
        <v>3.202</v>
      </c>
      <c r="AY535">
        <v>37.9</v>
      </c>
      <c r="AZ535">
        <v>15.504</v>
      </c>
      <c r="BA535">
        <v>10.129</v>
      </c>
      <c r="BB535">
        <v>44648.71</v>
      </c>
      <c r="BC535">
        <v>0.5</v>
      </c>
      <c r="BD535">
        <v>107.791</v>
      </c>
      <c r="BE535">
        <v>5.07</v>
      </c>
      <c r="BF535">
        <v>13</v>
      </c>
      <c r="BG535">
        <v>16.5</v>
      </c>
      <c r="BI535">
        <v>3.84</v>
      </c>
      <c r="BJ535">
        <v>83.44</v>
      </c>
      <c r="BK535">
        <v>0.94399999999999995</v>
      </c>
    </row>
    <row r="536" spans="1:67" x14ac:dyDescent="0.3">
      <c r="A536" t="s">
        <v>202</v>
      </c>
      <c r="B536" t="s">
        <v>203</v>
      </c>
      <c r="C536" t="s">
        <v>127</v>
      </c>
      <c r="D536" s="33">
        <v>44390</v>
      </c>
      <c r="E536">
        <v>31429</v>
      </c>
      <c r="F536">
        <v>106</v>
      </c>
      <c r="G536">
        <v>81.143000000000001</v>
      </c>
      <c r="H536">
        <v>912</v>
      </c>
      <c r="I536">
        <v>0</v>
      </c>
      <c r="J536">
        <v>0.28599999999999998</v>
      </c>
      <c r="K536">
        <v>1218.7349999999999</v>
      </c>
      <c r="L536">
        <v>4.1100000000000003</v>
      </c>
      <c r="M536">
        <v>3.1469999999999998</v>
      </c>
      <c r="N536">
        <v>35.365000000000002</v>
      </c>
      <c r="O536">
        <v>0</v>
      </c>
      <c r="P536">
        <v>1.0999999999999999E-2</v>
      </c>
      <c r="Q536">
        <v>1.63</v>
      </c>
      <c r="R536">
        <v>22</v>
      </c>
      <c r="S536">
        <v>0.85299999999999998</v>
      </c>
      <c r="T536">
        <v>122</v>
      </c>
      <c r="U536">
        <v>4.7309999999999999</v>
      </c>
      <c r="Z536">
        <v>102796</v>
      </c>
      <c r="AA536">
        <v>22149843</v>
      </c>
      <c r="AB536">
        <v>858.91300000000001</v>
      </c>
      <c r="AC536">
        <v>3.9860000000000002</v>
      </c>
      <c r="AD536">
        <v>99712</v>
      </c>
      <c r="AE536">
        <v>3.867</v>
      </c>
      <c r="AF536">
        <v>8.0000000000000004E-4</v>
      </c>
      <c r="AG536">
        <v>1228.8</v>
      </c>
      <c r="AH536" t="s">
        <v>204</v>
      </c>
      <c r="AI536">
        <v>9438826</v>
      </c>
      <c r="AJ536">
        <v>6950177</v>
      </c>
      <c r="AK536">
        <v>2488649</v>
      </c>
      <c r="AM536">
        <v>168921</v>
      </c>
      <c r="AN536">
        <v>131190</v>
      </c>
      <c r="AO536">
        <v>36.6</v>
      </c>
      <c r="AP536">
        <v>26.95</v>
      </c>
      <c r="AQ536">
        <v>9.65</v>
      </c>
      <c r="AS536">
        <v>5087</v>
      </c>
      <c r="AT536">
        <v>64803</v>
      </c>
      <c r="AU536">
        <v>0.251</v>
      </c>
      <c r="AV536">
        <v>68.06</v>
      </c>
      <c r="AW536">
        <v>25788217</v>
      </c>
      <c r="AX536">
        <v>3.202</v>
      </c>
      <c r="AY536">
        <v>37.9</v>
      </c>
      <c r="AZ536">
        <v>15.504</v>
      </c>
      <c r="BA536">
        <v>10.129</v>
      </c>
      <c r="BB536">
        <v>44648.71</v>
      </c>
      <c r="BC536">
        <v>0.5</v>
      </c>
      <c r="BD536">
        <v>107.791</v>
      </c>
      <c r="BE536">
        <v>5.07</v>
      </c>
      <c r="BF536">
        <v>13</v>
      </c>
      <c r="BG536">
        <v>16.5</v>
      </c>
      <c r="BI536">
        <v>3.84</v>
      </c>
      <c r="BJ536">
        <v>83.44</v>
      </c>
      <c r="BK536">
        <v>0.94399999999999995</v>
      </c>
    </row>
    <row r="537" spans="1:67" x14ac:dyDescent="0.3">
      <c r="A537" t="s">
        <v>202</v>
      </c>
      <c r="B537" t="s">
        <v>203</v>
      </c>
      <c r="C537" t="s">
        <v>127</v>
      </c>
      <c r="D537" s="33">
        <v>44391</v>
      </c>
      <c r="E537">
        <v>31513</v>
      </c>
      <c r="F537">
        <v>84</v>
      </c>
      <c r="G537">
        <v>87.143000000000001</v>
      </c>
      <c r="H537">
        <v>912</v>
      </c>
      <c r="I537">
        <v>0</v>
      </c>
      <c r="J537">
        <v>0.28599999999999998</v>
      </c>
      <c r="K537">
        <v>1221.992</v>
      </c>
      <c r="L537">
        <v>3.2570000000000001</v>
      </c>
      <c r="M537">
        <v>3.379</v>
      </c>
      <c r="N537">
        <v>35.365000000000002</v>
      </c>
      <c r="O537">
        <v>0</v>
      </c>
      <c r="P537">
        <v>1.0999999999999999E-2</v>
      </c>
      <c r="Q537">
        <v>1.58</v>
      </c>
      <c r="R537">
        <v>22</v>
      </c>
      <c r="S537">
        <v>0.85299999999999998</v>
      </c>
      <c r="T537">
        <v>126</v>
      </c>
      <c r="U537">
        <v>4.8860000000000001</v>
      </c>
      <c r="Z537">
        <v>126082</v>
      </c>
      <c r="AA537">
        <v>22275925</v>
      </c>
      <c r="AB537">
        <v>863.80200000000002</v>
      </c>
      <c r="AC537">
        <v>4.8890000000000002</v>
      </c>
      <c r="AD537">
        <v>106004</v>
      </c>
      <c r="AE537">
        <v>4.1109999999999998</v>
      </c>
      <c r="AF537">
        <v>8.0000000000000004E-4</v>
      </c>
      <c r="AG537">
        <v>1216.4000000000001</v>
      </c>
      <c r="AH537" t="s">
        <v>204</v>
      </c>
      <c r="AI537">
        <v>9608851</v>
      </c>
      <c r="AJ537">
        <v>7030339</v>
      </c>
      <c r="AK537">
        <v>2578512</v>
      </c>
      <c r="AM537">
        <v>170025</v>
      </c>
      <c r="AN537">
        <v>134104</v>
      </c>
      <c r="AO537">
        <v>37.26</v>
      </c>
      <c r="AP537">
        <v>27.26</v>
      </c>
      <c r="AQ537">
        <v>10</v>
      </c>
      <c r="AS537">
        <v>5200</v>
      </c>
      <c r="AT537">
        <v>65670</v>
      </c>
      <c r="AU537">
        <v>0.255</v>
      </c>
      <c r="AV537">
        <v>68.06</v>
      </c>
      <c r="AW537">
        <v>25788217</v>
      </c>
      <c r="AX537">
        <v>3.202</v>
      </c>
      <c r="AY537">
        <v>37.9</v>
      </c>
      <c r="AZ537">
        <v>15.504</v>
      </c>
      <c r="BA537">
        <v>10.129</v>
      </c>
      <c r="BB537">
        <v>44648.71</v>
      </c>
      <c r="BC537">
        <v>0.5</v>
      </c>
      <c r="BD537">
        <v>107.791</v>
      </c>
      <c r="BE537">
        <v>5.07</v>
      </c>
      <c r="BF537">
        <v>13</v>
      </c>
      <c r="BG537">
        <v>16.5</v>
      </c>
      <c r="BI537">
        <v>3.84</v>
      </c>
      <c r="BJ537">
        <v>83.44</v>
      </c>
      <c r="BK537">
        <v>0.94399999999999995</v>
      </c>
    </row>
    <row r="538" spans="1:67" x14ac:dyDescent="0.3">
      <c r="A538" t="s">
        <v>202</v>
      </c>
      <c r="B538" t="s">
        <v>203</v>
      </c>
      <c r="C538" t="s">
        <v>127</v>
      </c>
      <c r="D538" s="33">
        <v>44392</v>
      </c>
      <c r="E538">
        <v>31626</v>
      </c>
      <c r="F538">
        <v>113</v>
      </c>
      <c r="G538">
        <v>96.429000000000002</v>
      </c>
      <c r="H538">
        <v>912</v>
      </c>
      <c r="I538">
        <v>0</v>
      </c>
      <c r="J538">
        <v>0.28599999999999998</v>
      </c>
      <c r="K538">
        <v>1226.374</v>
      </c>
      <c r="L538">
        <v>4.3819999999999997</v>
      </c>
      <c r="M538">
        <v>3.7389999999999999</v>
      </c>
      <c r="N538">
        <v>35.365000000000002</v>
      </c>
      <c r="O538">
        <v>0</v>
      </c>
      <c r="P538">
        <v>1.0999999999999999E-2</v>
      </c>
      <c r="Q538">
        <v>1.57</v>
      </c>
      <c r="R538">
        <v>21</v>
      </c>
      <c r="S538">
        <v>0.81399999999999995</v>
      </c>
      <c r="T538">
        <v>128</v>
      </c>
      <c r="U538">
        <v>4.9640000000000004</v>
      </c>
      <c r="Z538">
        <v>113068</v>
      </c>
      <c r="AA538">
        <v>22388993</v>
      </c>
      <c r="AB538">
        <v>868.18700000000001</v>
      </c>
      <c r="AC538">
        <v>4.3840000000000003</v>
      </c>
      <c r="AD538">
        <v>107980</v>
      </c>
      <c r="AE538">
        <v>4.1870000000000003</v>
      </c>
      <c r="AF538">
        <v>8.9999999999999998E-4</v>
      </c>
      <c r="AG538">
        <v>1119.8</v>
      </c>
      <c r="AH538" t="s">
        <v>204</v>
      </c>
      <c r="AI538">
        <v>9780543</v>
      </c>
      <c r="AJ538">
        <v>7110598</v>
      </c>
      <c r="AK538">
        <v>2669945</v>
      </c>
      <c r="AM538">
        <v>171692</v>
      </c>
      <c r="AN538">
        <v>136238</v>
      </c>
      <c r="AO538">
        <v>37.93</v>
      </c>
      <c r="AP538">
        <v>27.57</v>
      </c>
      <c r="AQ538">
        <v>10.35</v>
      </c>
      <c r="AS538">
        <v>5283</v>
      </c>
      <c r="AT538">
        <v>66324</v>
      </c>
      <c r="AU538">
        <v>0.25700000000000001</v>
      </c>
      <c r="AV538">
        <v>68.06</v>
      </c>
      <c r="AW538">
        <v>25788217</v>
      </c>
      <c r="AX538">
        <v>3.202</v>
      </c>
      <c r="AY538">
        <v>37.9</v>
      </c>
      <c r="AZ538">
        <v>15.504</v>
      </c>
      <c r="BA538">
        <v>10.129</v>
      </c>
      <c r="BB538">
        <v>44648.71</v>
      </c>
      <c r="BC538">
        <v>0.5</v>
      </c>
      <c r="BD538">
        <v>107.791</v>
      </c>
      <c r="BE538">
        <v>5.07</v>
      </c>
      <c r="BF538">
        <v>13</v>
      </c>
      <c r="BG538">
        <v>16.5</v>
      </c>
      <c r="BI538">
        <v>3.84</v>
      </c>
      <c r="BJ538">
        <v>83.44</v>
      </c>
      <c r="BK538">
        <v>0.94399999999999995</v>
      </c>
    </row>
    <row r="539" spans="1:67" x14ac:dyDescent="0.3">
      <c r="A539" t="s">
        <v>202</v>
      </c>
      <c r="B539" t="s">
        <v>203</v>
      </c>
      <c r="C539" t="s">
        <v>127</v>
      </c>
      <c r="D539" s="33">
        <v>44393</v>
      </c>
      <c r="E539">
        <v>31771</v>
      </c>
      <c r="F539">
        <v>145</v>
      </c>
      <c r="G539">
        <v>108</v>
      </c>
      <c r="H539">
        <v>913</v>
      </c>
      <c r="I539">
        <v>1</v>
      </c>
      <c r="J539">
        <v>0.42899999999999999</v>
      </c>
      <c r="K539">
        <v>1231.9970000000001</v>
      </c>
      <c r="L539">
        <v>5.6230000000000002</v>
      </c>
      <c r="M539">
        <v>4.1879999999999997</v>
      </c>
      <c r="N539">
        <v>35.404000000000003</v>
      </c>
      <c r="O539">
        <v>3.9E-2</v>
      </c>
      <c r="P539">
        <v>1.7000000000000001E-2</v>
      </c>
      <c r="Q539">
        <v>1.54</v>
      </c>
      <c r="R539">
        <v>20</v>
      </c>
      <c r="S539">
        <v>0.77600000000000002</v>
      </c>
      <c r="T539">
        <v>113</v>
      </c>
      <c r="U539">
        <v>4.3819999999999997</v>
      </c>
      <c r="Z539">
        <v>140981</v>
      </c>
      <c r="AA539">
        <v>22529974</v>
      </c>
      <c r="AB539">
        <v>873.654</v>
      </c>
      <c r="AC539">
        <v>5.4669999999999996</v>
      </c>
      <c r="AD539">
        <v>114105</v>
      </c>
      <c r="AE539">
        <v>4.4249999999999998</v>
      </c>
      <c r="AF539">
        <v>8.9999999999999998E-4</v>
      </c>
      <c r="AG539">
        <v>1056.5</v>
      </c>
      <c r="AH539" t="s">
        <v>204</v>
      </c>
      <c r="AI539">
        <v>9943302</v>
      </c>
      <c r="AJ539">
        <v>7189791</v>
      </c>
      <c r="AK539">
        <v>2753511</v>
      </c>
      <c r="AM539">
        <v>162759</v>
      </c>
      <c r="AN539">
        <v>138800</v>
      </c>
      <c r="AO539">
        <v>38.56</v>
      </c>
      <c r="AP539">
        <v>27.88</v>
      </c>
      <c r="AQ539">
        <v>10.68</v>
      </c>
      <c r="AS539">
        <v>5382</v>
      </c>
      <c r="AT539">
        <v>67526</v>
      </c>
      <c r="AU539">
        <v>0.26200000000000001</v>
      </c>
      <c r="AV539">
        <v>68.06</v>
      </c>
      <c r="AW539">
        <v>25788217</v>
      </c>
      <c r="AX539">
        <v>3.202</v>
      </c>
      <c r="AY539">
        <v>37.9</v>
      </c>
      <c r="AZ539">
        <v>15.504</v>
      </c>
      <c r="BA539">
        <v>10.129</v>
      </c>
      <c r="BB539">
        <v>44648.71</v>
      </c>
      <c r="BC539">
        <v>0.5</v>
      </c>
      <c r="BD539">
        <v>107.791</v>
      </c>
      <c r="BE539">
        <v>5.07</v>
      </c>
      <c r="BF539">
        <v>13</v>
      </c>
      <c r="BG539">
        <v>16.5</v>
      </c>
      <c r="BI539">
        <v>3.84</v>
      </c>
      <c r="BJ539">
        <v>83.44</v>
      </c>
      <c r="BK539">
        <v>0.94399999999999995</v>
      </c>
    </row>
    <row r="540" spans="1:67" x14ac:dyDescent="0.3">
      <c r="A540" t="s">
        <v>202</v>
      </c>
      <c r="B540" t="s">
        <v>203</v>
      </c>
      <c r="C540" t="s">
        <v>127</v>
      </c>
      <c r="D540" s="33">
        <v>44394</v>
      </c>
      <c r="E540">
        <v>31899</v>
      </c>
      <c r="F540">
        <v>128</v>
      </c>
      <c r="G540">
        <v>114.143</v>
      </c>
      <c r="H540">
        <v>914</v>
      </c>
      <c r="I540">
        <v>1</v>
      </c>
      <c r="J540">
        <v>0.42899999999999999</v>
      </c>
      <c r="K540">
        <v>1236.96</v>
      </c>
      <c r="L540">
        <v>4.9640000000000004</v>
      </c>
      <c r="M540">
        <v>4.4260000000000002</v>
      </c>
      <c r="N540">
        <v>35.442999999999998</v>
      </c>
      <c r="O540">
        <v>3.9E-2</v>
      </c>
      <c r="P540">
        <v>1.7000000000000001E-2</v>
      </c>
      <c r="Q540">
        <v>1.5</v>
      </c>
      <c r="R540">
        <v>20</v>
      </c>
      <c r="S540">
        <v>0.77600000000000002</v>
      </c>
      <c r="T540">
        <v>114</v>
      </c>
      <c r="U540">
        <v>4.4210000000000003</v>
      </c>
      <c r="Z540">
        <v>158682</v>
      </c>
      <c r="AA540">
        <v>22688656</v>
      </c>
      <c r="AB540">
        <v>879.80700000000002</v>
      </c>
      <c r="AC540">
        <v>6.1529999999999996</v>
      </c>
      <c r="AD540">
        <v>123400</v>
      </c>
      <c r="AE540">
        <v>4.7850000000000001</v>
      </c>
      <c r="AF540">
        <v>8.9999999999999998E-4</v>
      </c>
      <c r="AG540">
        <v>1081.0999999999999</v>
      </c>
      <c r="AH540" t="s">
        <v>204</v>
      </c>
      <c r="AI540">
        <v>10045830</v>
      </c>
      <c r="AJ540">
        <v>7243962</v>
      </c>
      <c r="AK540">
        <v>2801868</v>
      </c>
      <c r="AM540">
        <v>102528</v>
      </c>
      <c r="AN540">
        <v>139352</v>
      </c>
      <c r="AO540">
        <v>38.96</v>
      </c>
      <c r="AP540">
        <v>28.09</v>
      </c>
      <c r="AQ540">
        <v>10.86</v>
      </c>
      <c r="AS540">
        <v>5404</v>
      </c>
      <c r="AT540">
        <v>68206</v>
      </c>
      <c r="AU540">
        <v>0.26400000000000001</v>
      </c>
      <c r="AV540">
        <v>68.06</v>
      </c>
      <c r="AW540">
        <v>25788217</v>
      </c>
      <c r="AX540">
        <v>3.202</v>
      </c>
      <c r="AY540">
        <v>37.9</v>
      </c>
      <c r="AZ540">
        <v>15.504</v>
      </c>
      <c r="BA540">
        <v>10.129</v>
      </c>
      <c r="BB540">
        <v>44648.71</v>
      </c>
      <c r="BC540">
        <v>0.5</v>
      </c>
      <c r="BD540">
        <v>107.791</v>
      </c>
      <c r="BE540">
        <v>5.07</v>
      </c>
      <c r="BF540">
        <v>13</v>
      </c>
      <c r="BG540">
        <v>16.5</v>
      </c>
      <c r="BI540">
        <v>3.84</v>
      </c>
      <c r="BJ540">
        <v>83.44</v>
      </c>
      <c r="BK540">
        <v>0.94399999999999995</v>
      </c>
    </row>
    <row r="541" spans="1:67" x14ac:dyDescent="0.3">
      <c r="A541" t="s">
        <v>202</v>
      </c>
      <c r="B541" t="s">
        <v>203</v>
      </c>
      <c r="C541" t="s">
        <v>127</v>
      </c>
      <c r="D541" s="33">
        <v>44395</v>
      </c>
      <c r="E541">
        <v>32016</v>
      </c>
      <c r="F541">
        <v>117</v>
      </c>
      <c r="G541">
        <v>113.571</v>
      </c>
      <c r="H541">
        <v>914</v>
      </c>
      <c r="I541">
        <v>0</v>
      </c>
      <c r="J541">
        <v>0.42899999999999999</v>
      </c>
      <c r="K541">
        <v>1241.4970000000001</v>
      </c>
      <c r="L541">
        <v>4.5369999999999999</v>
      </c>
      <c r="M541">
        <v>4.4039999999999999</v>
      </c>
      <c r="N541">
        <v>35.442999999999998</v>
      </c>
      <c r="O541">
        <v>0</v>
      </c>
      <c r="P541">
        <v>1.7000000000000001E-2</v>
      </c>
      <c r="Q541">
        <v>1.45</v>
      </c>
      <c r="R541">
        <v>26</v>
      </c>
      <c r="S541">
        <v>1.008</v>
      </c>
      <c r="T541">
        <v>123</v>
      </c>
      <c r="U541">
        <v>4.7699999999999996</v>
      </c>
      <c r="Z541">
        <v>145274</v>
      </c>
      <c r="AA541">
        <v>22833930</v>
      </c>
      <c r="AB541">
        <v>885.44</v>
      </c>
      <c r="AC541">
        <v>5.633</v>
      </c>
      <c r="AD541">
        <v>131002</v>
      </c>
      <c r="AE541">
        <v>5.08</v>
      </c>
      <c r="AF541">
        <v>8.9999999999999998E-4</v>
      </c>
      <c r="AG541">
        <v>1153.5</v>
      </c>
      <c r="AH541" t="s">
        <v>204</v>
      </c>
      <c r="AI541">
        <v>10103159</v>
      </c>
      <c r="AJ541">
        <v>7274900</v>
      </c>
      <c r="AK541">
        <v>2828259</v>
      </c>
      <c r="AM541">
        <v>57329</v>
      </c>
      <c r="AN541">
        <v>139910</v>
      </c>
      <c r="AO541">
        <v>39.18</v>
      </c>
      <c r="AP541">
        <v>28.21</v>
      </c>
      <c r="AQ541">
        <v>10.97</v>
      </c>
      <c r="AS541">
        <v>5425</v>
      </c>
      <c r="AT541">
        <v>68119</v>
      </c>
      <c r="AU541">
        <v>0.26400000000000001</v>
      </c>
      <c r="AV541">
        <v>68.06</v>
      </c>
      <c r="AW541">
        <v>25788217</v>
      </c>
      <c r="AX541">
        <v>3.202</v>
      </c>
      <c r="AY541">
        <v>37.9</v>
      </c>
      <c r="AZ541">
        <v>15.504</v>
      </c>
      <c r="BA541">
        <v>10.129</v>
      </c>
      <c r="BB541">
        <v>44648.71</v>
      </c>
      <c r="BC541">
        <v>0.5</v>
      </c>
      <c r="BD541">
        <v>107.791</v>
      </c>
      <c r="BE541">
        <v>5.07</v>
      </c>
      <c r="BF541">
        <v>13</v>
      </c>
      <c r="BG541">
        <v>16.5</v>
      </c>
      <c r="BI541">
        <v>3.84</v>
      </c>
      <c r="BJ541">
        <v>83.44</v>
      </c>
      <c r="BK541">
        <v>0.94399999999999995</v>
      </c>
      <c r="BL541">
        <v>-11711.2</v>
      </c>
      <c r="BM541">
        <v>-4.4800000000000004</v>
      </c>
      <c r="BN541">
        <v>-2.08</v>
      </c>
      <c r="BO541">
        <v>-454.12988420254101</v>
      </c>
    </row>
    <row r="542" spans="1:67" x14ac:dyDescent="0.3">
      <c r="A542" t="s">
        <v>202</v>
      </c>
      <c r="B542" t="s">
        <v>203</v>
      </c>
      <c r="C542" t="s">
        <v>127</v>
      </c>
      <c r="D542" s="33">
        <v>44396</v>
      </c>
      <c r="E542">
        <v>32120</v>
      </c>
      <c r="F542">
        <v>104</v>
      </c>
      <c r="G542">
        <v>113.857</v>
      </c>
      <c r="H542">
        <v>915</v>
      </c>
      <c r="I542">
        <v>1</v>
      </c>
      <c r="J542">
        <v>0.42899999999999999</v>
      </c>
      <c r="K542">
        <v>1245.53</v>
      </c>
      <c r="L542">
        <v>4.0330000000000004</v>
      </c>
      <c r="M542">
        <v>4.415</v>
      </c>
      <c r="N542">
        <v>35.481000000000002</v>
      </c>
      <c r="O542">
        <v>3.9E-2</v>
      </c>
      <c r="P542">
        <v>1.7000000000000001E-2</v>
      </c>
      <c r="Q542">
        <v>1.43</v>
      </c>
      <c r="R542">
        <v>29</v>
      </c>
      <c r="S542">
        <v>1.125</v>
      </c>
      <c r="T542">
        <v>137</v>
      </c>
      <c r="U542">
        <v>5.3129999999999997</v>
      </c>
      <c r="Z542">
        <v>158808</v>
      </c>
      <c r="AA542">
        <v>22992738</v>
      </c>
      <c r="AB542">
        <v>891.59900000000005</v>
      </c>
      <c r="AC542">
        <v>6.1580000000000004</v>
      </c>
      <c r="AD542">
        <v>135099</v>
      </c>
      <c r="AE542">
        <v>5.2389999999999999</v>
      </c>
      <c r="AF542">
        <v>8.0000000000000004E-4</v>
      </c>
      <c r="AG542">
        <v>1186.5999999999999</v>
      </c>
      <c r="AH542" t="s">
        <v>204</v>
      </c>
      <c r="AI542">
        <v>10270344</v>
      </c>
      <c r="AJ542">
        <v>7363541</v>
      </c>
      <c r="AK542">
        <v>2906803</v>
      </c>
      <c r="AM542">
        <v>167185</v>
      </c>
      <c r="AN542">
        <v>142920</v>
      </c>
      <c r="AO542">
        <v>39.83</v>
      </c>
      <c r="AP542">
        <v>28.55</v>
      </c>
      <c r="AQ542">
        <v>11.27</v>
      </c>
      <c r="AS542">
        <v>5542</v>
      </c>
      <c r="AT542">
        <v>70630</v>
      </c>
      <c r="AU542">
        <v>0.27400000000000002</v>
      </c>
      <c r="AV542">
        <v>68.06</v>
      </c>
      <c r="AW542">
        <v>25788217</v>
      </c>
      <c r="AX542">
        <v>3.202</v>
      </c>
      <c r="AY542">
        <v>37.9</v>
      </c>
      <c r="AZ542">
        <v>15.504</v>
      </c>
      <c r="BA542">
        <v>10.129</v>
      </c>
      <c r="BB542">
        <v>44648.71</v>
      </c>
      <c r="BC542">
        <v>0.5</v>
      </c>
      <c r="BD542">
        <v>107.791</v>
      </c>
      <c r="BE542">
        <v>5.07</v>
      </c>
      <c r="BF542">
        <v>13</v>
      </c>
      <c r="BG542">
        <v>16.5</v>
      </c>
      <c r="BI542">
        <v>3.84</v>
      </c>
      <c r="BJ542">
        <v>83.44</v>
      </c>
      <c r="BK542">
        <v>0.94399999999999995</v>
      </c>
    </row>
    <row r="543" spans="1:67" x14ac:dyDescent="0.3">
      <c r="A543" t="s">
        <v>202</v>
      </c>
      <c r="B543" t="s">
        <v>203</v>
      </c>
      <c r="C543" t="s">
        <v>127</v>
      </c>
      <c r="D543" s="33">
        <v>44397</v>
      </c>
      <c r="E543">
        <v>32266</v>
      </c>
      <c r="F543">
        <v>146</v>
      </c>
      <c r="G543">
        <v>119.571</v>
      </c>
      <c r="H543">
        <v>915</v>
      </c>
      <c r="I543">
        <v>0</v>
      </c>
      <c r="J543">
        <v>0.42899999999999999</v>
      </c>
      <c r="K543">
        <v>1251.192</v>
      </c>
      <c r="L543">
        <v>5.6619999999999999</v>
      </c>
      <c r="M543">
        <v>4.6369999999999996</v>
      </c>
      <c r="N543">
        <v>35.481000000000002</v>
      </c>
      <c r="O543">
        <v>0</v>
      </c>
      <c r="P543">
        <v>1.7000000000000001E-2</v>
      </c>
      <c r="Q543">
        <v>1.43</v>
      </c>
      <c r="R543">
        <v>26</v>
      </c>
      <c r="S543">
        <v>1.008</v>
      </c>
      <c r="T543">
        <v>146</v>
      </c>
      <c r="U543">
        <v>5.6619999999999999</v>
      </c>
      <c r="Z543">
        <v>137376</v>
      </c>
      <c r="AA543">
        <v>23130114</v>
      </c>
      <c r="AB543">
        <v>896.92600000000004</v>
      </c>
      <c r="AC543">
        <v>5.327</v>
      </c>
      <c r="AD543">
        <v>140039</v>
      </c>
      <c r="AE543">
        <v>5.43</v>
      </c>
      <c r="AF543">
        <v>8.9999999999999998E-4</v>
      </c>
      <c r="AG543">
        <v>1171.2</v>
      </c>
      <c r="AH543" t="s">
        <v>204</v>
      </c>
      <c r="AI543">
        <v>10443776</v>
      </c>
      <c r="AJ543">
        <v>7449080</v>
      </c>
      <c r="AK543">
        <v>2994696</v>
      </c>
      <c r="AM543">
        <v>173432</v>
      </c>
      <c r="AN543">
        <v>143564</v>
      </c>
      <c r="AO543">
        <v>40.5</v>
      </c>
      <c r="AP543">
        <v>28.89</v>
      </c>
      <c r="AQ543">
        <v>11.61</v>
      </c>
      <c r="AS543">
        <v>5567</v>
      </c>
      <c r="AT543">
        <v>71272</v>
      </c>
      <c r="AU543">
        <v>0.27600000000000002</v>
      </c>
      <c r="AV543">
        <v>68.06</v>
      </c>
      <c r="AW543">
        <v>25788217</v>
      </c>
      <c r="AX543">
        <v>3.202</v>
      </c>
      <c r="AY543">
        <v>37.9</v>
      </c>
      <c r="AZ543">
        <v>15.504</v>
      </c>
      <c r="BA543">
        <v>10.129</v>
      </c>
      <c r="BB543">
        <v>44648.71</v>
      </c>
      <c r="BC543">
        <v>0.5</v>
      </c>
      <c r="BD543">
        <v>107.791</v>
      </c>
      <c r="BE543">
        <v>5.07</v>
      </c>
      <c r="BF543">
        <v>13</v>
      </c>
      <c r="BG543">
        <v>16.5</v>
      </c>
      <c r="BI543">
        <v>3.84</v>
      </c>
      <c r="BJ543">
        <v>83.44</v>
      </c>
      <c r="BK543">
        <v>0.94399999999999995</v>
      </c>
    </row>
    <row r="544" spans="1:67" x14ac:dyDescent="0.3">
      <c r="A544" t="s">
        <v>202</v>
      </c>
      <c r="B544" t="s">
        <v>203</v>
      </c>
      <c r="C544" t="s">
        <v>127</v>
      </c>
      <c r="D544" s="33">
        <v>44398</v>
      </c>
      <c r="E544">
        <v>32426</v>
      </c>
      <c r="F544">
        <v>160</v>
      </c>
      <c r="G544">
        <v>130.429</v>
      </c>
      <c r="H544">
        <v>915</v>
      </c>
      <c r="I544">
        <v>0</v>
      </c>
      <c r="J544">
        <v>0.42899999999999999</v>
      </c>
      <c r="K544">
        <v>1257.396</v>
      </c>
      <c r="L544">
        <v>6.2039999999999997</v>
      </c>
      <c r="M544">
        <v>5.0579999999999998</v>
      </c>
      <c r="N544">
        <v>35.481000000000002</v>
      </c>
      <c r="O544">
        <v>0</v>
      </c>
      <c r="P544">
        <v>1.7000000000000001E-2</v>
      </c>
      <c r="Q544">
        <v>1.42</v>
      </c>
      <c r="R544">
        <v>31</v>
      </c>
      <c r="S544">
        <v>1.202</v>
      </c>
      <c r="T544">
        <v>158</v>
      </c>
      <c r="U544">
        <v>6.1269999999999998</v>
      </c>
      <c r="Z544">
        <v>180180</v>
      </c>
      <c r="AA544">
        <v>23310294</v>
      </c>
      <c r="AB544">
        <v>903.91300000000001</v>
      </c>
      <c r="AC544">
        <v>6.9870000000000001</v>
      </c>
      <c r="AD544">
        <v>147767</v>
      </c>
      <c r="AE544">
        <v>5.73</v>
      </c>
      <c r="AF544">
        <v>8.9999999999999998E-4</v>
      </c>
      <c r="AG544">
        <v>1132.9000000000001</v>
      </c>
      <c r="AH544" t="s">
        <v>204</v>
      </c>
      <c r="AI544">
        <v>10638716</v>
      </c>
      <c r="AJ544">
        <v>7548583</v>
      </c>
      <c r="AK544">
        <v>3090133</v>
      </c>
      <c r="AM544">
        <v>194940</v>
      </c>
      <c r="AN544">
        <v>147124</v>
      </c>
      <c r="AO544">
        <v>41.25</v>
      </c>
      <c r="AP544">
        <v>29.27</v>
      </c>
      <c r="AQ544">
        <v>11.98</v>
      </c>
      <c r="AS544">
        <v>5705</v>
      </c>
      <c r="AT544">
        <v>74035</v>
      </c>
      <c r="AU544">
        <v>0.28699999999999998</v>
      </c>
      <c r="AV544">
        <v>68.06</v>
      </c>
      <c r="AW544">
        <v>25788217</v>
      </c>
      <c r="AX544">
        <v>3.202</v>
      </c>
      <c r="AY544">
        <v>37.9</v>
      </c>
      <c r="AZ544">
        <v>15.504</v>
      </c>
      <c r="BA544">
        <v>10.129</v>
      </c>
      <c r="BB544">
        <v>44648.71</v>
      </c>
      <c r="BC544">
        <v>0.5</v>
      </c>
      <c r="BD544">
        <v>107.791</v>
      </c>
      <c r="BE544">
        <v>5.07</v>
      </c>
      <c r="BF544">
        <v>13</v>
      </c>
      <c r="BG544">
        <v>16.5</v>
      </c>
      <c r="BI544">
        <v>3.84</v>
      </c>
      <c r="BJ544">
        <v>83.44</v>
      </c>
      <c r="BK544">
        <v>0.94399999999999995</v>
      </c>
    </row>
    <row r="545" spans="1:67" x14ac:dyDescent="0.3">
      <c r="A545" t="s">
        <v>202</v>
      </c>
      <c r="B545" t="s">
        <v>203</v>
      </c>
      <c r="C545" t="s">
        <v>127</v>
      </c>
      <c r="D545" s="33">
        <v>44399</v>
      </c>
      <c r="E545">
        <v>32582</v>
      </c>
      <c r="F545">
        <v>156</v>
      </c>
      <c r="G545">
        <v>136.571</v>
      </c>
      <c r="H545">
        <v>916</v>
      </c>
      <c r="I545">
        <v>1</v>
      </c>
      <c r="J545">
        <v>0.57099999999999995</v>
      </c>
      <c r="K545">
        <v>1263.4449999999999</v>
      </c>
      <c r="L545">
        <v>6.0490000000000004</v>
      </c>
      <c r="M545">
        <v>5.2960000000000003</v>
      </c>
      <c r="N545">
        <v>35.520000000000003</v>
      </c>
      <c r="O545">
        <v>3.9E-2</v>
      </c>
      <c r="P545">
        <v>2.1999999999999999E-2</v>
      </c>
      <c r="Q545">
        <v>1.41</v>
      </c>
      <c r="R545">
        <v>35</v>
      </c>
      <c r="S545">
        <v>1.357</v>
      </c>
      <c r="T545">
        <v>170</v>
      </c>
      <c r="U545">
        <v>6.5919999999999996</v>
      </c>
      <c r="Z545">
        <v>174432</v>
      </c>
      <c r="AA545">
        <v>23484726</v>
      </c>
      <c r="AB545">
        <v>910.67700000000002</v>
      </c>
      <c r="AC545">
        <v>6.7640000000000002</v>
      </c>
      <c r="AD545">
        <v>156533</v>
      </c>
      <c r="AE545">
        <v>6.07</v>
      </c>
      <c r="AF545">
        <v>8.9999999999999998E-4</v>
      </c>
      <c r="AG545">
        <v>1146.2</v>
      </c>
      <c r="AH545" t="s">
        <v>204</v>
      </c>
      <c r="AI545">
        <v>10826896</v>
      </c>
      <c r="AJ545">
        <v>7643470</v>
      </c>
      <c r="AK545">
        <v>3183426</v>
      </c>
      <c r="AM545">
        <v>188180</v>
      </c>
      <c r="AN545">
        <v>149479</v>
      </c>
      <c r="AO545">
        <v>41.98</v>
      </c>
      <c r="AP545">
        <v>29.64</v>
      </c>
      <c r="AQ545">
        <v>12.34</v>
      </c>
      <c r="AS545">
        <v>5796</v>
      </c>
      <c r="AT545">
        <v>76125</v>
      </c>
      <c r="AU545">
        <v>0.29499999999999998</v>
      </c>
      <c r="AV545">
        <v>68.06</v>
      </c>
      <c r="AW545">
        <v>25788217</v>
      </c>
      <c r="AX545">
        <v>3.202</v>
      </c>
      <c r="AY545">
        <v>37.9</v>
      </c>
      <c r="AZ545">
        <v>15.504</v>
      </c>
      <c r="BA545">
        <v>10.129</v>
      </c>
      <c r="BB545">
        <v>44648.71</v>
      </c>
      <c r="BC545">
        <v>0.5</v>
      </c>
      <c r="BD545">
        <v>107.791</v>
      </c>
      <c r="BE545">
        <v>5.07</v>
      </c>
      <c r="BF545">
        <v>13</v>
      </c>
      <c r="BG545">
        <v>16.5</v>
      </c>
      <c r="BI545">
        <v>3.84</v>
      </c>
      <c r="BJ545">
        <v>83.44</v>
      </c>
      <c r="BK545">
        <v>0.94399999999999995</v>
      </c>
    </row>
    <row r="546" spans="1:67" x14ac:dyDescent="0.3">
      <c r="A546" t="s">
        <v>202</v>
      </c>
      <c r="B546" t="s">
        <v>203</v>
      </c>
      <c r="C546" t="s">
        <v>127</v>
      </c>
      <c r="D546" s="33">
        <v>44400</v>
      </c>
      <c r="E546">
        <v>32753</v>
      </c>
      <c r="F546">
        <v>171</v>
      </c>
      <c r="G546">
        <v>140.286</v>
      </c>
      <c r="H546">
        <v>916</v>
      </c>
      <c r="I546">
        <v>0</v>
      </c>
      <c r="J546">
        <v>0.42899999999999999</v>
      </c>
      <c r="K546">
        <v>1270.076</v>
      </c>
      <c r="L546">
        <v>6.6310000000000002</v>
      </c>
      <c r="M546">
        <v>5.44</v>
      </c>
      <c r="N546">
        <v>35.520000000000003</v>
      </c>
      <c r="O546">
        <v>0</v>
      </c>
      <c r="P546">
        <v>1.7000000000000001E-2</v>
      </c>
      <c r="Q546">
        <v>1.39</v>
      </c>
      <c r="R546">
        <v>41</v>
      </c>
      <c r="S546">
        <v>1.59</v>
      </c>
      <c r="T546">
        <v>173</v>
      </c>
      <c r="U546">
        <v>6.7080000000000002</v>
      </c>
      <c r="Z546">
        <v>179490</v>
      </c>
      <c r="AA546">
        <v>23664216</v>
      </c>
      <c r="AB546">
        <v>917.63699999999994</v>
      </c>
      <c r="AC546">
        <v>6.96</v>
      </c>
      <c r="AD546">
        <v>162035</v>
      </c>
      <c r="AE546">
        <v>6.2830000000000004</v>
      </c>
      <c r="AF546">
        <v>8.9999999999999998E-4</v>
      </c>
      <c r="AG546">
        <v>1155</v>
      </c>
      <c r="AH546" t="s">
        <v>204</v>
      </c>
      <c r="AI546">
        <v>11011255</v>
      </c>
      <c r="AJ546">
        <v>7739291</v>
      </c>
      <c r="AK546">
        <v>3271964</v>
      </c>
      <c r="AM546">
        <v>184359</v>
      </c>
      <c r="AN546">
        <v>152565</v>
      </c>
      <c r="AO546">
        <v>42.7</v>
      </c>
      <c r="AP546">
        <v>30.01</v>
      </c>
      <c r="AQ546">
        <v>12.69</v>
      </c>
      <c r="AS546">
        <v>5916</v>
      </c>
      <c r="AT546">
        <v>78500</v>
      </c>
      <c r="AU546">
        <v>0.30399999999999999</v>
      </c>
      <c r="AV546">
        <v>68.06</v>
      </c>
      <c r="AW546">
        <v>25788217</v>
      </c>
      <c r="AX546">
        <v>3.202</v>
      </c>
      <c r="AY546">
        <v>37.9</v>
      </c>
      <c r="AZ546">
        <v>15.504</v>
      </c>
      <c r="BA546">
        <v>10.129</v>
      </c>
      <c r="BB546">
        <v>44648.71</v>
      </c>
      <c r="BC546">
        <v>0.5</v>
      </c>
      <c r="BD546">
        <v>107.791</v>
      </c>
      <c r="BE546">
        <v>5.07</v>
      </c>
      <c r="BF546">
        <v>13</v>
      </c>
      <c r="BG546">
        <v>16.5</v>
      </c>
      <c r="BI546">
        <v>3.84</v>
      </c>
      <c r="BJ546">
        <v>83.44</v>
      </c>
      <c r="BK546">
        <v>0.94399999999999995</v>
      </c>
    </row>
    <row r="547" spans="1:67" x14ac:dyDescent="0.3">
      <c r="A547" t="s">
        <v>202</v>
      </c>
      <c r="B547" t="s">
        <v>203</v>
      </c>
      <c r="C547" t="s">
        <v>127</v>
      </c>
      <c r="D547" s="33">
        <v>44401</v>
      </c>
      <c r="E547">
        <v>32918</v>
      </c>
      <c r="F547">
        <v>165</v>
      </c>
      <c r="G547">
        <v>145.571</v>
      </c>
      <c r="H547">
        <v>918</v>
      </c>
      <c r="I547">
        <v>2</v>
      </c>
      <c r="J547">
        <v>0.57099999999999995</v>
      </c>
      <c r="K547">
        <v>1276.4739999999999</v>
      </c>
      <c r="L547">
        <v>6.3979999999999997</v>
      </c>
      <c r="M547">
        <v>5.6449999999999996</v>
      </c>
      <c r="N547">
        <v>35.597999999999999</v>
      </c>
      <c r="O547">
        <v>7.8E-2</v>
      </c>
      <c r="P547">
        <v>2.1999999999999999E-2</v>
      </c>
      <c r="Q547">
        <v>1.38</v>
      </c>
      <c r="R547">
        <v>46</v>
      </c>
      <c r="S547">
        <v>1.784</v>
      </c>
      <c r="T547">
        <v>173</v>
      </c>
      <c r="U547">
        <v>6.7080000000000002</v>
      </c>
      <c r="Z547">
        <v>175466</v>
      </c>
      <c r="AA547">
        <v>23839682</v>
      </c>
      <c r="AB547">
        <v>924.44100000000003</v>
      </c>
      <c r="AC547">
        <v>6.8040000000000003</v>
      </c>
      <c r="AD547">
        <v>164432</v>
      </c>
      <c r="AE547">
        <v>6.3760000000000003</v>
      </c>
      <c r="AF547">
        <v>8.9999999999999998E-4</v>
      </c>
      <c r="AG547">
        <v>1129.5999999999999</v>
      </c>
      <c r="AH547" t="s">
        <v>204</v>
      </c>
      <c r="AI547">
        <v>11130234</v>
      </c>
      <c r="AJ547">
        <v>7803021</v>
      </c>
      <c r="AK547">
        <v>3327213</v>
      </c>
      <c r="AM547">
        <v>118979</v>
      </c>
      <c r="AN547">
        <v>154915</v>
      </c>
      <c r="AO547">
        <v>43.16</v>
      </c>
      <c r="AP547">
        <v>30.26</v>
      </c>
      <c r="AQ547">
        <v>12.9</v>
      </c>
      <c r="AS547">
        <v>6007</v>
      </c>
      <c r="AT547">
        <v>79866</v>
      </c>
      <c r="AU547">
        <v>0.31</v>
      </c>
      <c r="AV547">
        <v>68.06</v>
      </c>
      <c r="AW547">
        <v>25788217</v>
      </c>
      <c r="AX547">
        <v>3.202</v>
      </c>
      <c r="AY547">
        <v>37.9</v>
      </c>
      <c r="AZ547">
        <v>15.504</v>
      </c>
      <c r="BA547">
        <v>10.129</v>
      </c>
      <c r="BB547">
        <v>44648.71</v>
      </c>
      <c r="BC547">
        <v>0.5</v>
      </c>
      <c r="BD547">
        <v>107.791</v>
      </c>
      <c r="BE547">
        <v>5.07</v>
      </c>
      <c r="BF547">
        <v>13</v>
      </c>
      <c r="BG547">
        <v>16.5</v>
      </c>
      <c r="BI547">
        <v>3.84</v>
      </c>
      <c r="BJ547">
        <v>83.44</v>
      </c>
      <c r="BK547">
        <v>0.94399999999999995</v>
      </c>
    </row>
    <row r="548" spans="1:67" x14ac:dyDescent="0.3">
      <c r="A548" t="s">
        <v>202</v>
      </c>
      <c r="B548" t="s">
        <v>203</v>
      </c>
      <c r="C548" t="s">
        <v>127</v>
      </c>
      <c r="D548" s="33">
        <v>44402</v>
      </c>
      <c r="E548">
        <v>33082</v>
      </c>
      <c r="F548">
        <v>164</v>
      </c>
      <c r="G548">
        <v>152.286</v>
      </c>
      <c r="H548">
        <v>918</v>
      </c>
      <c r="I548">
        <v>0</v>
      </c>
      <c r="J548">
        <v>0.57099999999999995</v>
      </c>
      <c r="K548">
        <v>1282.8340000000001</v>
      </c>
      <c r="L548">
        <v>6.359</v>
      </c>
      <c r="M548">
        <v>5.9050000000000002</v>
      </c>
      <c r="N548">
        <v>35.597999999999999</v>
      </c>
      <c r="O548">
        <v>0</v>
      </c>
      <c r="P548">
        <v>2.1999999999999999E-2</v>
      </c>
      <c r="Q548">
        <v>1.37</v>
      </c>
      <c r="R548">
        <v>47</v>
      </c>
      <c r="S548">
        <v>1.823</v>
      </c>
      <c r="T548">
        <v>191</v>
      </c>
      <c r="U548">
        <v>7.4059999999999997</v>
      </c>
      <c r="Z548">
        <v>173825</v>
      </c>
      <c r="AA548">
        <v>24013507</v>
      </c>
      <c r="AB548">
        <v>931.18100000000004</v>
      </c>
      <c r="AC548">
        <v>6.74</v>
      </c>
      <c r="AD548">
        <v>168511</v>
      </c>
      <c r="AE548">
        <v>6.5339999999999998</v>
      </c>
      <c r="AF548">
        <v>8.9999999999999998E-4</v>
      </c>
      <c r="AG548">
        <v>1106.5</v>
      </c>
      <c r="AH548" t="s">
        <v>204</v>
      </c>
      <c r="AI548">
        <v>11199809</v>
      </c>
      <c r="AJ548">
        <v>7840804</v>
      </c>
      <c r="AK548">
        <v>3359005</v>
      </c>
      <c r="AM548">
        <v>69575</v>
      </c>
      <c r="AN548">
        <v>156664</v>
      </c>
      <c r="AO548">
        <v>43.43</v>
      </c>
      <c r="AP548">
        <v>30.4</v>
      </c>
      <c r="AQ548">
        <v>13.03</v>
      </c>
      <c r="AS548">
        <v>6075</v>
      </c>
      <c r="AT548">
        <v>80843</v>
      </c>
      <c r="AU548">
        <v>0.313</v>
      </c>
      <c r="AV548">
        <v>68.06</v>
      </c>
      <c r="AW548">
        <v>25788217</v>
      </c>
      <c r="AX548">
        <v>3.202</v>
      </c>
      <c r="AY548">
        <v>37.9</v>
      </c>
      <c r="AZ548">
        <v>15.504</v>
      </c>
      <c r="BA548">
        <v>10.129</v>
      </c>
      <c r="BB548">
        <v>44648.71</v>
      </c>
      <c r="BC548">
        <v>0.5</v>
      </c>
      <c r="BD548">
        <v>107.791</v>
      </c>
      <c r="BE548">
        <v>5.07</v>
      </c>
      <c r="BF548">
        <v>13</v>
      </c>
      <c r="BG548">
        <v>16.5</v>
      </c>
      <c r="BI548">
        <v>3.84</v>
      </c>
      <c r="BJ548">
        <v>83.44</v>
      </c>
      <c r="BK548">
        <v>0.94399999999999995</v>
      </c>
      <c r="BL548">
        <v>-11794.7</v>
      </c>
      <c r="BM548">
        <v>-4.45</v>
      </c>
      <c r="BN548">
        <v>-2.29</v>
      </c>
      <c r="BO548">
        <v>-457.36779708345102</v>
      </c>
    </row>
    <row r="549" spans="1:67" x14ac:dyDescent="0.3">
      <c r="A549" t="s">
        <v>202</v>
      </c>
      <c r="B549" t="s">
        <v>203</v>
      </c>
      <c r="C549" t="s">
        <v>127</v>
      </c>
      <c r="D549" s="33">
        <v>44403</v>
      </c>
      <c r="E549">
        <v>33266</v>
      </c>
      <c r="F549">
        <v>184</v>
      </c>
      <c r="G549">
        <v>163.714</v>
      </c>
      <c r="H549">
        <v>922</v>
      </c>
      <c r="I549">
        <v>4</v>
      </c>
      <c r="J549">
        <v>1</v>
      </c>
      <c r="K549">
        <v>1289.9690000000001</v>
      </c>
      <c r="L549">
        <v>7.1349999999999998</v>
      </c>
      <c r="M549">
        <v>6.3479999999999999</v>
      </c>
      <c r="N549">
        <v>35.753</v>
      </c>
      <c r="O549">
        <v>0.155</v>
      </c>
      <c r="P549">
        <v>3.9E-2</v>
      </c>
      <c r="Q549">
        <v>1.38</v>
      </c>
      <c r="R549">
        <v>50</v>
      </c>
      <c r="S549">
        <v>1.9390000000000001</v>
      </c>
      <c r="T549">
        <v>207</v>
      </c>
      <c r="U549">
        <v>8.0269999999999992</v>
      </c>
      <c r="Z549">
        <v>164158</v>
      </c>
      <c r="AA549">
        <v>24177665</v>
      </c>
      <c r="AB549">
        <v>937.54700000000003</v>
      </c>
      <c r="AC549">
        <v>6.3659999999999997</v>
      </c>
      <c r="AD549">
        <v>169275</v>
      </c>
      <c r="AE549">
        <v>6.5640000000000001</v>
      </c>
      <c r="AF549">
        <v>1E-3</v>
      </c>
      <c r="AG549">
        <v>1034</v>
      </c>
      <c r="AH549" t="s">
        <v>204</v>
      </c>
      <c r="AI549">
        <v>11379476</v>
      </c>
      <c r="AJ549">
        <v>7934454</v>
      </c>
      <c r="AK549">
        <v>3445022</v>
      </c>
      <c r="AM549">
        <v>179667</v>
      </c>
      <c r="AN549">
        <v>158447</v>
      </c>
      <c r="AO549">
        <v>44.13</v>
      </c>
      <c r="AP549">
        <v>30.77</v>
      </c>
      <c r="AQ549">
        <v>13.36</v>
      </c>
      <c r="AS549">
        <v>6144</v>
      </c>
      <c r="AT549">
        <v>81559</v>
      </c>
      <c r="AU549">
        <v>0.316</v>
      </c>
      <c r="AV549">
        <v>68.06</v>
      </c>
      <c r="AW549">
        <v>25788217</v>
      </c>
      <c r="AX549">
        <v>3.202</v>
      </c>
      <c r="AY549">
        <v>37.9</v>
      </c>
      <c r="AZ549">
        <v>15.504</v>
      </c>
      <c r="BA549">
        <v>10.129</v>
      </c>
      <c r="BB549">
        <v>44648.71</v>
      </c>
      <c r="BC549">
        <v>0.5</v>
      </c>
      <c r="BD549">
        <v>107.791</v>
      </c>
      <c r="BE549">
        <v>5.07</v>
      </c>
      <c r="BF549">
        <v>13</v>
      </c>
      <c r="BG549">
        <v>16.5</v>
      </c>
      <c r="BI549">
        <v>3.84</v>
      </c>
      <c r="BJ549">
        <v>83.44</v>
      </c>
      <c r="BK549">
        <v>0.94399999999999995</v>
      </c>
    </row>
    <row r="550" spans="1:67" x14ac:dyDescent="0.3">
      <c r="A550" t="s">
        <v>202</v>
      </c>
      <c r="B550" t="s">
        <v>203</v>
      </c>
      <c r="C550" t="s">
        <v>127</v>
      </c>
      <c r="D550" s="33">
        <v>44404</v>
      </c>
      <c r="E550">
        <v>33473</v>
      </c>
      <c r="F550">
        <v>207</v>
      </c>
      <c r="G550">
        <v>172.429</v>
      </c>
      <c r="H550">
        <v>921</v>
      </c>
      <c r="K550">
        <v>1297.9960000000001</v>
      </c>
      <c r="L550">
        <v>8.0269999999999992</v>
      </c>
      <c r="M550">
        <v>6.6859999999999999</v>
      </c>
      <c r="N550">
        <v>35.713999999999999</v>
      </c>
      <c r="Q550">
        <v>1.38</v>
      </c>
      <c r="R550">
        <v>59</v>
      </c>
      <c r="S550">
        <v>2.2879999999999998</v>
      </c>
      <c r="T550">
        <v>221</v>
      </c>
      <c r="U550">
        <v>8.57</v>
      </c>
      <c r="Z550">
        <v>146735</v>
      </c>
      <c r="AA550">
        <v>24324400</v>
      </c>
      <c r="AB550">
        <v>943.23699999999997</v>
      </c>
      <c r="AC550">
        <v>5.69</v>
      </c>
      <c r="AD550">
        <v>170612</v>
      </c>
      <c r="AE550">
        <v>6.6159999999999997</v>
      </c>
      <c r="AF550">
        <v>1E-3</v>
      </c>
      <c r="AG550">
        <v>989.5</v>
      </c>
      <c r="AH550" t="s">
        <v>204</v>
      </c>
      <c r="AI550">
        <v>11570868</v>
      </c>
      <c r="AJ550">
        <v>8025806</v>
      </c>
      <c r="AK550">
        <v>3545062</v>
      </c>
      <c r="AM550">
        <v>191392</v>
      </c>
      <c r="AN550">
        <v>161013</v>
      </c>
      <c r="AO550">
        <v>44.87</v>
      </c>
      <c r="AP550">
        <v>31.12</v>
      </c>
      <c r="AQ550">
        <v>13.75</v>
      </c>
      <c r="AS550">
        <v>6244</v>
      </c>
      <c r="AT550">
        <v>82389</v>
      </c>
      <c r="AU550">
        <v>0.31900000000000001</v>
      </c>
      <c r="AV550">
        <v>68.06</v>
      </c>
      <c r="AW550">
        <v>25788217</v>
      </c>
      <c r="AX550">
        <v>3.202</v>
      </c>
      <c r="AY550">
        <v>37.9</v>
      </c>
      <c r="AZ550">
        <v>15.504</v>
      </c>
      <c r="BA550">
        <v>10.129</v>
      </c>
      <c r="BB550">
        <v>44648.71</v>
      </c>
      <c r="BC550">
        <v>0.5</v>
      </c>
      <c r="BD550">
        <v>107.791</v>
      </c>
      <c r="BE550">
        <v>5.07</v>
      </c>
      <c r="BF550">
        <v>13</v>
      </c>
      <c r="BG550">
        <v>16.5</v>
      </c>
      <c r="BI550">
        <v>3.84</v>
      </c>
      <c r="BJ550">
        <v>83.44</v>
      </c>
      <c r="BK550">
        <v>0.94399999999999995</v>
      </c>
    </row>
    <row r="551" spans="1:67" x14ac:dyDescent="0.3">
      <c r="A551" t="s">
        <v>202</v>
      </c>
      <c r="B551" t="s">
        <v>203</v>
      </c>
      <c r="C551" t="s">
        <v>127</v>
      </c>
      <c r="D551" s="33">
        <v>44405</v>
      </c>
      <c r="E551">
        <v>33726</v>
      </c>
      <c r="F551">
        <v>253</v>
      </c>
      <c r="G551">
        <v>185.714</v>
      </c>
      <c r="H551">
        <v>923</v>
      </c>
      <c r="I551">
        <v>2</v>
      </c>
      <c r="K551">
        <v>1307.807</v>
      </c>
      <c r="L551">
        <v>9.8109999999999999</v>
      </c>
      <c r="M551">
        <v>7.202</v>
      </c>
      <c r="N551">
        <v>35.792000000000002</v>
      </c>
      <c r="O551">
        <v>7.8E-2</v>
      </c>
      <c r="Q551">
        <v>1.37</v>
      </c>
      <c r="R551">
        <v>58</v>
      </c>
      <c r="S551">
        <v>2.2490000000000001</v>
      </c>
      <c r="T551">
        <v>224</v>
      </c>
      <c r="U551">
        <v>8.6859999999999999</v>
      </c>
      <c r="Z551">
        <v>168966</v>
      </c>
      <c r="AA551">
        <v>24493366</v>
      </c>
      <c r="AB551">
        <v>949.78899999999999</v>
      </c>
      <c r="AC551">
        <v>6.5519999999999996</v>
      </c>
      <c r="AD551">
        <v>169010</v>
      </c>
      <c r="AE551">
        <v>6.5540000000000003</v>
      </c>
      <c r="AF551">
        <v>1.1000000000000001E-3</v>
      </c>
      <c r="AG551">
        <v>910.1</v>
      </c>
      <c r="AH551" t="s">
        <v>204</v>
      </c>
      <c r="AI551">
        <v>11794088</v>
      </c>
      <c r="AJ551">
        <v>8137548</v>
      </c>
      <c r="AK551">
        <v>3656540</v>
      </c>
      <c r="AM551">
        <v>223220</v>
      </c>
      <c r="AN551">
        <v>165053</v>
      </c>
      <c r="AO551">
        <v>45.73</v>
      </c>
      <c r="AP551">
        <v>31.56</v>
      </c>
      <c r="AQ551">
        <v>14.18</v>
      </c>
      <c r="AS551">
        <v>6400</v>
      </c>
      <c r="AT551">
        <v>84138</v>
      </c>
      <c r="AU551">
        <v>0.32600000000000001</v>
      </c>
      <c r="AV551">
        <v>68.06</v>
      </c>
      <c r="AW551">
        <v>25788217</v>
      </c>
      <c r="AX551">
        <v>3.202</v>
      </c>
      <c r="AY551">
        <v>37.9</v>
      </c>
      <c r="AZ551">
        <v>15.504</v>
      </c>
      <c r="BA551">
        <v>10.129</v>
      </c>
      <c r="BB551">
        <v>44648.71</v>
      </c>
      <c r="BC551">
        <v>0.5</v>
      </c>
      <c r="BD551">
        <v>107.791</v>
      </c>
      <c r="BE551">
        <v>5.07</v>
      </c>
      <c r="BF551">
        <v>13</v>
      </c>
      <c r="BG551">
        <v>16.5</v>
      </c>
      <c r="BI551">
        <v>3.84</v>
      </c>
      <c r="BJ551">
        <v>83.44</v>
      </c>
      <c r="BK551">
        <v>0.94399999999999995</v>
      </c>
    </row>
    <row r="552" spans="1:67" x14ac:dyDescent="0.3">
      <c r="A552" t="s">
        <v>202</v>
      </c>
      <c r="B552" t="s">
        <v>203</v>
      </c>
      <c r="C552" t="s">
        <v>127</v>
      </c>
      <c r="D552" s="33">
        <v>44406</v>
      </c>
      <c r="E552">
        <v>33909</v>
      </c>
      <c r="F552">
        <v>183</v>
      </c>
      <c r="G552">
        <v>189.571</v>
      </c>
      <c r="H552">
        <v>923</v>
      </c>
      <c r="I552">
        <v>0</v>
      </c>
      <c r="K552">
        <v>1314.903</v>
      </c>
      <c r="L552">
        <v>7.0960000000000001</v>
      </c>
      <c r="M552">
        <v>7.351</v>
      </c>
      <c r="N552">
        <v>35.792000000000002</v>
      </c>
      <c r="O552">
        <v>0</v>
      </c>
      <c r="Q552">
        <v>1.35</v>
      </c>
      <c r="R552">
        <v>62</v>
      </c>
      <c r="S552">
        <v>2.4039999999999999</v>
      </c>
      <c r="T552">
        <v>234</v>
      </c>
      <c r="U552">
        <v>9.0739999999999998</v>
      </c>
      <c r="Z552">
        <v>204244</v>
      </c>
      <c r="AA552">
        <v>24697610</v>
      </c>
      <c r="AB552">
        <v>957.70899999999995</v>
      </c>
      <c r="AC552">
        <v>7.92</v>
      </c>
      <c r="AD552">
        <v>173269</v>
      </c>
      <c r="AE552">
        <v>6.7190000000000003</v>
      </c>
      <c r="AF552">
        <v>1.1000000000000001E-3</v>
      </c>
      <c r="AG552">
        <v>914</v>
      </c>
      <c r="AH552" t="s">
        <v>204</v>
      </c>
      <c r="AI552">
        <v>11999027</v>
      </c>
      <c r="AJ552">
        <v>8237020</v>
      </c>
      <c r="AK552">
        <v>3762007</v>
      </c>
      <c r="AM552">
        <v>204939</v>
      </c>
      <c r="AN552">
        <v>167447</v>
      </c>
      <c r="AO552">
        <v>46.53</v>
      </c>
      <c r="AP552">
        <v>31.94</v>
      </c>
      <c r="AQ552">
        <v>14.59</v>
      </c>
      <c r="AS552">
        <v>6493</v>
      </c>
      <c r="AT552">
        <v>84793</v>
      </c>
      <c r="AU552">
        <v>0.32900000000000001</v>
      </c>
      <c r="AV552">
        <v>68.06</v>
      </c>
      <c r="AW552">
        <v>25788217</v>
      </c>
      <c r="AX552">
        <v>3.202</v>
      </c>
      <c r="AY552">
        <v>37.9</v>
      </c>
      <c r="AZ552">
        <v>15.504</v>
      </c>
      <c r="BA552">
        <v>10.129</v>
      </c>
      <c r="BB552">
        <v>44648.71</v>
      </c>
      <c r="BC552">
        <v>0.5</v>
      </c>
      <c r="BD552">
        <v>107.791</v>
      </c>
      <c r="BE552">
        <v>5.07</v>
      </c>
      <c r="BF552">
        <v>13</v>
      </c>
      <c r="BG552">
        <v>16.5</v>
      </c>
      <c r="BI552">
        <v>3.84</v>
      </c>
      <c r="BJ552">
        <v>83.44</v>
      </c>
      <c r="BK552">
        <v>0.94399999999999995</v>
      </c>
    </row>
    <row r="553" spans="1:67" x14ac:dyDescent="0.3">
      <c r="A553" t="s">
        <v>202</v>
      </c>
      <c r="B553" t="s">
        <v>203</v>
      </c>
      <c r="C553" t="s">
        <v>127</v>
      </c>
      <c r="D553" s="33">
        <v>44407</v>
      </c>
      <c r="E553">
        <v>34130</v>
      </c>
      <c r="F553">
        <v>221</v>
      </c>
      <c r="G553">
        <v>196.714</v>
      </c>
      <c r="H553">
        <v>924</v>
      </c>
      <c r="I553">
        <v>1</v>
      </c>
      <c r="K553">
        <v>1323.473</v>
      </c>
      <c r="L553">
        <v>8.57</v>
      </c>
      <c r="M553">
        <v>7.6280000000000001</v>
      </c>
      <c r="N553">
        <v>35.83</v>
      </c>
      <c r="O553">
        <v>3.9E-2</v>
      </c>
      <c r="Q553">
        <v>1.34</v>
      </c>
      <c r="R553">
        <v>57</v>
      </c>
      <c r="S553">
        <v>2.21</v>
      </c>
      <c r="T553">
        <v>250</v>
      </c>
      <c r="U553">
        <v>9.6940000000000008</v>
      </c>
      <c r="Z553">
        <v>176053</v>
      </c>
      <c r="AA553">
        <v>24873663</v>
      </c>
      <c r="AB553">
        <v>964.53599999999994</v>
      </c>
      <c r="AC553">
        <v>6.827</v>
      </c>
      <c r="AD553">
        <v>172778</v>
      </c>
      <c r="AE553">
        <v>6.7</v>
      </c>
      <c r="AF553">
        <v>1.1000000000000001E-3</v>
      </c>
      <c r="AG553">
        <v>878.3</v>
      </c>
      <c r="AH553" t="s">
        <v>204</v>
      </c>
      <c r="AI553">
        <v>12209797</v>
      </c>
      <c r="AJ553">
        <v>8344012</v>
      </c>
      <c r="AK553">
        <v>3865785</v>
      </c>
      <c r="AM553">
        <v>210770</v>
      </c>
      <c r="AN553">
        <v>171220</v>
      </c>
      <c r="AO553">
        <v>47.35</v>
      </c>
      <c r="AP553">
        <v>32.36</v>
      </c>
      <c r="AQ553">
        <v>14.99</v>
      </c>
      <c r="AS553">
        <v>6639</v>
      </c>
      <c r="AT553">
        <v>86389</v>
      </c>
      <c r="AU553">
        <v>0.33500000000000002</v>
      </c>
      <c r="AV553">
        <v>68.06</v>
      </c>
      <c r="AW553">
        <v>25788217</v>
      </c>
      <c r="AX553">
        <v>3.202</v>
      </c>
      <c r="AY553">
        <v>37.9</v>
      </c>
      <c r="AZ553">
        <v>15.504</v>
      </c>
      <c r="BA553">
        <v>10.129</v>
      </c>
      <c r="BB553">
        <v>44648.71</v>
      </c>
      <c r="BC553">
        <v>0.5</v>
      </c>
      <c r="BD553">
        <v>107.791</v>
      </c>
      <c r="BE553">
        <v>5.07</v>
      </c>
      <c r="BF553">
        <v>13</v>
      </c>
      <c r="BG553">
        <v>16.5</v>
      </c>
      <c r="BI553">
        <v>3.84</v>
      </c>
      <c r="BJ553">
        <v>83.44</v>
      </c>
      <c r="BK553">
        <v>0.94399999999999995</v>
      </c>
    </row>
    <row r="554" spans="1:67" x14ac:dyDescent="0.3">
      <c r="A554" t="s">
        <v>202</v>
      </c>
      <c r="B554" t="s">
        <v>203</v>
      </c>
      <c r="C554" t="s">
        <v>127</v>
      </c>
      <c r="D554" s="33">
        <v>44408</v>
      </c>
      <c r="E554">
        <v>34383</v>
      </c>
      <c r="F554">
        <v>253</v>
      </c>
      <c r="G554">
        <v>209.286</v>
      </c>
      <c r="H554">
        <v>924</v>
      </c>
      <c r="I554">
        <v>0</v>
      </c>
      <c r="K554">
        <v>1333.2829999999999</v>
      </c>
      <c r="L554">
        <v>9.8109999999999999</v>
      </c>
      <c r="M554">
        <v>8.1159999999999997</v>
      </c>
      <c r="N554">
        <v>35.83</v>
      </c>
      <c r="O554">
        <v>0</v>
      </c>
      <c r="Q554">
        <v>1.34</v>
      </c>
      <c r="R554">
        <v>59</v>
      </c>
      <c r="S554">
        <v>2.2879999999999998</v>
      </c>
      <c r="T554">
        <v>276</v>
      </c>
      <c r="U554">
        <v>10.702999999999999</v>
      </c>
      <c r="Z554">
        <v>167903</v>
      </c>
      <c r="AA554">
        <v>25041566</v>
      </c>
      <c r="AB554">
        <v>971.04700000000003</v>
      </c>
      <c r="AC554">
        <v>6.5110000000000001</v>
      </c>
      <c r="AD554">
        <v>171698</v>
      </c>
      <c r="AE554">
        <v>6.6580000000000004</v>
      </c>
      <c r="AF554">
        <v>1.1999999999999999E-3</v>
      </c>
      <c r="AG554">
        <v>820.4</v>
      </c>
      <c r="AH554" t="s">
        <v>204</v>
      </c>
      <c r="AI554">
        <v>12334071</v>
      </c>
      <c r="AJ554">
        <v>8407015</v>
      </c>
      <c r="AK554">
        <v>3927056</v>
      </c>
      <c r="AM554">
        <v>124274</v>
      </c>
      <c r="AN554">
        <v>171977</v>
      </c>
      <c r="AO554">
        <v>47.83</v>
      </c>
      <c r="AP554">
        <v>32.6</v>
      </c>
      <c r="AQ554">
        <v>15.23</v>
      </c>
      <c r="AS554">
        <v>6669</v>
      </c>
      <c r="AT554">
        <v>86285</v>
      </c>
      <c r="AU554">
        <v>0.33500000000000002</v>
      </c>
      <c r="AV554">
        <v>68.06</v>
      </c>
      <c r="AW554">
        <v>25788217</v>
      </c>
      <c r="AX554">
        <v>3.202</v>
      </c>
      <c r="AY554">
        <v>37.9</v>
      </c>
      <c r="AZ554">
        <v>15.504</v>
      </c>
      <c r="BA554">
        <v>10.129</v>
      </c>
      <c r="BB554">
        <v>44648.71</v>
      </c>
      <c r="BC554">
        <v>0.5</v>
      </c>
      <c r="BD554">
        <v>107.791</v>
      </c>
      <c r="BE554">
        <v>5.07</v>
      </c>
      <c r="BF554">
        <v>13</v>
      </c>
      <c r="BG554">
        <v>16.5</v>
      </c>
      <c r="BI554">
        <v>3.84</v>
      </c>
      <c r="BJ554">
        <v>83.44</v>
      </c>
      <c r="BK554">
        <v>0.94399999999999995</v>
      </c>
    </row>
    <row r="555" spans="1:67" x14ac:dyDescent="0.3">
      <c r="A555" t="s">
        <v>202</v>
      </c>
      <c r="B555" t="s">
        <v>203</v>
      </c>
      <c r="C555" t="s">
        <v>127</v>
      </c>
      <c r="D555" s="33">
        <v>44409</v>
      </c>
      <c r="E555">
        <v>34612</v>
      </c>
      <c r="F555">
        <v>229</v>
      </c>
      <c r="G555">
        <v>218.571</v>
      </c>
      <c r="H555">
        <v>925</v>
      </c>
      <c r="I555">
        <v>1</v>
      </c>
      <c r="K555">
        <v>1342.163</v>
      </c>
      <c r="L555">
        <v>8.8800000000000008</v>
      </c>
      <c r="M555">
        <v>8.4760000000000009</v>
      </c>
      <c r="N555">
        <v>35.869</v>
      </c>
      <c r="O555">
        <v>3.9E-2</v>
      </c>
      <c r="Q555">
        <v>1.33</v>
      </c>
      <c r="R555">
        <v>59</v>
      </c>
      <c r="S555">
        <v>2.2879999999999998</v>
      </c>
      <c r="T555">
        <v>290</v>
      </c>
      <c r="U555">
        <v>11.244999999999999</v>
      </c>
      <c r="Z555">
        <v>141919</v>
      </c>
      <c r="AA555">
        <v>25183485</v>
      </c>
      <c r="AB555">
        <v>976.55</v>
      </c>
      <c r="AC555">
        <v>5.5030000000000001</v>
      </c>
      <c r="AD555">
        <v>167140</v>
      </c>
      <c r="AE555">
        <v>6.4809999999999999</v>
      </c>
      <c r="AF555">
        <v>1.2999999999999999E-3</v>
      </c>
      <c r="AG555">
        <v>764.7</v>
      </c>
      <c r="AH555" t="s">
        <v>204</v>
      </c>
      <c r="AI555">
        <v>12410127</v>
      </c>
      <c r="AJ555">
        <v>8445404</v>
      </c>
      <c r="AK555">
        <v>3964723</v>
      </c>
      <c r="AM555">
        <v>76056</v>
      </c>
      <c r="AN555">
        <v>172903</v>
      </c>
      <c r="AO555">
        <v>48.12</v>
      </c>
      <c r="AP555">
        <v>32.75</v>
      </c>
      <c r="AQ555">
        <v>15.37</v>
      </c>
      <c r="AS555">
        <v>6705</v>
      </c>
      <c r="AT555">
        <v>86371</v>
      </c>
      <c r="AU555">
        <v>0.33500000000000002</v>
      </c>
      <c r="AV555">
        <v>68.06</v>
      </c>
      <c r="AW555">
        <v>25788217</v>
      </c>
      <c r="AX555">
        <v>3.202</v>
      </c>
      <c r="AY555">
        <v>37.9</v>
      </c>
      <c r="AZ555">
        <v>15.504</v>
      </c>
      <c r="BA555">
        <v>10.129</v>
      </c>
      <c r="BB555">
        <v>44648.71</v>
      </c>
      <c r="BC555">
        <v>0.5</v>
      </c>
      <c r="BD555">
        <v>107.791</v>
      </c>
      <c r="BE555">
        <v>5.07</v>
      </c>
      <c r="BF555">
        <v>13</v>
      </c>
      <c r="BG555">
        <v>16.5</v>
      </c>
      <c r="BI555">
        <v>3.84</v>
      </c>
      <c r="BJ555">
        <v>83.44</v>
      </c>
      <c r="BK555">
        <v>0.94399999999999995</v>
      </c>
      <c r="BL555">
        <v>-11873.4</v>
      </c>
      <c r="BM555">
        <v>-4.42</v>
      </c>
      <c r="BN555">
        <v>-2.13</v>
      </c>
      <c r="BO555">
        <v>-460.419578445458</v>
      </c>
    </row>
    <row r="556" spans="1:67" x14ac:dyDescent="0.3">
      <c r="A556" t="s">
        <v>202</v>
      </c>
      <c r="B556" t="s">
        <v>203</v>
      </c>
      <c r="C556" t="s">
        <v>127</v>
      </c>
      <c r="D556" s="33">
        <v>44410</v>
      </c>
      <c r="E556">
        <v>34836</v>
      </c>
      <c r="F556">
        <v>224</v>
      </c>
      <c r="G556">
        <v>224.286</v>
      </c>
      <c r="H556">
        <v>925</v>
      </c>
      <c r="I556">
        <v>0</v>
      </c>
      <c r="K556">
        <v>1350.8489999999999</v>
      </c>
      <c r="L556">
        <v>8.6859999999999999</v>
      </c>
      <c r="M556">
        <v>8.6969999999999992</v>
      </c>
      <c r="N556">
        <v>35.869</v>
      </c>
      <c r="O556">
        <v>0</v>
      </c>
      <c r="Q556">
        <v>1.33</v>
      </c>
      <c r="R556">
        <v>58</v>
      </c>
      <c r="S556">
        <v>2.2490000000000001</v>
      </c>
      <c r="T556">
        <v>318</v>
      </c>
      <c r="U556">
        <v>12.331</v>
      </c>
      <c r="Z556">
        <v>183370</v>
      </c>
      <c r="AA556">
        <v>25366855</v>
      </c>
      <c r="AB556">
        <v>983.66099999999994</v>
      </c>
      <c r="AC556">
        <v>7.1109999999999998</v>
      </c>
      <c r="AD556">
        <v>169884</v>
      </c>
      <c r="AE556">
        <v>6.5880000000000001</v>
      </c>
      <c r="AF556">
        <v>1.2999999999999999E-3</v>
      </c>
      <c r="AG556">
        <v>757.4</v>
      </c>
      <c r="AH556" t="s">
        <v>204</v>
      </c>
      <c r="AI556">
        <v>12599440</v>
      </c>
      <c r="AJ556">
        <v>8537516</v>
      </c>
      <c r="AK556">
        <v>4061924</v>
      </c>
      <c r="AM556">
        <v>189313</v>
      </c>
      <c r="AN556">
        <v>174281</v>
      </c>
      <c r="AO556">
        <v>48.86</v>
      </c>
      <c r="AP556">
        <v>33.11</v>
      </c>
      <c r="AQ556">
        <v>15.75</v>
      </c>
      <c r="AS556">
        <v>6758</v>
      </c>
      <c r="AT556">
        <v>86152</v>
      </c>
      <c r="AU556">
        <v>0.33400000000000002</v>
      </c>
      <c r="AV556">
        <v>68.06</v>
      </c>
      <c r="AW556">
        <v>25788217</v>
      </c>
      <c r="AX556">
        <v>3.202</v>
      </c>
      <c r="AY556">
        <v>37.9</v>
      </c>
      <c r="AZ556">
        <v>15.504</v>
      </c>
      <c r="BA556">
        <v>10.129</v>
      </c>
      <c r="BB556">
        <v>44648.71</v>
      </c>
      <c r="BC556">
        <v>0.5</v>
      </c>
      <c r="BD556">
        <v>107.791</v>
      </c>
      <c r="BE556">
        <v>5.07</v>
      </c>
      <c r="BF556">
        <v>13</v>
      </c>
      <c r="BG556">
        <v>16.5</v>
      </c>
      <c r="BI556">
        <v>3.84</v>
      </c>
      <c r="BJ556">
        <v>83.44</v>
      </c>
      <c r="BK556">
        <v>0.94399999999999995</v>
      </c>
    </row>
    <row r="557" spans="1:67" x14ac:dyDescent="0.3">
      <c r="A557" t="s">
        <v>202</v>
      </c>
      <c r="B557" t="s">
        <v>203</v>
      </c>
      <c r="C557" t="s">
        <v>127</v>
      </c>
      <c r="D557" s="33">
        <v>44411</v>
      </c>
      <c r="E557">
        <v>35089</v>
      </c>
      <c r="F557">
        <v>253</v>
      </c>
      <c r="G557">
        <v>230.857</v>
      </c>
      <c r="H557">
        <v>927</v>
      </c>
      <c r="I557">
        <v>2</v>
      </c>
      <c r="J557">
        <v>0.85699999999999998</v>
      </c>
      <c r="K557">
        <v>1360.66</v>
      </c>
      <c r="L557">
        <v>9.8109999999999999</v>
      </c>
      <c r="M557">
        <v>8.952</v>
      </c>
      <c r="N557">
        <v>35.947000000000003</v>
      </c>
      <c r="O557">
        <v>7.8E-2</v>
      </c>
      <c r="P557">
        <v>3.3000000000000002E-2</v>
      </c>
      <c r="Q557">
        <v>1.33</v>
      </c>
      <c r="R557">
        <v>57</v>
      </c>
      <c r="S557">
        <v>2.21</v>
      </c>
      <c r="T557">
        <v>366</v>
      </c>
      <c r="U557">
        <v>14.193</v>
      </c>
      <c r="Z557">
        <v>180613</v>
      </c>
      <c r="AA557">
        <v>25547468</v>
      </c>
      <c r="AB557">
        <v>990.66399999999999</v>
      </c>
      <c r="AC557">
        <v>7.0039999999999996</v>
      </c>
      <c r="AD557">
        <v>174724</v>
      </c>
      <c r="AE557">
        <v>6.7750000000000004</v>
      </c>
      <c r="AF557">
        <v>1.2999999999999999E-3</v>
      </c>
      <c r="AG557">
        <v>756.8</v>
      </c>
      <c r="AH557" t="s">
        <v>204</v>
      </c>
      <c r="AI557">
        <v>12818532</v>
      </c>
      <c r="AJ557">
        <v>8644506</v>
      </c>
      <c r="AK557">
        <v>4174026</v>
      </c>
      <c r="AM557">
        <v>219092</v>
      </c>
      <c r="AN557">
        <v>178238</v>
      </c>
      <c r="AO557">
        <v>49.71</v>
      </c>
      <c r="AP557">
        <v>33.520000000000003</v>
      </c>
      <c r="AQ557">
        <v>16.190000000000001</v>
      </c>
      <c r="AS557">
        <v>6912</v>
      </c>
      <c r="AT557">
        <v>88386</v>
      </c>
      <c r="AU557">
        <v>0.34300000000000003</v>
      </c>
      <c r="AV557">
        <v>68.06</v>
      </c>
      <c r="AW557">
        <v>25788217</v>
      </c>
      <c r="AX557">
        <v>3.202</v>
      </c>
      <c r="AY557">
        <v>37.9</v>
      </c>
      <c r="AZ557">
        <v>15.504</v>
      </c>
      <c r="BA557">
        <v>10.129</v>
      </c>
      <c r="BB557">
        <v>44648.71</v>
      </c>
      <c r="BC557">
        <v>0.5</v>
      </c>
      <c r="BD557">
        <v>107.791</v>
      </c>
      <c r="BE557">
        <v>5.07</v>
      </c>
      <c r="BF557">
        <v>13</v>
      </c>
      <c r="BG557">
        <v>16.5</v>
      </c>
      <c r="BI557">
        <v>3.84</v>
      </c>
      <c r="BJ557">
        <v>83.44</v>
      </c>
      <c r="BK557">
        <v>0.94399999999999995</v>
      </c>
    </row>
    <row r="558" spans="1:67" x14ac:dyDescent="0.3">
      <c r="A558" t="s">
        <v>202</v>
      </c>
      <c r="B558" t="s">
        <v>203</v>
      </c>
      <c r="C558" t="s">
        <v>127</v>
      </c>
      <c r="D558" s="33">
        <v>44412</v>
      </c>
      <c r="E558">
        <v>35391</v>
      </c>
      <c r="F558">
        <v>302</v>
      </c>
      <c r="G558">
        <v>237.857</v>
      </c>
      <c r="H558">
        <v>932</v>
      </c>
      <c r="I558">
        <v>5</v>
      </c>
      <c r="J558">
        <v>1.286</v>
      </c>
      <c r="K558">
        <v>1372.3710000000001</v>
      </c>
      <c r="L558">
        <v>11.711</v>
      </c>
      <c r="M558">
        <v>9.2230000000000008</v>
      </c>
      <c r="N558">
        <v>36.140999999999998</v>
      </c>
      <c r="O558">
        <v>0.19400000000000001</v>
      </c>
      <c r="P558">
        <v>0.05</v>
      </c>
      <c r="Q558">
        <v>1.34</v>
      </c>
      <c r="R558">
        <v>56</v>
      </c>
      <c r="S558">
        <v>2.1720000000000002</v>
      </c>
      <c r="T558">
        <v>374</v>
      </c>
      <c r="U558">
        <v>14.503</v>
      </c>
      <c r="Z558">
        <v>205159</v>
      </c>
      <c r="AA558">
        <v>25752627</v>
      </c>
      <c r="AB558">
        <v>998.62</v>
      </c>
      <c r="AC558">
        <v>7.9560000000000004</v>
      </c>
      <c r="AD558">
        <v>179894</v>
      </c>
      <c r="AE558">
        <v>6.976</v>
      </c>
      <c r="AF558">
        <v>1.2999999999999999E-3</v>
      </c>
      <c r="AG558">
        <v>756.3</v>
      </c>
      <c r="AH558" t="s">
        <v>204</v>
      </c>
      <c r="AI558">
        <v>13041229</v>
      </c>
      <c r="AJ558">
        <v>8751409</v>
      </c>
      <c r="AK558">
        <v>4289820</v>
      </c>
      <c r="AM558">
        <v>222697</v>
      </c>
      <c r="AN558">
        <v>178163</v>
      </c>
      <c r="AO558">
        <v>50.57</v>
      </c>
      <c r="AP558">
        <v>33.94</v>
      </c>
      <c r="AQ558">
        <v>16.63</v>
      </c>
      <c r="AS558">
        <v>6909</v>
      </c>
      <c r="AT558">
        <v>87694</v>
      </c>
      <c r="AU558">
        <v>0.34</v>
      </c>
      <c r="AV558">
        <v>68.06</v>
      </c>
      <c r="AW558">
        <v>25788217</v>
      </c>
      <c r="AX558">
        <v>3.202</v>
      </c>
      <c r="AY558">
        <v>37.9</v>
      </c>
      <c r="AZ558">
        <v>15.504</v>
      </c>
      <c r="BA558">
        <v>10.129</v>
      </c>
      <c r="BB558">
        <v>44648.71</v>
      </c>
      <c r="BC558">
        <v>0.5</v>
      </c>
      <c r="BD558">
        <v>107.791</v>
      </c>
      <c r="BE558">
        <v>5.07</v>
      </c>
      <c r="BF558">
        <v>13</v>
      </c>
      <c r="BG558">
        <v>16.5</v>
      </c>
      <c r="BI558">
        <v>3.84</v>
      </c>
      <c r="BJ558">
        <v>83.44</v>
      </c>
      <c r="BK558">
        <v>0.94399999999999995</v>
      </c>
    </row>
    <row r="559" spans="1:67" x14ac:dyDescent="0.3">
      <c r="A559" t="s">
        <v>202</v>
      </c>
      <c r="B559" t="s">
        <v>203</v>
      </c>
      <c r="C559" t="s">
        <v>127</v>
      </c>
      <c r="D559" s="33">
        <v>44413</v>
      </c>
      <c r="E559">
        <v>35698</v>
      </c>
      <c r="F559">
        <v>307</v>
      </c>
      <c r="G559">
        <v>255.571</v>
      </c>
      <c r="H559">
        <v>933</v>
      </c>
      <c r="I559">
        <v>1</v>
      </c>
      <c r="J559">
        <v>1.429</v>
      </c>
      <c r="K559">
        <v>1384.2760000000001</v>
      </c>
      <c r="L559">
        <v>11.904999999999999</v>
      </c>
      <c r="M559">
        <v>9.91</v>
      </c>
      <c r="N559">
        <v>36.179000000000002</v>
      </c>
      <c r="O559">
        <v>3.9E-2</v>
      </c>
      <c r="P559">
        <v>5.5E-2</v>
      </c>
      <c r="Q559">
        <v>1.35</v>
      </c>
      <c r="R559">
        <v>55</v>
      </c>
      <c r="S559">
        <v>2.133</v>
      </c>
      <c r="T559">
        <v>392</v>
      </c>
      <c r="U559">
        <v>15.201000000000001</v>
      </c>
      <c r="Z559">
        <v>202641</v>
      </c>
      <c r="AA559">
        <v>25955268</v>
      </c>
      <c r="AB559">
        <v>1006.478</v>
      </c>
      <c r="AC559">
        <v>7.8579999999999997</v>
      </c>
      <c r="AD559">
        <v>179665</v>
      </c>
      <c r="AE559">
        <v>6.9669999999999996</v>
      </c>
      <c r="AF559">
        <v>1.4E-3</v>
      </c>
      <c r="AG559">
        <v>703</v>
      </c>
      <c r="AH559" t="s">
        <v>204</v>
      </c>
      <c r="AI559">
        <v>13281135</v>
      </c>
      <c r="AJ559">
        <v>8872330</v>
      </c>
      <c r="AK559">
        <v>4408805</v>
      </c>
      <c r="AM559">
        <v>239906</v>
      </c>
      <c r="AN559">
        <v>183158</v>
      </c>
      <c r="AO559">
        <v>51.5</v>
      </c>
      <c r="AP559">
        <v>34.4</v>
      </c>
      <c r="AQ559">
        <v>17.100000000000001</v>
      </c>
      <c r="AS559">
        <v>7102</v>
      </c>
      <c r="AT559">
        <v>90759</v>
      </c>
      <c r="AU559">
        <v>0.35199999999999998</v>
      </c>
      <c r="AV559">
        <v>68.06</v>
      </c>
      <c r="AW559">
        <v>25788217</v>
      </c>
      <c r="AX559">
        <v>3.202</v>
      </c>
      <c r="AY559">
        <v>37.9</v>
      </c>
      <c r="AZ559">
        <v>15.504</v>
      </c>
      <c r="BA559">
        <v>10.129</v>
      </c>
      <c r="BB559">
        <v>44648.71</v>
      </c>
      <c r="BC559">
        <v>0.5</v>
      </c>
      <c r="BD559">
        <v>107.791</v>
      </c>
      <c r="BE559">
        <v>5.07</v>
      </c>
      <c r="BF559">
        <v>13</v>
      </c>
      <c r="BG559">
        <v>16.5</v>
      </c>
      <c r="BI559">
        <v>3.84</v>
      </c>
      <c r="BJ559">
        <v>83.44</v>
      </c>
      <c r="BK559">
        <v>0.94399999999999995</v>
      </c>
    </row>
    <row r="560" spans="1:67" x14ac:dyDescent="0.3">
      <c r="A560" t="s">
        <v>202</v>
      </c>
      <c r="B560" t="s">
        <v>203</v>
      </c>
      <c r="C560" t="s">
        <v>127</v>
      </c>
      <c r="D560" s="33">
        <v>44414</v>
      </c>
      <c r="E560">
        <v>36051</v>
      </c>
      <c r="F560">
        <v>353</v>
      </c>
      <c r="G560">
        <v>274.42899999999997</v>
      </c>
      <c r="H560">
        <v>939</v>
      </c>
      <c r="I560">
        <v>6</v>
      </c>
      <c r="J560">
        <v>2.1429999999999998</v>
      </c>
      <c r="K560">
        <v>1397.9639999999999</v>
      </c>
      <c r="L560">
        <v>13.688000000000001</v>
      </c>
      <c r="M560">
        <v>10.641999999999999</v>
      </c>
      <c r="N560">
        <v>36.411999999999999</v>
      </c>
      <c r="O560">
        <v>0.23300000000000001</v>
      </c>
      <c r="P560">
        <v>8.3000000000000004E-2</v>
      </c>
      <c r="Q560">
        <v>1.35</v>
      </c>
      <c r="R560">
        <v>61</v>
      </c>
      <c r="S560">
        <v>2.3650000000000002</v>
      </c>
      <c r="T560">
        <v>433</v>
      </c>
      <c r="U560">
        <v>16.791</v>
      </c>
      <c r="Z560">
        <v>207740</v>
      </c>
      <c r="AA560">
        <v>26163008</v>
      </c>
      <c r="AB560">
        <v>1014.533</v>
      </c>
      <c r="AC560">
        <v>8.0559999999999992</v>
      </c>
      <c r="AD560">
        <v>184192</v>
      </c>
      <c r="AE560">
        <v>7.1420000000000003</v>
      </c>
      <c r="AF560">
        <v>1.5E-3</v>
      </c>
      <c r="AG560">
        <v>671.2</v>
      </c>
      <c r="AH560" t="s">
        <v>204</v>
      </c>
      <c r="AI560">
        <v>13517126</v>
      </c>
      <c r="AJ560">
        <v>8990538</v>
      </c>
      <c r="AK560">
        <v>4526588</v>
      </c>
      <c r="AM560">
        <v>235991</v>
      </c>
      <c r="AN560">
        <v>186761</v>
      </c>
      <c r="AO560">
        <v>52.42</v>
      </c>
      <c r="AP560">
        <v>34.86</v>
      </c>
      <c r="AQ560">
        <v>17.55</v>
      </c>
      <c r="AS560">
        <v>7242</v>
      </c>
      <c r="AT560">
        <v>92361</v>
      </c>
      <c r="AU560">
        <v>0.35799999999999998</v>
      </c>
      <c r="AV560">
        <v>68.06</v>
      </c>
      <c r="AW560">
        <v>25788217</v>
      </c>
      <c r="AX560">
        <v>3.202</v>
      </c>
      <c r="AY560">
        <v>37.9</v>
      </c>
      <c r="AZ560">
        <v>15.504</v>
      </c>
      <c r="BA560">
        <v>10.129</v>
      </c>
      <c r="BB560">
        <v>44648.71</v>
      </c>
      <c r="BC560">
        <v>0.5</v>
      </c>
      <c r="BD560">
        <v>107.791</v>
      </c>
      <c r="BE560">
        <v>5.07</v>
      </c>
      <c r="BF560">
        <v>13</v>
      </c>
      <c r="BG560">
        <v>16.5</v>
      </c>
      <c r="BI560">
        <v>3.84</v>
      </c>
      <c r="BJ560">
        <v>83.44</v>
      </c>
      <c r="BK560">
        <v>0.94399999999999995</v>
      </c>
    </row>
    <row r="561" spans="1:67" x14ac:dyDescent="0.3">
      <c r="A561" t="s">
        <v>202</v>
      </c>
      <c r="B561" t="s">
        <v>203</v>
      </c>
      <c r="C561" t="s">
        <v>127</v>
      </c>
      <c r="D561" s="33">
        <v>44415</v>
      </c>
      <c r="E561">
        <v>36328</v>
      </c>
      <c r="F561">
        <v>277</v>
      </c>
      <c r="G561">
        <v>277.85700000000003</v>
      </c>
      <c r="H561">
        <v>938</v>
      </c>
      <c r="K561">
        <v>1408.7049999999999</v>
      </c>
      <c r="L561">
        <v>10.741</v>
      </c>
      <c r="M561">
        <v>10.775</v>
      </c>
      <c r="N561">
        <v>36.372999999999998</v>
      </c>
      <c r="Q561">
        <v>1.34</v>
      </c>
      <c r="R561">
        <v>62</v>
      </c>
      <c r="S561">
        <v>2.4039999999999999</v>
      </c>
      <c r="T561">
        <v>433</v>
      </c>
      <c r="U561">
        <v>16.791</v>
      </c>
      <c r="Z561">
        <v>203206</v>
      </c>
      <c r="AA561">
        <v>26366214</v>
      </c>
      <c r="AB561">
        <v>1022.413</v>
      </c>
      <c r="AC561">
        <v>7.88</v>
      </c>
      <c r="AD561">
        <v>189235</v>
      </c>
      <c r="AE561">
        <v>7.3380000000000001</v>
      </c>
      <c r="AF561">
        <v>1.5E-3</v>
      </c>
      <c r="AG561">
        <v>681.1</v>
      </c>
      <c r="AH561" t="s">
        <v>204</v>
      </c>
      <c r="AI561">
        <v>13673060</v>
      </c>
      <c r="AJ561">
        <v>9061739</v>
      </c>
      <c r="AK561">
        <v>4611321</v>
      </c>
      <c r="AM561">
        <v>155934</v>
      </c>
      <c r="AN561">
        <v>191284</v>
      </c>
      <c r="AO561">
        <v>53.02</v>
      </c>
      <c r="AP561">
        <v>35.14</v>
      </c>
      <c r="AQ561">
        <v>17.88</v>
      </c>
      <c r="AS561">
        <v>7417</v>
      </c>
      <c r="AT561">
        <v>93532</v>
      </c>
      <c r="AU561">
        <v>0.36299999999999999</v>
      </c>
      <c r="AV561">
        <v>68.06</v>
      </c>
      <c r="AW561">
        <v>25788217</v>
      </c>
      <c r="AX561">
        <v>3.202</v>
      </c>
      <c r="AY561">
        <v>37.9</v>
      </c>
      <c r="AZ561">
        <v>15.504</v>
      </c>
      <c r="BA561">
        <v>10.129</v>
      </c>
      <c r="BB561">
        <v>44648.71</v>
      </c>
      <c r="BC561">
        <v>0.5</v>
      </c>
      <c r="BD561">
        <v>107.791</v>
      </c>
      <c r="BE561">
        <v>5.07</v>
      </c>
      <c r="BF561">
        <v>13</v>
      </c>
      <c r="BG561">
        <v>16.5</v>
      </c>
      <c r="BI561">
        <v>3.84</v>
      </c>
      <c r="BJ561">
        <v>83.44</v>
      </c>
      <c r="BK561">
        <v>0.94399999999999995</v>
      </c>
    </row>
    <row r="562" spans="1:67" x14ac:dyDescent="0.3">
      <c r="A562" t="s">
        <v>202</v>
      </c>
      <c r="B562" t="s">
        <v>203</v>
      </c>
      <c r="C562" t="s">
        <v>127</v>
      </c>
      <c r="D562" s="33">
        <v>44416</v>
      </c>
      <c r="E562">
        <v>36630</v>
      </c>
      <c r="F562">
        <v>302</v>
      </c>
      <c r="G562">
        <v>288.286</v>
      </c>
      <c r="H562">
        <v>939</v>
      </c>
      <c r="I562">
        <v>1</v>
      </c>
      <c r="K562">
        <v>1420.4159999999999</v>
      </c>
      <c r="L562">
        <v>11.711</v>
      </c>
      <c r="M562">
        <v>11.179</v>
      </c>
      <c r="N562">
        <v>36.411999999999999</v>
      </c>
      <c r="O562">
        <v>3.9E-2</v>
      </c>
      <c r="Q562">
        <v>1.34</v>
      </c>
      <c r="R562">
        <v>70</v>
      </c>
      <c r="S562">
        <v>2.714</v>
      </c>
      <c r="T562">
        <v>428</v>
      </c>
      <c r="U562">
        <v>16.597000000000001</v>
      </c>
      <c r="Z562">
        <v>168811</v>
      </c>
      <c r="AA562">
        <v>26535025</v>
      </c>
      <c r="AB562">
        <v>1028.9590000000001</v>
      </c>
      <c r="AC562">
        <v>6.5460000000000003</v>
      </c>
      <c r="AD562">
        <v>193077</v>
      </c>
      <c r="AE562">
        <v>7.4870000000000001</v>
      </c>
      <c r="AF562">
        <v>1.5E-3</v>
      </c>
      <c r="AG562">
        <v>669.7</v>
      </c>
      <c r="AH562" t="s">
        <v>204</v>
      </c>
      <c r="AI562">
        <v>13760468</v>
      </c>
      <c r="AJ562">
        <v>9108510</v>
      </c>
      <c r="AK562">
        <v>4651958</v>
      </c>
      <c r="AM562">
        <v>87408</v>
      </c>
      <c r="AN562">
        <v>192906</v>
      </c>
      <c r="AO562">
        <v>53.36</v>
      </c>
      <c r="AP562">
        <v>35.32</v>
      </c>
      <c r="AQ562">
        <v>18.04</v>
      </c>
      <c r="AS562">
        <v>7480</v>
      </c>
      <c r="AT562">
        <v>94729</v>
      </c>
      <c r="AU562">
        <v>0.36699999999999999</v>
      </c>
      <c r="AV562">
        <v>68.06</v>
      </c>
      <c r="AW562">
        <v>25788217</v>
      </c>
      <c r="AX562">
        <v>3.202</v>
      </c>
      <c r="AY562">
        <v>37.9</v>
      </c>
      <c r="AZ562">
        <v>15.504</v>
      </c>
      <c r="BA562">
        <v>10.129</v>
      </c>
      <c r="BB562">
        <v>44648.71</v>
      </c>
      <c r="BC562">
        <v>0.5</v>
      </c>
      <c r="BD562">
        <v>107.791</v>
      </c>
      <c r="BE562">
        <v>5.07</v>
      </c>
      <c r="BF562">
        <v>13</v>
      </c>
      <c r="BG562">
        <v>16.5</v>
      </c>
      <c r="BI562">
        <v>3.84</v>
      </c>
      <c r="BJ562">
        <v>83.44</v>
      </c>
      <c r="BK562">
        <v>0.94399999999999995</v>
      </c>
      <c r="BL562">
        <v>-12092.7</v>
      </c>
      <c r="BM562">
        <v>-4.4400000000000004</v>
      </c>
      <c r="BN562">
        <v>-6.02</v>
      </c>
      <c r="BO562">
        <v>-468.92346221532102</v>
      </c>
    </row>
    <row r="563" spans="1:67" x14ac:dyDescent="0.3">
      <c r="A563" t="s">
        <v>202</v>
      </c>
      <c r="B563" t="s">
        <v>203</v>
      </c>
      <c r="C563" t="s">
        <v>127</v>
      </c>
      <c r="D563" s="33">
        <v>44417</v>
      </c>
      <c r="E563">
        <v>37010</v>
      </c>
      <c r="F563">
        <v>380</v>
      </c>
      <c r="G563">
        <v>310.57100000000003</v>
      </c>
      <c r="H563">
        <v>943</v>
      </c>
      <c r="I563">
        <v>4</v>
      </c>
      <c r="K563">
        <v>1435.152</v>
      </c>
      <c r="L563">
        <v>14.734999999999999</v>
      </c>
      <c r="M563">
        <v>12.042999999999999</v>
      </c>
      <c r="N563">
        <v>36.567</v>
      </c>
      <c r="O563">
        <v>0.155</v>
      </c>
      <c r="Q563">
        <v>1.36</v>
      </c>
      <c r="R563">
        <v>62</v>
      </c>
      <c r="S563">
        <v>2.4039999999999999</v>
      </c>
      <c r="T563">
        <v>433</v>
      </c>
      <c r="U563">
        <v>16.791</v>
      </c>
      <c r="Z563">
        <v>216451</v>
      </c>
      <c r="AA563">
        <v>26751476</v>
      </c>
      <c r="AB563">
        <v>1037.3530000000001</v>
      </c>
      <c r="AC563">
        <v>8.3930000000000007</v>
      </c>
      <c r="AD563">
        <v>197803</v>
      </c>
      <c r="AE563">
        <v>7.67</v>
      </c>
      <c r="AF563">
        <v>1.6000000000000001E-3</v>
      </c>
      <c r="AG563">
        <v>636.9</v>
      </c>
      <c r="AH563" t="s">
        <v>204</v>
      </c>
      <c r="AI563">
        <v>13978253</v>
      </c>
      <c r="AJ563">
        <v>9217113</v>
      </c>
      <c r="AK563">
        <v>4761140</v>
      </c>
      <c r="AM563">
        <v>217785</v>
      </c>
      <c r="AN563">
        <v>196973</v>
      </c>
      <c r="AO563">
        <v>54.2</v>
      </c>
      <c r="AP563">
        <v>35.74</v>
      </c>
      <c r="AQ563">
        <v>18.46</v>
      </c>
      <c r="AS563">
        <v>7638</v>
      </c>
      <c r="AT563">
        <v>97085</v>
      </c>
      <c r="AU563">
        <v>0.376</v>
      </c>
      <c r="AV563">
        <v>68.06</v>
      </c>
      <c r="AW563">
        <v>25788217</v>
      </c>
      <c r="AX563">
        <v>3.202</v>
      </c>
      <c r="AY563">
        <v>37.9</v>
      </c>
      <c r="AZ563">
        <v>15.504</v>
      </c>
      <c r="BA563">
        <v>10.129</v>
      </c>
      <c r="BB563">
        <v>44648.71</v>
      </c>
      <c r="BC563">
        <v>0.5</v>
      </c>
      <c r="BD563">
        <v>107.791</v>
      </c>
      <c r="BE563">
        <v>5.07</v>
      </c>
      <c r="BF563">
        <v>13</v>
      </c>
      <c r="BG563">
        <v>16.5</v>
      </c>
      <c r="BI563">
        <v>3.84</v>
      </c>
      <c r="BJ563">
        <v>83.44</v>
      </c>
      <c r="BK563">
        <v>0.94399999999999995</v>
      </c>
    </row>
    <row r="564" spans="1:67" x14ac:dyDescent="0.3">
      <c r="A564" t="s">
        <v>202</v>
      </c>
      <c r="B564" t="s">
        <v>203</v>
      </c>
      <c r="C564" t="s">
        <v>127</v>
      </c>
      <c r="D564" s="33">
        <v>44418</v>
      </c>
      <c r="E564">
        <v>37377</v>
      </c>
      <c r="F564">
        <v>367</v>
      </c>
      <c r="G564">
        <v>326.85700000000003</v>
      </c>
      <c r="H564">
        <v>945</v>
      </c>
      <c r="I564">
        <v>2</v>
      </c>
      <c r="K564">
        <v>1449.383</v>
      </c>
      <c r="L564">
        <v>14.231</v>
      </c>
      <c r="M564">
        <v>12.675000000000001</v>
      </c>
      <c r="N564">
        <v>36.645000000000003</v>
      </c>
      <c r="O564">
        <v>7.8E-2</v>
      </c>
      <c r="Q564">
        <v>1.36</v>
      </c>
      <c r="R564">
        <v>64</v>
      </c>
      <c r="S564">
        <v>2.4820000000000002</v>
      </c>
      <c r="T564">
        <v>441</v>
      </c>
      <c r="U564">
        <v>17.100999999999999</v>
      </c>
      <c r="Z564">
        <v>160681</v>
      </c>
      <c r="AA564">
        <v>26912157</v>
      </c>
      <c r="AB564">
        <v>1043.5830000000001</v>
      </c>
      <c r="AC564">
        <v>6.2309999999999999</v>
      </c>
      <c r="AD564">
        <v>194956</v>
      </c>
      <c r="AE564">
        <v>7.56</v>
      </c>
      <c r="AF564">
        <v>1.6999999999999999E-3</v>
      </c>
      <c r="AG564">
        <v>596.5</v>
      </c>
      <c r="AH564" t="s">
        <v>204</v>
      </c>
      <c r="AI564">
        <v>14244517</v>
      </c>
      <c r="AJ564">
        <v>9352280</v>
      </c>
      <c r="AK564">
        <v>4892237</v>
      </c>
      <c r="AM564">
        <v>266264</v>
      </c>
      <c r="AN564">
        <v>203712</v>
      </c>
      <c r="AO564">
        <v>55.24</v>
      </c>
      <c r="AP564">
        <v>36.270000000000003</v>
      </c>
      <c r="AQ564">
        <v>18.97</v>
      </c>
      <c r="AS564">
        <v>7899</v>
      </c>
      <c r="AT564">
        <v>101111</v>
      </c>
      <c r="AU564">
        <v>0.39200000000000002</v>
      </c>
      <c r="AV564">
        <v>68.06</v>
      </c>
      <c r="AW564">
        <v>25788217</v>
      </c>
      <c r="AX564">
        <v>3.202</v>
      </c>
      <c r="AY564">
        <v>37.9</v>
      </c>
      <c r="AZ564">
        <v>15.504</v>
      </c>
      <c r="BA564">
        <v>10.129</v>
      </c>
      <c r="BB564">
        <v>44648.71</v>
      </c>
      <c r="BC564">
        <v>0.5</v>
      </c>
      <c r="BD564">
        <v>107.791</v>
      </c>
      <c r="BE564">
        <v>5.07</v>
      </c>
      <c r="BF564">
        <v>13</v>
      </c>
      <c r="BG564">
        <v>16.5</v>
      </c>
      <c r="BI564">
        <v>3.84</v>
      </c>
      <c r="BJ564">
        <v>83.44</v>
      </c>
      <c r="BK564">
        <v>0.94399999999999995</v>
      </c>
    </row>
    <row r="565" spans="1:67" x14ac:dyDescent="0.3">
      <c r="A565" t="s">
        <v>202</v>
      </c>
      <c r="B565" t="s">
        <v>203</v>
      </c>
      <c r="C565" t="s">
        <v>127</v>
      </c>
      <c r="D565" s="33">
        <v>44419</v>
      </c>
      <c r="E565">
        <v>37749</v>
      </c>
      <c r="F565">
        <v>372</v>
      </c>
      <c r="G565">
        <v>336.85700000000003</v>
      </c>
      <c r="H565">
        <v>947</v>
      </c>
      <c r="I565">
        <v>2</v>
      </c>
      <c r="K565">
        <v>1463.808</v>
      </c>
      <c r="L565">
        <v>14.425000000000001</v>
      </c>
      <c r="M565">
        <v>13.061999999999999</v>
      </c>
      <c r="N565">
        <v>36.722000000000001</v>
      </c>
      <c r="O565">
        <v>7.8E-2</v>
      </c>
      <c r="Q565">
        <v>1.37</v>
      </c>
      <c r="R565">
        <v>65</v>
      </c>
      <c r="S565">
        <v>2.5209999999999999</v>
      </c>
      <c r="T565">
        <v>428</v>
      </c>
      <c r="U565">
        <v>16.597000000000001</v>
      </c>
      <c r="Z565">
        <v>205968</v>
      </c>
      <c r="AA565">
        <v>27118125</v>
      </c>
      <c r="AB565">
        <v>1051.57</v>
      </c>
      <c r="AC565">
        <v>7.9870000000000001</v>
      </c>
      <c r="AD565">
        <v>195071</v>
      </c>
      <c r="AE565">
        <v>7.5640000000000001</v>
      </c>
      <c r="AF565">
        <v>1.6999999999999999E-3</v>
      </c>
      <c r="AG565">
        <v>579.1</v>
      </c>
      <c r="AH565" t="s">
        <v>204</v>
      </c>
      <c r="AI565">
        <v>14507481</v>
      </c>
      <c r="AJ565">
        <v>9484184</v>
      </c>
      <c r="AK565">
        <v>5023297</v>
      </c>
      <c r="AM565">
        <v>262964</v>
      </c>
      <c r="AN565">
        <v>209465</v>
      </c>
      <c r="AO565">
        <v>56.26</v>
      </c>
      <c r="AP565">
        <v>36.78</v>
      </c>
      <c r="AQ565">
        <v>19.48</v>
      </c>
      <c r="AS565">
        <v>8123</v>
      </c>
      <c r="AT565">
        <v>104682</v>
      </c>
      <c r="AU565">
        <v>0.40600000000000003</v>
      </c>
      <c r="AV565">
        <v>68.06</v>
      </c>
      <c r="AW565">
        <v>25788217</v>
      </c>
      <c r="AX565">
        <v>3.202</v>
      </c>
      <c r="AY565">
        <v>37.9</v>
      </c>
      <c r="AZ565">
        <v>15.504</v>
      </c>
      <c r="BA565">
        <v>10.129</v>
      </c>
      <c r="BB565">
        <v>44648.71</v>
      </c>
      <c r="BC565">
        <v>0.5</v>
      </c>
      <c r="BD565">
        <v>107.791</v>
      </c>
      <c r="BE565">
        <v>5.07</v>
      </c>
      <c r="BF565">
        <v>13</v>
      </c>
      <c r="BG565">
        <v>16.5</v>
      </c>
      <c r="BI565">
        <v>3.84</v>
      </c>
      <c r="BJ565">
        <v>83.44</v>
      </c>
      <c r="BK565">
        <v>0.94399999999999995</v>
      </c>
    </row>
    <row r="566" spans="1:67" x14ac:dyDescent="0.3">
      <c r="A566" t="s">
        <v>202</v>
      </c>
      <c r="B566" t="s">
        <v>203</v>
      </c>
      <c r="C566" t="s">
        <v>127</v>
      </c>
      <c r="D566" s="33">
        <v>44420</v>
      </c>
      <c r="E566">
        <v>38165</v>
      </c>
      <c r="F566">
        <v>416</v>
      </c>
      <c r="G566">
        <v>352.42899999999997</v>
      </c>
      <c r="H566">
        <v>949</v>
      </c>
      <c r="I566">
        <v>2</v>
      </c>
      <c r="K566">
        <v>1479.9390000000001</v>
      </c>
      <c r="L566">
        <v>16.131</v>
      </c>
      <c r="M566">
        <v>13.666</v>
      </c>
      <c r="N566">
        <v>36.799999999999997</v>
      </c>
      <c r="O566">
        <v>7.8E-2</v>
      </c>
      <c r="Q566">
        <v>1.39</v>
      </c>
      <c r="R566">
        <v>67</v>
      </c>
      <c r="S566">
        <v>2.5979999999999999</v>
      </c>
      <c r="T566">
        <v>442</v>
      </c>
      <c r="U566">
        <v>17.14</v>
      </c>
      <c r="Z566">
        <v>243144</v>
      </c>
      <c r="AA566">
        <v>27361269</v>
      </c>
      <c r="AB566">
        <v>1060.999</v>
      </c>
      <c r="AC566">
        <v>9.4280000000000008</v>
      </c>
      <c r="AD566">
        <v>200857</v>
      </c>
      <c r="AE566">
        <v>7.7889999999999997</v>
      </c>
      <c r="AF566">
        <v>1.8E-3</v>
      </c>
      <c r="AG566">
        <v>569.9</v>
      </c>
      <c r="AH566" t="s">
        <v>204</v>
      </c>
      <c r="AI566">
        <v>14777274</v>
      </c>
      <c r="AJ566">
        <v>9618874</v>
      </c>
      <c r="AK566">
        <v>5158400</v>
      </c>
      <c r="AM566">
        <v>269793</v>
      </c>
      <c r="AN566">
        <v>213734</v>
      </c>
      <c r="AO566">
        <v>57.3</v>
      </c>
      <c r="AP566">
        <v>37.299999999999997</v>
      </c>
      <c r="AQ566">
        <v>20</v>
      </c>
      <c r="AS566">
        <v>8288</v>
      </c>
      <c r="AT566">
        <v>106649</v>
      </c>
      <c r="AU566">
        <v>0.41399999999999998</v>
      </c>
      <c r="AV566">
        <v>71.760000000000005</v>
      </c>
      <c r="AW566">
        <v>25788217</v>
      </c>
      <c r="AX566">
        <v>3.202</v>
      </c>
      <c r="AY566">
        <v>37.9</v>
      </c>
      <c r="AZ566">
        <v>15.504</v>
      </c>
      <c r="BA566">
        <v>10.129</v>
      </c>
      <c r="BB566">
        <v>44648.71</v>
      </c>
      <c r="BC566">
        <v>0.5</v>
      </c>
      <c r="BD566">
        <v>107.791</v>
      </c>
      <c r="BE566">
        <v>5.07</v>
      </c>
      <c r="BF566">
        <v>13</v>
      </c>
      <c r="BG566">
        <v>16.5</v>
      </c>
      <c r="BI566">
        <v>3.84</v>
      </c>
      <c r="BJ566">
        <v>83.44</v>
      </c>
      <c r="BK566">
        <v>0.94399999999999995</v>
      </c>
    </row>
    <row r="567" spans="1:67" x14ac:dyDescent="0.3">
      <c r="A567" t="s">
        <v>202</v>
      </c>
      <c r="B567" t="s">
        <v>203</v>
      </c>
      <c r="C567" t="s">
        <v>127</v>
      </c>
      <c r="D567" s="33">
        <v>44421</v>
      </c>
      <c r="E567">
        <v>38658</v>
      </c>
      <c r="F567">
        <v>493</v>
      </c>
      <c r="G567">
        <v>372.42899999999997</v>
      </c>
      <c r="H567">
        <v>953</v>
      </c>
      <c r="I567">
        <v>4</v>
      </c>
      <c r="K567">
        <v>1499.057</v>
      </c>
      <c r="L567">
        <v>19.117000000000001</v>
      </c>
      <c r="M567">
        <v>14.442</v>
      </c>
      <c r="N567">
        <v>36.954999999999998</v>
      </c>
      <c r="O567">
        <v>0.155</v>
      </c>
      <c r="Q567">
        <v>1.41</v>
      </c>
      <c r="R567">
        <v>68</v>
      </c>
      <c r="S567">
        <v>2.637</v>
      </c>
      <c r="T567">
        <v>427</v>
      </c>
      <c r="U567">
        <v>16.558</v>
      </c>
      <c r="Z567">
        <v>217811</v>
      </c>
      <c r="AA567">
        <v>27579080</v>
      </c>
      <c r="AB567">
        <v>1069.4449999999999</v>
      </c>
      <c r="AC567">
        <v>8.4459999999999997</v>
      </c>
      <c r="AD567">
        <v>202296</v>
      </c>
      <c r="AE567">
        <v>7.8449999999999998</v>
      </c>
      <c r="AF567">
        <v>1.8E-3</v>
      </c>
      <c r="AG567">
        <v>543.20000000000005</v>
      </c>
      <c r="AH567" t="s">
        <v>204</v>
      </c>
      <c r="AI567">
        <v>15056296</v>
      </c>
      <c r="AJ567">
        <v>9760508</v>
      </c>
      <c r="AK567">
        <v>5295788</v>
      </c>
      <c r="AM567">
        <v>279022</v>
      </c>
      <c r="AN567">
        <v>219881</v>
      </c>
      <c r="AO567">
        <v>58.38</v>
      </c>
      <c r="AP567">
        <v>37.85</v>
      </c>
      <c r="AQ567">
        <v>20.54</v>
      </c>
      <c r="AS567">
        <v>8526</v>
      </c>
      <c r="AT567">
        <v>109996</v>
      </c>
      <c r="AU567">
        <v>0.42699999999999999</v>
      </c>
      <c r="AV567">
        <v>71.760000000000005</v>
      </c>
      <c r="AW567">
        <v>25788217</v>
      </c>
      <c r="AX567">
        <v>3.202</v>
      </c>
      <c r="AY567">
        <v>37.9</v>
      </c>
      <c r="AZ567">
        <v>15.504</v>
      </c>
      <c r="BA567">
        <v>10.129</v>
      </c>
      <c r="BB567">
        <v>44648.71</v>
      </c>
      <c r="BC567">
        <v>0.5</v>
      </c>
      <c r="BD567">
        <v>107.791</v>
      </c>
      <c r="BE567">
        <v>5.07</v>
      </c>
      <c r="BF567">
        <v>13</v>
      </c>
      <c r="BG567">
        <v>16.5</v>
      </c>
      <c r="BI567">
        <v>3.84</v>
      </c>
      <c r="BJ567">
        <v>83.44</v>
      </c>
      <c r="BK567">
        <v>0.94399999999999995</v>
      </c>
    </row>
    <row r="568" spans="1:67" x14ac:dyDescent="0.3">
      <c r="A568" t="s">
        <v>202</v>
      </c>
      <c r="B568" t="s">
        <v>203</v>
      </c>
      <c r="C568" t="s">
        <v>127</v>
      </c>
      <c r="D568" s="33">
        <v>44422</v>
      </c>
      <c r="E568">
        <v>39097</v>
      </c>
      <c r="F568">
        <v>439</v>
      </c>
      <c r="G568">
        <v>395.57100000000003</v>
      </c>
      <c r="H568">
        <v>958</v>
      </c>
      <c r="I568">
        <v>5</v>
      </c>
      <c r="J568">
        <v>2.8570000000000002</v>
      </c>
      <c r="K568">
        <v>1516.08</v>
      </c>
      <c r="L568">
        <v>17.023</v>
      </c>
      <c r="M568">
        <v>15.339</v>
      </c>
      <c r="N568">
        <v>37.149000000000001</v>
      </c>
      <c r="O568">
        <v>0.19400000000000001</v>
      </c>
      <c r="P568">
        <v>0.111</v>
      </c>
      <c r="Q568">
        <v>1.42</v>
      </c>
      <c r="R568">
        <v>66</v>
      </c>
      <c r="S568">
        <v>2.5590000000000002</v>
      </c>
      <c r="T568">
        <v>424</v>
      </c>
      <c r="U568">
        <v>16.442</v>
      </c>
      <c r="Z568">
        <v>197108</v>
      </c>
      <c r="AA568">
        <v>27776188</v>
      </c>
      <c r="AB568">
        <v>1077.088</v>
      </c>
      <c r="AC568">
        <v>7.6429999999999998</v>
      </c>
      <c r="AD568">
        <v>201425</v>
      </c>
      <c r="AE568">
        <v>7.8109999999999999</v>
      </c>
      <c r="AF568">
        <v>2E-3</v>
      </c>
      <c r="AG568">
        <v>509.2</v>
      </c>
      <c r="AH568" t="s">
        <v>204</v>
      </c>
      <c r="AI568">
        <v>15220857</v>
      </c>
      <c r="AJ568">
        <v>9847969</v>
      </c>
      <c r="AK568">
        <v>5372888</v>
      </c>
      <c r="AM568">
        <v>164561</v>
      </c>
      <c r="AN568">
        <v>221114</v>
      </c>
      <c r="AO568">
        <v>59.02</v>
      </c>
      <c r="AP568">
        <v>38.19</v>
      </c>
      <c r="AQ568">
        <v>20.83</v>
      </c>
      <c r="AS568">
        <v>8574</v>
      </c>
      <c r="AT568">
        <v>112319</v>
      </c>
      <c r="AU568">
        <v>0.436</v>
      </c>
      <c r="AV568">
        <v>71.760000000000005</v>
      </c>
      <c r="AW568">
        <v>25788217</v>
      </c>
      <c r="AX568">
        <v>3.202</v>
      </c>
      <c r="AY568">
        <v>37.9</v>
      </c>
      <c r="AZ568">
        <v>15.504</v>
      </c>
      <c r="BA568">
        <v>10.129</v>
      </c>
      <c r="BB568">
        <v>44648.71</v>
      </c>
      <c r="BC568">
        <v>0.5</v>
      </c>
      <c r="BD568">
        <v>107.791</v>
      </c>
      <c r="BE568">
        <v>5.07</v>
      </c>
      <c r="BF568">
        <v>13</v>
      </c>
      <c r="BG568">
        <v>16.5</v>
      </c>
      <c r="BI568">
        <v>3.84</v>
      </c>
      <c r="BJ568">
        <v>83.44</v>
      </c>
      <c r="BK568">
        <v>0.94399999999999995</v>
      </c>
    </row>
    <row r="569" spans="1:67" x14ac:dyDescent="0.3">
      <c r="A569" t="s">
        <v>202</v>
      </c>
      <c r="B569" t="s">
        <v>203</v>
      </c>
      <c r="C569" t="s">
        <v>127</v>
      </c>
      <c r="D569" s="33">
        <v>44423</v>
      </c>
      <c r="E569">
        <v>39615</v>
      </c>
      <c r="F569">
        <v>518</v>
      </c>
      <c r="G569">
        <v>426.42899999999997</v>
      </c>
      <c r="H569">
        <v>966</v>
      </c>
      <c r="I569">
        <v>8</v>
      </c>
      <c r="J569">
        <v>3.8570000000000002</v>
      </c>
      <c r="K569">
        <v>1536.1669999999999</v>
      </c>
      <c r="L569">
        <v>20.087</v>
      </c>
      <c r="M569">
        <v>16.536000000000001</v>
      </c>
      <c r="N569">
        <v>37.459000000000003</v>
      </c>
      <c r="O569">
        <v>0.31</v>
      </c>
      <c r="P569">
        <v>0.15</v>
      </c>
      <c r="Q569">
        <v>1.44</v>
      </c>
      <c r="R569">
        <v>69</v>
      </c>
      <c r="S569">
        <v>2.6760000000000002</v>
      </c>
      <c r="T569">
        <v>436</v>
      </c>
      <c r="U569">
        <v>16.907</v>
      </c>
      <c r="Z569">
        <v>183732</v>
      </c>
      <c r="AA569">
        <v>27959920</v>
      </c>
      <c r="AB569">
        <v>1084.213</v>
      </c>
      <c r="AC569">
        <v>7.125</v>
      </c>
      <c r="AD569">
        <v>203556</v>
      </c>
      <c r="AE569">
        <v>7.8929999999999998</v>
      </c>
      <c r="AF569">
        <v>2.0999999999999999E-3</v>
      </c>
      <c r="AG569">
        <v>477.4</v>
      </c>
      <c r="AH569" t="s">
        <v>204</v>
      </c>
      <c r="AI569">
        <v>15315158</v>
      </c>
      <c r="AJ569">
        <v>9905472</v>
      </c>
      <c r="AK569">
        <v>5409686</v>
      </c>
      <c r="AM569">
        <v>94301</v>
      </c>
      <c r="AN569">
        <v>222099</v>
      </c>
      <c r="AO569">
        <v>59.39</v>
      </c>
      <c r="AP569">
        <v>38.409999999999997</v>
      </c>
      <c r="AQ569">
        <v>20.98</v>
      </c>
      <c r="AS569">
        <v>8612</v>
      </c>
      <c r="AT569">
        <v>113852</v>
      </c>
      <c r="AU569">
        <v>0.441</v>
      </c>
      <c r="AV569">
        <v>71.760000000000005</v>
      </c>
      <c r="AW569">
        <v>25788217</v>
      </c>
      <c r="AX569">
        <v>3.202</v>
      </c>
      <c r="AY569">
        <v>37.9</v>
      </c>
      <c r="AZ569">
        <v>15.504</v>
      </c>
      <c r="BA569">
        <v>10.129</v>
      </c>
      <c r="BB569">
        <v>44648.71</v>
      </c>
      <c r="BC569">
        <v>0.5</v>
      </c>
      <c r="BD569">
        <v>107.791</v>
      </c>
      <c r="BE569">
        <v>5.07</v>
      </c>
      <c r="BF569">
        <v>13</v>
      </c>
      <c r="BG569">
        <v>16.5</v>
      </c>
      <c r="BI569">
        <v>3.84</v>
      </c>
      <c r="BJ569">
        <v>83.44</v>
      </c>
      <c r="BK569">
        <v>0.94399999999999995</v>
      </c>
      <c r="BL569">
        <v>-12363.9</v>
      </c>
      <c r="BM569">
        <v>-4.4800000000000004</v>
      </c>
      <c r="BN569">
        <v>-7.42</v>
      </c>
      <c r="BO569">
        <v>-479.43989303331801</v>
      </c>
    </row>
    <row r="570" spans="1:67" x14ac:dyDescent="0.3">
      <c r="A570" t="s">
        <v>202</v>
      </c>
      <c r="B570" t="s">
        <v>203</v>
      </c>
      <c r="C570" t="s">
        <v>127</v>
      </c>
      <c r="D570" s="33">
        <v>44424</v>
      </c>
      <c r="E570">
        <v>40097</v>
      </c>
      <c r="F570">
        <v>482</v>
      </c>
      <c r="G570">
        <v>441</v>
      </c>
      <c r="H570">
        <v>967</v>
      </c>
      <c r="I570">
        <v>1</v>
      </c>
      <c r="J570">
        <v>3.4289999999999998</v>
      </c>
      <c r="K570">
        <v>1554.857</v>
      </c>
      <c r="L570">
        <v>18.690999999999999</v>
      </c>
      <c r="M570">
        <v>17.100999999999999</v>
      </c>
      <c r="N570">
        <v>37.497999999999998</v>
      </c>
      <c r="O570">
        <v>3.9E-2</v>
      </c>
      <c r="P570">
        <v>0.13300000000000001</v>
      </c>
      <c r="Q570">
        <v>1.47</v>
      </c>
      <c r="R570">
        <v>73</v>
      </c>
      <c r="S570">
        <v>2.831</v>
      </c>
      <c r="T570">
        <v>492</v>
      </c>
      <c r="U570">
        <v>19.077999999999999</v>
      </c>
      <c r="Z570">
        <v>217648</v>
      </c>
      <c r="AA570">
        <v>28177568</v>
      </c>
      <c r="AB570">
        <v>1092.653</v>
      </c>
      <c r="AC570">
        <v>8.44</v>
      </c>
      <c r="AD570">
        <v>203727</v>
      </c>
      <c r="AE570">
        <v>7.9</v>
      </c>
      <c r="AF570">
        <v>2.2000000000000001E-3</v>
      </c>
      <c r="AG570">
        <v>462</v>
      </c>
      <c r="AH570" t="s">
        <v>204</v>
      </c>
      <c r="AI570">
        <v>15593985</v>
      </c>
      <c r="AJ570">
        <v>10051748</v>
      </c>
      <c r="AK570">
        <v>5542237</v>
      </c>
      <c r="AM570">
        <v>278827</v>
      </c>
      <c r="AN570">
        <v>230819</v>
      </c>
      <c r="AO570">
        <v>60.47</v>
      </c>
      <c r="AP570">
        <v>38.979999999999997</v>
      </c>
      <c r="AQ570">
        <v>21.49</v>
      </c>
      <c r="AS570">
        <v>8951</v>
      </c>
      <c r="AT570">
        <v>119234</v>
      </c>
      <c r="AU570">
        <v>0.46200000000000002</v>
      </c>
      <c r="AV570">
        <v>71.760000000000005</v>
      </c>
      <c r="AW570">
        <v>25788217</v>
      </c>
      <c r="AX570">
        <v>3.202</v>
      </c>
      <c r="AY570">
        <v>37.9</v>
      </c>
      <c r="AZ570">
        <v>15.504</v>
      </c>
      <c r="BA570">
        <v>10.129</v>
      </c>
      <c r="BB570">
        <v>44648.71</v>
      </c>
      <c r="BC570">
        <v>0.5</v>
      </c>
      <c r="BD570">
        <v>107.791</v>
      </c>
      <c r="BE570">
        <v>5.07</v>
      </c>
      <c r="BF570">
        <v>13</v>
      </c>
      <c r="BG570">
        <v>16.5</v>
      </c>
      <c r="BI570">
        <v>3.84</v>
      </c>
      <c r="BJ570">
        <v>83.44</v>
      </c>
      <c r="BK570">
        <v>0.94399999999999995</v>
      </c>
    </row>
    <row r="571" spans="1:67" x14ac:dyDescent="0.3">
      <c r="A571" t="s">
        <v>202</v>
      </c>
      <c r="B571" t="s">
        <v>203</v>
      </c>
      <c r="C571" t="s">
        <v>127</v>
      </c>
      <c r="D571" s="33">
        <v>44425</v>
      </c>
      <c r="E571">
        <v>40774</v>
      </c>
      <c r="F571">
        <v>677</v>
      </c>
      <c r="G571">
        <v>485.286</v>
      </c>
      <c r="H571">
        <v>970</v>
      </c>
      <c r="I571">
        <v>3</v>
      </c>
      <c r="J571">
        <v>3.5710000000000002</v>
      </c>
      <c r="K571">
        <v>1581.11</v>
      </c>
      <c r="L571">
        <v>26.251999999999999</v>
      </c>
      <c r="M571">
        <v>18.818000000000001</v>
      </c>
      <c r="N571">
        <v>37.613999999999997</v>
      </c>
      <c r="O571">
        <v>0.11600000000000001</v>
      </c>
      <c r="P571">
        <v>0.13800000000000001</v>
      </c>
      <c r="Q571">
        <v>1.5</v>
      </c>
      <c r="R571">
        <v>80</v>
      </c>
      <c r="S571">
        <v>3.1019999999999999</v>
      </c>
      <c r="T571">
        <v>503</v>
      </c>
      <c r="U571">
        <v>19.504999999999999</v>
      </c>
      <c r="Z571">
        <v>212991</v>
      </c>
      <c r="AA571">
        <v>28390559</v>
      </c>
      <c r="AB571">
        <v>1100.912</v>
      </c>
      <c r="AC571">
        <v>8.2590000000000003</v>
      </c>
      <c r="AD571">
        <v>211200</v>
      </c>
      <c r="AE571">
        <v>8.19</v>
      </c>
      <c r="AF571">
        <v>2.3E-3</v>
      </c>
      <c r="AG571">
        <v>435.2</v>
      </c>
      <c r="AH571" t="s">
        <v>204</v>
      </c>
      <c r="AI571">
        <v>15867284</v>
      </c>
      <c r="AJ571">
        <v>10195842</v>
      </c>
      <c r="AK571">
        <v>5671442</v>
      </c>
      <c r="AM571">
        <v>273299</v>
      </c>
      <c r="AN571">
        <v>231824</v>
      </c>
      <c r="AO571">
        <v>61.53</v>
      </c>
      <c r="AP571">
        <v>39.54</v>
      </c>
      <c r="AQ571">
        <v>21.99</v>
      </c>
      <c r="AS571">
        <v>8990</v>
      </c>
      <c r="AT571">
        <v>120509</v>
      </c>
      <c r="AU571">
        <v>0.46700000000000003</v>
      </c>
      <c r="AV571">
        <v>71.760000000000005</v>
      </c>
      <c r="AW571">
        <v>25788217</v>
      </c>
      <c r="AX571">
        <v>3.202</v>
      </c>
      <c r="AY571">
        <v>37.9</v>
      </c>
      <c r="AZ571">
        <v>15.504</v>
      </c>
      <c r="BA571">
        <v>10.129</v>
      </c>
      <c r="BB571">
        <v>44648.71</v>
      </c>
      <c r="BC571">
        <v>0.5</v>
      </c>
      <c r="BD571">
        <v>107.791</v>
      </c>
      <c r="BE571">
        <v>5.07</v>
      </c>
      <c r="BF571">
        <v>13</v>
      </c>
      <c r="BG571">
        <v>16.5</v>
      </c>
      <c r="BI571">
        <v>3.84</v>
      </c>
      <c r="BJ571">
        <v>83.44</v>
      </c>
      <c r="BK571">
        <v>0.94399999999999995</v>
      </c>
    </row>
    <row r="572" spans="1:67" x14ac:dyDescent="0.3">
      <c r="A572" t="s">
        <v>202</v>
      </c>
      <c r="B572" t="s">
        <v>203</v>
      </c>
      <c r="C572" t="s">
        <v>127</v>
      </c>
      <c r="D572" s="33">
        <v>44426</v>
      </c>
      <c r="E572">
        <v>41521</v>
      </c>
      <c r="F572">
        <v>747</v>
      </c>
      <c r="G572">
        <v>538.85699999999997</v>
      </c>
      <c r="H572">
        <v>972</v>
      </c>
      <c r="I572">
        <v>2</v>
      </c>
      <c r="J572">
        <v>3.5710000000000002</v>
      </c>
      <c r="K572">
        <v>1610.076</v>
      </c>
      <c r="L572">
        <v>28.966999999999999</v>
      </c>
      <c r="M572">
        <v>20.895</v>
      </c>
      <c r="N572">
        <v>37.692</v>
      </c>
      <c r="O572">
        <v>7.8E-2</v>
      </c>
      <c r="P572">
        <v>0.13800000000000001</v>
      </c>
      <c r="Q572">
        <v>1.5</v>
      </c>
      <c r="R572">
        <v>86</v>
      </c>
      <c r="S572">
        <v>3.335</v>
      </c>
      <c r="T572">
        <v>513</v>
      </c>
      <c r="U572">
        <v>19.893000000000001</v>
      </c>
      <c r="Z572">
        <v>180161</v>
      </c>
      <c r="AA572">
        <v>28570720</v>
      </c>
      <c r="AB572">
        <v>1107.8979999999999</v>
      </c>
      <c r="AC572">
        <v>6.9859999999999998</v>
      </c>
      <c r="AD572">
        <v>207514</v>
      </c>
      <c r="AE572">
        <v>8.0470000000000006</v>
      </c>
      <c r="AF572">
        <v>2.5999999999999999E-3</v>
      </c>
      <c r="AG572">
        <v>385.1</v>
      </c>
      <c r="AH572" t="s">
        <v>204</v>
      </c>
      <c r="AI572">
        <v>16175628</v>
      </c>
      <c r="AJ572">
        <v>10359796</v>
      </c>
      <c r="AK572">
        <v>5815832</v>
      </c>
      <c r="AM572">
        <v>308344</v>
      </c>
      <c r="AN572">
        <v>238307</v>
      </c>
      <c r="AO572">
        <v>62.72</v>
      </c>
      <c r="AP572">
        <v>40.17</v>
      </c>
      <c r="AQ572">
        <v>22.55</v>
      </c>
      <c r="AS572">
        <v>9241</v>
      </c>
      <c r="AT572">
        <v>125087</v>
      </c>
      <c r="AU572">
        <v>0.48499999999999999</v>
      </c>
      <c r="AV572">
        <v>71.760000000000005</v>
      </c>
      <c r="AW572">
        <v>25788217</v>
      </c>
      <c r="AX572">
        <v>3.202</v>
      </c>
      <c r="AY572">
        <v>37.9</v>
      </c>
      <c r="AZ572">
        <v>15.504</v>
      </c>
      <c r="BA572">
        <v>10.129</v>
      </c>
      <c r="BB572">
        <v>44648.71</v>
      </c>
      <c r="BC572">
        <v>0.5</v>
      </c>
      <c r="BD572">
        <v>107.791</v>
      </c>
      <c r="BE572">
        <v>5.07</v>
      </c>
      <c r="BF572">
        <v>13</v>
      </c>
      <c r="BG572">
        <v>16.5</v>
      </c>
      <c r="BI572">
        <v>3.84</v>
      </c>
      <c r="BJ572">
        <v>83.44</v>
      </c>
      <c r="BK572">
        <v>0.94399999999999995</v>
      </c>
    </row>
    <row r="573" spans="1:67" x14ac:dyDescent="0.3">
      <c r="A573" t="s">
        <v>202</v>
      </c>
      <c r="B573" t="s">
        <v>203</v>
      </c>
      <c r="C573" t="s">
        <v>127</v>
      </c>
      <c r="D573" s="33">
        <v>44427</v>
      </c>
      <c r="E573">
        <v>42228</v>
      </c>
      <c r="F573">
        <v>707</v>
      </c>
      <c r="G573">
        <v>580.42899999999997</v>
      </c>
      <c r="H573">
        <v>976</v>
      </c>
      <c r="I573">
        <v>4</v>
      </c>
      <c r="J573">
        <v>3.8570000000000002</v>
      </c>
      <c r="K573">
        <v>1637.492</v>
      </c>
      <c r="L573">
        <v>27.416</v>
      </c>
      <c r="M573">
        <v>22.507999999999999</v>
      </c>
      <c r="N573">
        <v>37.847000000000001</v>
      </c>
      <c r="O573">
        <v>0.155</v>
      </c>
      <c r="P573">
        <v>0.15</v>
      </c>
      <c r="Q573">
        <v>1.5</v>
      </c>
      <c r="R573">
        <v>87</v>
      </c>
      <c r="S573">
        <v>3.3740000000000001</v>
      </c>
      <c r="T573">
        <v>506</v>
      </c>
      <c r="U573">
        <v>19.620999999999999</v>
      </c>
      <c r="Z573">
        <v>206177</v>
      </c>
      <c r="AA573">
        <v>28776897</v>
      </c>
      <c r="AB573">
        <v>1115.893</v>
      </c>
      <c r="AC573">
        <v>7.9950000000000001</v>
      </c>
      <c r="AD573">
        <v>202233</v>
      </c>
      <c r="AE573">
        <v>7.8419999999999996</v>
      </c>
      <c r="AF573">
        <v>2.8999999999999998E-3</v>
      </c>
      <c r="AG573">
        <v>348.4</v>
      </c>
      <c r="AH573" t="s">
        <v>204</v>
      </c>
      <c r="AI573">
        <v>16478313</v>
      </c>
      <c r="AJ573">
        <v>10519590</v>
      </c>
      <c r="AK573">
        <v>5958723</v>
      </c>
      <c r="AM573">
        <v>302685</v>
      </c>
      <c r="AN573">
        <v>243006</v>
      </c>
      <c r="AO573">
        <v>63.9</v>
      </c>
      <c r="AP573">
        <v>40.79</v>
      </c>
      <c r="AQ573">
        <v>23.11</v>
      </c>
      <c r="AS573">
        <v>9423</v>
      </c>
      <c r="AT573">
        <v>128674</v>
      </c>
      <c r="AU573">
        <v>0.499</v>
      </c>
      <c r="AV573">
        <v>71.760000000000005</v>
      </c>
      <c r="AW573">
        <v>25788217</v>
      </c>
      <c r="AX573">
        <v>3.202</v>
      </c>
      <c r="AY573">
        <v>37.9</v>
      </c>
      <c r="AZ573">
        <v>15.504</v>
      </c>
      <c r="BA573">
        <v>10.129</v>
      </c>
      <c r="BB573">
        <v>44648.71</v>
      </c>
      <c r="BC573">
        <v>0.5</v>
      </c>
      <c r="BD573">
        <v>107.791</v>
      </c>
      <c r="BE573">
        <v>5.07</v>
      </c>
      <c r="BF573">
        <v>13</v>
      </c>
      <c r="BG573">
        <v>16.5</v>
      </c>
      <c r="BI573">
        <v>3.84</v>
      </c>
      <c r="BJ573">
        <v>83.44</v>
      </c>
      <c r="BK573">
        <v>0.94399999999999995</v>
      </c>
    </row>
    <row r="574" spans="1:67" x14ac:dyDescent="0.3">
      <c r="A574" t="s">
        <v>202</v>
      </c>
      <c r="B574" t="s">
        <v>203</v>
      </c>
      <c r="C574" t="s">
        <v>127</v>
      </c>
      <c r="D574" s="33">
        <v>44428</v>
      </c>
      <c r="E574">
        <v>43119</v>
      </c>
      <c r="F574">
        <v>891</v>
      </c>
      <c r="G574">
        <v>637.28599999999994</v>
      </c>
      <c r="H574">
        <v>978</v>
      </c>
      <c r="I574">
        <v>2</v>
      </c>
      <c r="J574">
        <v>3.5710000000000002</v>
      </c>
      <c r="K574">
        <v>1672.0429999999999</v>
      </c>
      <c r="L574">
        <v>34.551000000000002</v>
      </c>
      <c r="M574">
        <v>24.712</v>
      </c>
      <c r="N574">
        <v>37.923999999999999</v>
      </c>
      <c r="O574">
        <v>7.8E-2</v>
      </c>
      <c r="P574">
        <v>0.13800000000000001</v>
      </c>
      <c r="Q574">
        <v>1.5</v>
      </c>
      <c r="R574">
        <v>93</v>
      </c>
      <c r="S574">
        <v>3.6059999999999999</v>
      </c>
      <c r="T574">
        <v>554</v>
      </c>
      <c r="U574">
        <v>21.483000000000001</v>
      </c>
      <c r="Z574">
        <v>212663</v>
      </c>
      <c r="AA574">
        <v>28989560</v>
      </c>
      <c r="AB574">
        <v>1124.1400000000001</v>
      </c>
      <c r="AC574">
        <v>8.2469999999999999</v>
      </c>
      <c r="AD574">
        <v>201497</v>
      </c>
      <c r="AE574">
        <v>7.8140000000000001</v>
      </c>
      <c r="AF574">
        <v>3.2000000000000002E-3</v>
      </c>
      <c r="AG574">
        <v>316.2</v>
      </c>
      <c r="AH574" t="s">
        <v>204</v>
      </c>
      <c r="AI574">
        <v>16788159</v>
      </c>
      <c r="AJ574">
        <v>10684738</v>
      </c>
      <c r="AK574">
        <v>6103421</v>
      </c>
      <c r="AM574">
        <v>309846</v>
      </c>
      <c r="AN574">
        <v>247409</v>
      </c>
      <c r="AO574">
        <v>65.099999999999994</v>
      </c>
      <c r="AP574">
        <v>41.43</v>
      </c>
      <c r="AQ574">
        <v>23.67</v>
      </c>
      <c r="AS574">
        <v>9594</v>
      </c>
      <c r="AT574">
        <v>132033</v>
      </c>
      <c r="AU574">
        <v>0.51200000000000001</v>
      </c>
      <c r="AV574">
        <v>71.760000000000005</v>
      </c>
      <c r="AW574">
        <v>25788217</v>
      </c>
      <c r="AX574">
        <v>3.202</v>
      </c>
      <c r="AY574">
        <v>37.9</v>
      </c>
      <c r="AZ574">
        <v>15.504</v>
      </c>
      <c r="BA574">
        <v>10.129</v>
      </c>
      <c r="BB574">
        <v>44648.71</v>
      </c>
      <c r="BC574">
        <v>0.5</v>
      </c>
      <c r="BD574">
        <v>107.791</v>
      </c>
      <c r="BE574">
        <v>5.07</v>
      </c>
      <c r="BF574">
        <v>13</v>
      </c>
      <c r="BG574">
        <v>16.5</v>
      </c>
      <c r="BI574">
        <v>3.84</v>
      </c>
      <c r="BJ574">
        <v>83.44</v>
      </c>
      <c r="BK574">
        <v>0.94399999999999995</v>
      </c>
    </row>
    <row r="575" spans="1:67" x14ac:dyDescent="0.3">
      <c r="A575" t="s">
        <v>202</v>
      </c>
      <c r="B575" t="s">
        <v>203</v>
      </c>
      <c r="C575" t="s">
        <v>127</v>
      </c>
      <c r="D575" s="33">
        <v>44429</v>
      </c>
      <c r="E575">
        <v>44026</v>
      </c>
      <c r="F575">
        <v>907</v>
      </c>
      <c r="G575">
        <v>704.14300000000003</v>
      </c>
      <c r="H575">
        <v>981</v>
      </c>
      <c r="I575">
        <v>3</v>
      </c>
      <c r="J575">
        <v>3.286</v>
      </c>
      <c r="K575">
        <v>1707.2139999999999</v>
      </c>
      <c r="L575">
        <v>35.170999999999999</v>
      </c>
      <c r="M575">
        <v>27.305</v>
      </c>
      <c r="N575">
        <v>38.040999999999997</v>
      </c>
      <c r="O575">
        <v>0.11600000000000001</v>
      </c>
      <c r="P575">
        <v>0.127</v>
      </c>
      <c r="Q575">
        <v>1.5</v>
      </c>
      <c r="R575">
        <v>106</v>
      </c>
      <c r="S575">
        <v>4.1100000000000003</v>
      </c>
      <c r="T575">
        <v>605</v>
      </c>
      <c r="U575">
        <v>23.46</v>
      </c>
      <c r="Z575">
        <v>199284</v>
      </c>
      <c r="AA575">
        <v>29188844</v>
      </c>
      <c r="AB575">
        <v>1131.867</v>
      </c>
      <c r="AC575">
        <v>7.7279999999999998</v>
      </c>
      <c r="AD575">
        <v>201808</v>
      </c>
      <c r="AE575">
        <v>7.8259999999999996</v>
      </c>
      <c r="AF575">
        <v>3.5000000000000001E-3</v>
      </c>
      <c r="AG575">
        <v>286.60000000000002</v>
      </c>
      <c r="AH575" t="s">
        <v>204</v>
      </c>
      <c r="AI575">
        <v>16983749</v>
      </c>
      <c r="AJ575">
        <v>10793183</v>
      </c>
      <c r="AK575">
        <v>6190566</v>
      </c>
      <c r="AM575">
        <v>195590</v>
      </c>
      <c r="AN575">
        <v>251842</v>
      </c>
      <c r="AO575">
        <v>65.86</v>
      </c>
      <c r="AP575">
        <v>41.85</v>
      </c>
      <c r="AQ575">
        <v>24.01</v>
      </c>
      <c r="AS575">
        <v>9766</v>
      </c>
      <c r="AT575">
        <v>135031</v>
      </c>
      <c r="AU575">
        <v>0.52400000000000002</v>
      </c>
      <c r="AV575">
        <v>71.760000000000005</v>
      </c>
      <c r="AW575">
        <v>25788217</v>
      </c>
      <c r="AX575">
        <v>3.202</v>
      </c>
      <c r="AY575">
        <v>37.9</v>
      </c>
      <c r="AZ575">
        <v>15.504</v>
      </c>
      <c r="BA575">
        <v>10.129</v>
      </c>
      <c r="BB575">
        <v>44648.71</v>
      </c>
      <c r="BC575">
        <v>0.5</v>
      </c>
      <c r="BD575">
        <v>107.791</v>
      </c>
      <c r="BE575">
        <v>5.07</v>
      </c>
      <c r="BF575">
        <v>13</v>
      </c>
      <c r="BG575">
        <v>16.5</v>
      </c>
      <c r="BI575">
        <v>3.84</v>
      </c>
      <c r="BJ575">
        <v>83.44</v>
      </c>
      <c r="BK575">
        <v>0.94399999999999995</v>
      </c>
    </row>
    <row r="576" spans="1:67" x14ac:dyDescent="0.3">
      <c r="A576" t="s">
        <v>202</v>
      </c>
      <c r="B576" t="s">
        <v>203</v>
      </c>
      <c r="C576" t="s">
        <v>127</v>
      </c>
      <c r="D576" s="33">
        <v>44430</v>
      </c>
      <c r="E576">
        <v>44920</v>
      </c>
      <c r="F576">
        <v>894</v>
      </c>
      <c r="G576">
        <v>757.85699999999997</v>
      </c>
      <c r="H576">
        <v>984</v>
      </c>
      <c r="I576">
        <v>3</v>
      </c>
      <c r="J576">
        <v>2.5710000000000002</v>
      </c>
      <c r="K576">
        <v>1741.8810000000001</v>
      </c>
      <c r="L576">
        <v>34.667000000000002</v>
      </c>
      <c r="M576">
        <v>29.388000000000002</v>
      </c>
      <c r="N576">
        <v>38.156999999999996</v>
      </c>
      <c r="O576">
        <v>0.11600000000000001</v>
      </c>
      <c r="P576">
        <v>0.1</v>
      </c>
      <c r="Q576">
        <v>1.48</v>
      </c>
      <c r="R576">
        <v>111</v>
      </c>
      <c r="S576">
        <v>4.3040000000000003</v>
      </c>
      <c r="T576">
        <v>641</v>
      </c>
      <c r="U576">
        <v>24.856000000000002</v>
      </c>
      <c r="Z576">
        <v>274603</v>
      </c>
      <c r="AA576">
        <v>29463447</v>
      </c>
      <c r="AB576">
        <v>1142.5160000000001</v>
      </c>
      <c r="AC576">
        <v>10.648</v>
      </c>
      <c r="AD576">
        <v>214790</v>
      </c>
      <c r="AE576">
        <v>8.3290000000000006</v>
      </c>
      <c r="AF576">
        <v>3.5000000000000001E-3</v>
      </c>
      <c r="AG576">
        <v>283.39999999999998</v>
      </c>
      <c r="AH576" t="s">
        <v>204</v>
      </c>
      <c r="AI576">
        <v>17123030</v>
      </c>
      <c r="AJ576">
        <v>10882390</v>
      </c>
      <c r="AK576">
        <v>6240640</v>
      </c>
      <c r="AM576">
        <v>139281</v>
      </c>
      <c r="AN576">
        <v>258267</v>
      </c>
      <c r="AO576">
        <v>66.400000000000006</v>
      </c>
      <c r="AP576">
        <v>42.2</v>
      </c>
      <c r="AQ576">
        <v>24.2</v>
      </c>
      <c r="AS576">
        <v>10015</v>
      </c>
      <c r="AT576">
        <v>139560</v>
      </c>
      <c r="AU576">
        <v>0.54100000000000004</v>
      </c>
      <c r="AV576">
        <v>71.760000000000005</v>
      </c>
      <c r="AW576">
        <v>25788217</v>
      </c>
      <c r="AX576">
        <v>3.202</v>
      </c>
      <c r="AY576">
        <v>37.9</v>
      </c>
      <c r="AZ576">
        <v>15.504</v>
      </c>
      <c r="BA576">
        <v>10.129</v>
      </c>
      <c r="BB576">
        <v>44648.71</v>
      </c>
      <c r="BC576">
        <v>0.5</v>
      </c>
      <c r="BD576">
        <v>107.791</v>
      </c>
      <c r="BE576">
        <v>5.07</v>
      </c>
      <c r="BF576">
        <v>13</v>
      </c>
      <c r="BG576">
        <v>16.5</v>
      </c>
      <c r="BI576">
        <v>3.84</v>
      </c>
      <c r="BJ576">
        <v>83.44</v>
      </c>
      <c r="BK576">
        <v>0.94399999999999995</v>
      </c>
      <c r="BL576">
        <v>-12631.9</v>
      </c>
      <c r="BM576">
        <v>-4.5199999999999996</v>
      </c>
      <c r="BN576">
        <v>-7.23</v>
      </c>
      <c r="BO576">
        <v>-489.83223617204698</v>
      </c>
    </row>
    <row r="577" spans="1:67" x14ac:dyDescent="0.3">
      <c r="A577" t="s">
        <v>202</v>
      </c>
      <c r="B577" t="s">
        <v>203</v>
      </c>
      <c r="C577" t="s">
        <v>127</v>
      </c>
      <c r="D577" s="33">
        <v>44431</v>
      </c>
      <c r="E577">
        <v>45754</v>
      </c>
      <c r="F577">
        <v>834</v>
      </c>
      <c r="G577">
        <v>808.14300000000003</v>
      </c>
      <c r="H577">
        <v>984</v>
      </c>
      <c r="I577">
        <v>0</v>
      </c>
      <c r="J577">
        <v>2.4289999999999998</v>
      </c>
      <c r="K577">
        <v>1774.221</v>
      </c>
      <c r="L577">
        <v>32.340000000000003</v>
      </c>
      <c r="M577">
        <v>31.338000000000001</v>
      </c>
      <c r="N577">
        <v>38.156999999999996</v>
      </c>
      <c r="O577">
        <v>0</v>
      </c>
      <c r="P577">
        <v>9.4E-2</v>
      </c>
      <c r="Q577">
        <v>1.46</v>
      </c>
      <c r="R577">
        <v>119</v>
      </c>
      <c r="S577">
        <v>4.6150000000000002</v>
      </c>
      <c r="T577">
        <v>668</v>
      </c>
      <c r="U577">
        <v>25.902999999999999</v>
      </c>
      <c r="Z577">
        <v>389580</v>
      </c>
      <c r="AA577">
        <v>29853027</v>
      </c>
      <c r="AB577">
        <v>1157.623</v>
      </c>
      <c r="AC577">
        <v>15.106999999999999</v>
      </c>
      <c r="AD577">
        <v>239351</v>
      </c>
      <c r="AE577">
        <v>9.2810000000000006</v>
      </c>
      <c r="AF577">
        <v>3.3999999999999998E-3</v>
      </c>
      <c r="AG577">
        <v>296.2</v>
      </c>
      <c r="AH577" t="s">
        <v>204</v>
      </c>
      <c r="AI577">
        <v>17412205</v>
      </c>
      <c r="AJ577">
        <v>11043784</v>
      </c>
      <c r="AK577">
        <v>6368421</v>
      </c>
      <c r="AM577">
        <v>289175</v>
      </c>
      <c r="AN577">
        <v>259746</v>
      </c>
      <c r="AO577">
        <v>67.52</v>
      </c>
      <c r="AP577">
        <v>42.82</v>
      </c>
      <c r="AQ577">
        <v>24.7</v>
      </c>
      <c r="AS577">
        <v>10072</v>
      </c>
      <c r="AT577">
        <v>141719</v>
      </c>
      <c r="AU577">
        <v>0.55000000000000004</v>
      </c>
      <c r="AV577">
        <v>71.760000000000005</v>
      </c>
      <c r="AW577">
        <v>25788217</v>
      </c>
      <c r="AX577">
        <v>3.202</v>
      </c>
      <c r="AY577">
        <v>37.9</v>
      </c>
      <c r="AZ577">
        <v>15.504</v>
      </c>
      <c r="BA577">
        <v>10.129</v>
      </c>
      <c r="BB577">
        <v>44648.71</v>
      </c>
      <c r="BC577">
        <v>0.5</v>
      </c>
      <c r="BD577">
        <v>107.791</v>
      </c>
      <c r="BE577">
        <v>5.07</v>
      </c>
      <c r="BF577">
        <v>13</v>
      </c>
      <c r="BG577">
        <v>16.5</v>
      </c>
      <c r="BI577">
        <v>3.84</v>
      </c>
      <c r="BJ577">
        <v>83.44</v>
      </c>
      <c r="BK577">
        <v>0.94399999999999995</v>
      </c>
    </row>
    <row r="578" spans="1:67" x14ac:dyDescent="0.3">
      <c r="A578" t="s">
        <v>202</v>
      </c>
      <c r="B578" t="s">
        <v>203</v>
      </c>
      <c r="C578" t="s">
        <v>127</v>
      </c>
      <c r="D578" s="33">
        <v>44432</v>
      </c>
      <c r="E578">
        <v>46725</v>
      </c>
      <c r="F578">
        <v>971</v>
      </c>
      <c r="G578">
        <v>850.14300000000003</v>
      </c>
      <c r="H578">
        <v>986</v>
      </c>
      <c r="I578">
        <v>2</v>
      </c>
      <c r="J578">
        <v>2.286</v>
      </c>
      <c r="K578">
        <v>1811.874</v>
      </c>
      <c r="L578">
        <v>37.652999999999999</v>
      </c>
      <c r="M578">
        <v>32.966000000000001</v>
      </c>
      <c r="N578">
        <v>38.234999999999999</v>
      </c>
      <c r="O578">
        <v>7.8E-2</v>
      </c>
      <c r="P578">
        <v>8.8999999999999996E-2</v>
      </c>
      <c r="Q578">
        <v>1.44</v>
      </c>
      <c r="R578">
        <v>125</v>
      </c>
      <c r="S578">
        <v>4.8470000000000004</v>
      </c>
      <c r="T578">
        <v>709</v>
      </c>
      <c r="U578">
        <v>27.492999999999999</v>
      </c>
      <c r="Z578">
        <v>212116</v>
      </c>
      <c r="AA578">
        <v>30065143</v>
      </c>
      <c r="AB578">
        <v>1165.848</v>
      </c>
      <c r="AC578">
        <v>8.2249999999999996</v>
      </c>
      <c r="AD578">
        <v>239226</v>
      </c>
      <c r="AE578">
        <v>9.2769999999999992</v>
      </c>
      <c r="AF578">
        <v>3.5999999999999999E-3</v>
      </c>
      <c r="AG578">
        <v>281.39999999999998</v>
      </c>
      <c r="AH578" t="s">
        <v>204</v>
      </c>
      <c r="AI578">
        <v>17718300</v>
      </c>
      <c r="AJ578">
        <v>11210096</v>
      </c>
      <c r="AK578">
        <v>6508204</v>
      </c>
      <c r="AM578">
        <v>306095</v>
      </c>
      <c r="AN578">
        <v>264431</v>
      </c>
      <c r="AO578">
        <v>68.709999999999994</v>
      </c>
      <c r="AP578">
        <v>43.47</v>
      </c>
      <c r="AQ578">
        <v>25.24</v>
      </c>
      <c r="AS578">
        <v>10254</v>
      </c>
      <c r="AT578">
        <v>144893</v>
      </c>
      <c r="AU578">
        <v>0.56200000000000006</v>
      </c>
      <c r="AV578">
        <v>71.760000000000005</v>
      </c>
      <c r="AW578">
        <v>25788217</v>
      </c>
      <c r="AX578">
        <v>3.202</v>
      </c>
      <c r="AY578">
        <v>37.9</v>
      </c>
      <c r="AZ578">
        <v>15.504</v>
      </c>
      <c r="BA578">
        <v>10.129</v>
      </c>
      <c r="BB578">
        <v>44648.71</v>
      </c>
      <c r="BC578">
        <v>0.5</v>
      </c>
      <c r="BD578">
        <v>107.791</v>
      </c>
      <c r="BE578">
        <v>5.07</v>
      </c>
      <c r="BF578">
        <v>13</v>
      </c>
      <c r="BG578">
        <v>16.5</v>
      </c>
      <c r="BI578">
        <v>3.84</v>
      </c>
      <c r="BJ578">
        <v>83.44</v>
      </c>
      <c r="BK578">
        <v>0.94399999999999995</v>
      </c>
    </row>
    <row r="579" spans="1:67" x14ac:dyDescent="0.3">
      <c r="A579" t="s">
        <v>202</v>
      </c>
      <c r="B579" t="s">
        <v>203</v>
      </c>
      <c r="C579" t="s">
        <v>127</v>
      </c>
      <c r="D579" s="33">
        <v>44433</v>
      </c>
      <c r="E579">
        <v>47840</v>
      </c>
      <c r="F579">
        <v>1115</v>
      </c>
      <c r="G579">
        <v>902.71400000000006</v>
      </c>
      <c r="H579">
        <v>989</v>
      </c>
      <c r="I579">
        <v>3</v>
      </c>
      <c r="J579">
        <v>2.4289999999999998</v>
      </c>
      <c r="K579">
        <v>1855.1110000000001</v>
      </c>
      <c r="L579">
        <v>43.237000000000002</v>
      </c>
      <c r="M579">
        <v>35.005000000000003</v>
      </c>
      <c r="N579">
        <v>38.350999999999999</v>
      </c>
      <c r="O579">
        <v>0.11600000000000001</v>
      </c>
      <c r="P579">
        <v>9.4E-2</v>
      </c>
      <c r="Q579">
        <v>1.42</v>
      </c>
      <c r="R579">
        <v>132</v>
      </c>
      <c r="S579">
        <v>5.1189999999999998</v>
      </c>
      <c r="T579">
        <v>767</v>
      </c>
      <c r="U579">
        <v>29.742000000000001</v>
      </c>
      <c r="Z579">
        <v>238375</v>
      </c>
      <c r="AA579">
        <v>30303518</v>
      </c>
      <c r="AB579">
        <v>1175.0920000000001</v>
      </c>
      <c r="AC579">
        <v>9.2439999999999998</v>
      </c>
      <c r="AD579">
        <v>247543</v>
      </c>
      <c r="AE579">
        <v>9.5990000000000002</v>
      </c>
      <c r="AF579">
        <v>3.5999999999999999E-3</v>
      </c>
      <c r="AG579">
        <v>274.2</v>
      </c>
      <c r="AH579" t="s">
        <v>204</v>
      </c>
      <c r="AI579">
        <v>18052293</v>
      </c>
      <c r="AJ579">
        <v>11391093</v>
      </c>
      <c r="AK579">
        <v>6661200</v>
      </c>
      <c r="AM579">
        <v>333993</v>
      </c>
      <c r="AN579">
        <v>268095</v>
      </c>
      <c r="AO579">
        <v>70</v>
      </c>
      <c r="AP579">
        <v>44.17</v>
      </c>
      <c r="AQ579">
        <v>25.83</v>
      </c>
      <c r="AS579">
        <v>10396</v>
      </c>
      <c r="AT579">
        <v>147328</v>
      </c>
      <c r="AU579">
        <v>0.57099999999999995</v>
      </c>
      <c r="AV579">
        <v>71.760000000000005</v>
      </c>
      <c r="AW579">
        <v>25788217</v>
      </c>
      <c r="AX579">
        <v>3.202</v>
      </c>
      <c r="AY579">
        <v>37.9</v>
      </c>
      <c r="AZ579">
        <v>15.504</v>
      </c>
      <c r="BA579">
        <v>10.129</v>
      </c>
      <c r="BB579">
        <v>44648.71</v>
      </c>
      <c r="BC579">
        <v>0.5</v>
      </c>
      <c r="BD579">
        <v>107.791</v>
      </c>
      <c r="BE579">
        <v>5.07</v>
      </c>
      <c r="BF579">
        <v>13</v>
      </c>
      <c r="BG579">
        <v>16.5</v>
      </c>
      <c r="BI579">
        <v>3.84</v>
      </c>
      <c r="BJ579">
        <v>83.44</v>
      </c>
      <c r="BK579">
        <v>0.94399999999999995</v>
      </c>
    </row>
    <row r="580" spans="1:67" x14ac:dyDescent="0.3">
      <c r="A580" t="s">
        <v>202</v>
      </c>
      <c r="B580" t="s">
        <v>203</v>
      </c>
      <c r="C580" t="s">
        <v>127</v>
      </c>
      <c r="D580" s="33">
        <v>44434</v>
      </c>
      <c r="E580">
        <v>48816</v>
      </c>
      <c r="F580">
        <v>976</v>
      </c>
      <c r="G580">
        <v>941.14300000000003</v>
      </c>
      <c r="H580">
        <v>991</v>
      </c>
      <c r="I580">
        <v>2</v>
      </c>
      <c r="J580">
        <v>2.1429999999999998</v>
      </c>
      <c r="K580">
        <v>1892.9580000000001</v>
      </c>
      <c r="L580">
        <v>37.847000000000001</v>
      </c>
      <c r="M580">
        <v>36.494999999999997</v>
      </c>
      <c r="N580">
        <v>38.427999999999997</v>
      </c>
      <c r="O580">
        <v>7.8E-2</v>
      </c>
      <c r="P580">
        <v>8.3000000000000004E-2</v>
      </c>
      <c r="Q580">
        <v>1.41</v>
      </c>
      <c r="R580">
        <v>134</v>
      </c>
      <c r="S580">
        <v>5.1959999999999997</v>
      </c>
      <c r="T580">
        <v>842</v>
      </c>
      <c r="U580">
        <v>32.651000000000003</v>
      </c>
      <c r="Z580">
        <v>238317</v>
      </c>
      <c r="AA580">
        <v>30541835</v>
      </c>
      <c r="AB580">
        <v>1184.3330000000001</v>
      </c>
      <c r="AC580">
        <v>9.2409999999999997</v>
      </c>
      <c r="AD580">
        <v>252134</v>
      </c>
      <c r="AE580">
        <v>9.7769999999999992</v>
      </c>
      <c r="AF580">
        <v>3.7000000000000002E-3</v>
      </c>
      <c r="AG580">
        <v>267.89999999999998</v>
      </c>
      <c r="AH580" t="s">
        <v>204</v>
      </c>
      <c r="AI580">
        <v>18358731</v>
      </c>
      <c r="AJ580">
        <v>11550262</v>
      </c>
      <c r="AK580">
        <v>6808469</v>
      </c>
      <c r="AM580">
        <v>306438</v>
      </c>
      <c r="AN580">
        <v>268631</v>
      </c>
      <c r="AO580">
        <v>71.19</v>
      </c>
      <c r="AP580">
        <v>44.79</v>
      </c>
      <c r="AQ580">
        <v>26.4</v>
      </c>
      <c r="AS580">
        <v>10417</v>
      </c>
      <c r="AT580">
        <v>147239</v>
      </c>
      <c r="AU580">
        <v>0.57099999999999995</v>
      </c>
      <c r="AV580">
        <v>71.760000000000005</v>
      </c>
      <c r="AW580">
        <v>25788217</v>
      </c>
      <c r="AX580">
        <v>3.202</v>
      </c>
      <c r="AY580">
        <v>37.9</v>
      </c>
      <c r="AZ580">
        <v>15.504</v>
      </c>
      <c r="BA580">
        <v>10.129</v>
      </c>
      <c r="BB580">
        <v>44648.71</v>
      </c>
      <c r="BC580">
        <v>0.5</v>
      </c>
      <c r="BD580">
        <v>107.791</v>
      </c>
      <c r="BE580">
        <v>5.07</v>
      </c>
      <c r="BF580">
        <v>13</v>
      </c>
      <c r="BG580">
        <v>16.5</v>
      </c>
      <c r="BI580">
        <v>3.84</v>
      </c>
      <c r="BJ580">
        <v>83.44</v>
      </c>
      <c r="BK580">
        <v>0.94399999999999995</v>
      </c>
    </row>
    <row r="581" spans="1:67" x14ac:dyDescent="0.3">
      <c r="A581" t="s">
        <v>202</v>
      </c>
      <c r="B581" t="s">
        <v>203</v>
      </c>
      <c r="C581" t="s">
        <v>127</v>
      </c>
      <c r="D581" s="33">
        <v>44435</v>
      </c>
      <c r="E581">
        <v>49935</v>
      </c>
      <c r="F581">
        <v>1119</v>
      </c>
      <c r="G581">
        <v>973.71400000000006</v>
      </c>
      <c r="H581">
        <v>993</v>
      </c>
      <c r="I581">
        <v>2</v>
      </c>
      <c r="J581">
        <v>2.1429999999999998</v>
      </c>
      <c r="K581">
        <v>1936.3489999999999</v>
      </c>
      <c r="L581">
        <v>43.392000000000003</v>
      </c>
      <c r="M581">
        <v>37.758000000000003</v>
      </c>
      <c r="N581">
        <v>38.506</v>
      </c>
      <c r="O581">
        <v>7.8E-2</v>
      </c>
      <c r="P581">
        <v>8.3000000000000004E-2</v>
      </c>
      <c r="Q581">
        <v>1.4</v>
      </c>
      <c r="R581">
        <v>141</v>
      </c>
      <c r="S581">
        <v>5.468</v>
      </c>
      <c r="T581">
        <v>854</v>
      </c>
      <c r="U581">
        <v>33.116</v>
      </c>
      <c r="Z581">
        <v>201823</v>
      </c>
      <c r="AA581">
        <v>30743658</v>
      </c>
      <c r="AB581">
        <v>1192.1590000000001</v>
      </c>
      <c r="AC581">
        <v>7.8259999999999996</v>
      </c>
      <c r="AD581">
        <v>250585</v>
      </c>
      <c r="AE581">
        <v>9.7170000000000005</v>
      </c>
      <c r="AF581">
        <v>3.8999999999999998E-3</v>
      </c>
      <c r="AG581">
        <v>257.3</v>
      </c>
      <c r="AH581" t="s">
        <v>204</v>
      </c>
      <c r="AI581">
        <v>18674306</v>
      </c>
      <c r="AJ581">
        <v>11724184</v>
      </c>
      <c r="AK581">
        <v>6950122</v>
      </c>
      <c r="AM581">
        <v>315575</v>
      </c>
      <c r="AN581">
        <v>269450</v>
      </c>
      <c r="AO581">
        <v>72.41</v>
      </c>
      <c r="AP581">
        <v>45.46</v>
      </c>
      <c r="AQ581">
        <v>26.95</v>
      </c>
      <c r="AS581">
        <v>10449</v>
      </c>
      <c r="AT581">
        <v>148492</v>
      </c>
      <c r="AU581">
        <v>0.57599999999999996</v>
      </c>
      <c r="AV581">
        <v>71.760000000000005</v>
      </c>
      <c r="AW581">
        <v>25788217</v>
      </c>
      <c r="AX581">
        <v>3.202</v>
      </c>
      <c r="AY581">
        <v>37.9</v>
      </c>
      <c r="AZ581">
        <v>15.504</v>
      </c>
      <c r="BA581">
        <v>10.129</v>
      </c>
      <c r="BB581">
        <v>44648.71</v>
      </c>
      <c r="BC581">
        <v>0.5</v>
      </c>
      <c r="BD581">
        <v>107.791</v>
      </c>
      <c r="BE581">
        <v>5.07</v>
      </c>
      <c r="BF581">
        <v>13</v>
      </c>
      <c r="BG581">
        <v>16.5</v>
      </c>
      <c r="BI581">
        <v>3.84</v>
      </c>
      <c r="BJ581">
        <v>83.44</v>
      </c>
      <c r="BK581">
        <v>0.94399999999999995</v>
      </c>
    </row>
    <row r="582" spans="1:67" x14ac:dyDescent="0.3">
      <c r="A582" t="s">
        <v>202</v>
      </c>
      <c r="B582" t="s">
        <v>203</v>
      </c>
      <c r="C582" t="s">
        <v>127</v>
      </c>
      <c r="D582" s="33">
        <v>44436</v>
      </c>
      <c r="E582">
        <v>51256</v>
      </c>
      <c r="F582">
        <v>1321</v>
      </c>
      <c r="G582">
        <v>1032.857</v>
      </c>
      <c r="H582">
        <v>999</v>
      </c>
      <c r="I582">
        <v>6</v>
      </c>
      <c r="J582">
        <v>2.5710000000000002</v>
      </c>
      <c r="K582">
        <v>1987.5740000000001</v>
      </c>
      <c r="L582">
        <v>51.225000000000001</v>
      </c>
      <c r="M582">
        <v>40.052</v>
      </c>
      <c r="N582">
        <v>38.738999999999997</v>
      </c>
      <c r="O582">
        <v>0.23300000000000001</v>
      </c>
      <c r="P582">
        <v>0.1</v>
      </c>
      <c r="Q582">
        <v>1.41</v>
      </c>
      <c r="R582">
        <v>140</v>
      </c>
      <c r="S582">
        <v>5.4290000000000003</v>
      </c>
      <c r="T582">
        <v>893</v>
      </c>
      <c r="U582">
        <v>34.628</v>
      </c>
      <c r="Z582">
        <v>208152</v>
      </c>
      <c r="AA582">
        <v>30951810</v>
      </c>
      <c r="AB582">
        <v>1200.231</v>
      </c>
      <c r="AC582">
        <v>8.0719999999999992</v>
      </c>
      <c r="AD582">
        <v>251852</v>
      </c>
      <c r="AE582">
        <v>9.766</v>
      </c>
      <c r="AF582">
        <v>4.1000000000000003E-3</v>
      </c>
      <c r="AG582">
        <v>243.8</v>
      </c>
      <c r="AH582" t="s">
        <v>204</v>
      </c>
      <c r="AI582">
        <v>18894458</v>
      </c>
      <c r="AJ582">
        <v>11850205</v>
      </c>
      <c r="AK582">
        <v>7044253</v>
      </c>
      <c r="AM582">
        <v>220152</v>
      </c>
      <c r="AN582">
        <v>272958</v>
      </c>
      <c r="AO582">
        <v>73.27</v>
      </c>
      <c r="AP582">
        <v>45.95</v>
      </c>
      <c r="AQ582">
        <v>27.32</v>
      </c>
      <c r="AS582">
        <v>10585</v>
      </c>
      <c r="AT582">
        <v>151003</v>
      </c>
      <c r="AU582">
        <v>0.58599999999999997</v>
      </c>
      <c r="AV582">
        <v>71.760000000000005</v>
      </c>
      <c r="AW582">
        <v>25788217</v>
      </c>
      <c r="AX582">
        <v>3.202</v>
      </c>
      <c r="AY582">
        <v>37.9</v>
      </c>
      <c r="AZ582">
        <v>15.504</v>
      </c>
      <c r="BA582">
        <v>10.129</v>
      </c>
      <c r="BB582">
        <v>44648.71</v>
      </c>
      <c r="BC582">
        <v>0.5</v>
      </c>
      <c r="BD582">
        <v>107.791</v>
      </c>
      <c r="BE582">
        <v>5.07</v>
      </c>
      <c r="BF582">
        <v>13</v>
      </c>
      <c r="BG582">
        <v>16.5</v>
      </c>
      <c r="BI582">
        <v>3.84</v>
      </c>
      <c r="BJ582">
        <v>83.44</v>
      </c>
      <c r="BK582">
        <v>0.94399999999999995</v>
      </c>
    </row>
    <row r="583" spans="1:67" x14ac:dyDescent="0.3">
      <c r="A583" t="s">
        <v>202</v>
      </c>
      <c r="B583" t="s">
        <v>203</v>
      </c>
      <c r="C583" t="s">
        <v>127</v>
      </c>
      <c r="D583" s="33">
        <v>44437</v>
      </c>
      <c r="E583">
        <v>52611</v>
      </c>
      <c r="F583">
        <v>1355</v>
      </c>
      <c r="G583">
        <v>1098.7139999999999</v>
      </c>
      <c r="H583">
        <v>1003</v>
      </c>
      <c r="I583">
        <v>4</v>
      </c>
      <c r="J583">
        <v>2.714</v>
      </c>
      <c r="K583">
        <v>2040.1179999999999</v>
      </c>
      <c r="L583">
        <v>52.542999999999999</v>
      </c>
      <c r="M583">
        <v>42.604999999999997</v>
      </c>
      <c r="N583">
        <v>38.893999999999998</v>
      </c>
      <c r="O583">
        <v>0.155</v>
      </c>
      <c r="P583">
        <v>0.105</v>
      </c>
      <c r="Q583">
        <v>1.39</v>
      </c>
      <c r="R583">
        <v>155</v>
      </c>
      <c r="S583">
        <v>6.01</v>
      </c>
      <c r="T583">
        <v>926</v>
      </c>
      <c r="U583">
        <v>35.908000000000001</v>
      </c>
      <c r="Z583">
        <v>172862</v>
      </c>
      <c r="AA583">
        <v>31124672</v>
      </c>
      <c r="AB583">
        <v>1206.934</v>
      </c>
      <c r="AC583">
        <v>6.7030000000000003</v>
      </c>
      <c r="AD583">
        <v>237318</v>
      </c>
      <c r="AE583">
        <v>9.2029999999999994</v>
      </c>
      <c r="AF583">
        <v>4.5999999999999999E-3</v>
      </c>
      <c r="AG583">
        <v>216</v>
      </c>
      <c r="AH583" t="s">
        <v>204</v>
      </c>
      <c r="AI583">
        <v>19052562</v>
      </c>
      <c r="AJ583">
        <v>11956986</v>
      </c>
      <c r="AK583">
        <v>7095576</v>
      </c>
      <c r="AM583">
        <v>158104</v>
      </c>
      <c r="AN583">
        <v>275647</v>
      </c>
      <c r="AO583">
        <v>73.88</v>
      </c>
      <c r="AP583">
        <v>46.37</v>
      </c>
      <c r="AQ583">
        <v>27.51</v>
      </c>
      <c r="AS583">
        <v>10689</v>
      </c>
      <c r="AT583">
        <v>153514</v>
      </c>
      <c r="AU583">
        <v>0.59499999999999997</v>
      </c>
      <c r="AV583">
        <v>71.760000000000005</v>
      </c>
      <c r="AW583">
        <v>25788217</v>
      </c>
      <c r="AX583">
        <v>3.202</v>
      </c>
      <c r="AY583">
        <v>37.9</v>
      </c>
      <c r="AZ583">
        <v>15.504</v>
      </c>
      <c r="BA583">
        <v>10.129</v>
      </c>
      <c r="BB583">
        <v>44648.71</v>
      </c>
      <c r="BC583">
        <v>0.5</v>
      </c>
      <c r="BD583">
        <v>107.791</v>
      </c>
      <c r="BE583">
        <v>5.07</v>
      </c>
      <c r="BF583">
        <v>13</v>
      </c>
      <c r="BG583">
        <v>16.5</v>
      </c>
      <c r="BI583">
        <v>3.84</v>
      </c>
      <c r="BJ583">
        <v>83.44</v>
      </c>
      <c r="BK583">
        <v>0.94399999999999995</v>
      </c>
      <c r="BL583">
        <v>-12976.8</v>
      </c>
      <c r="BM583">
        <v>-4.58</v>
      </c>
      <c r="BN583">
        <v>-9.26</v>
      </c>
      <c r="BO583">
        <v>-503.20656135319501</v>
      </c>
    </row>
    <row r="584" spans="1:67" x14ac:dyDescent="0.3">
      <c r="A584" t="s">
        <v>202</v>
      </c>
      <c r="B584" t="s">
        <v>203</v>
      </c>
      <c r="C584" t="s">
        <v>127</v>
      </c>
      <c r="D584" s="33">
        <v>44438</v>
      </c>
      <c r="E584">
        <v>53868</v>
      </c>
      <c r="F584">
        <v>1257</v>
      </c>
      <c r="G584">
        <v>1159.143</v>
      </c>
      <c r="H584">
        <v>1006</v>
      </c>
      <c r="I584">
        <v>3</v>
      </c>
      <c r="J584">
        <v>3.1429999999999998</v>
      </c>
      <c r="K584">
        <v>2088.8609999999999</v>
      </c>
      <c r="L584">
        <v>48.743000000000002</v>
      </c>
      <c r="M584">
        <v>44.948999999999998</v>
      </c>
      <c r="N584">
        <v>39.01</v>
      </c>
      <c r="O584">
        <v>0.11600000000000001</v>
      </c>
      <c r="P584">
        <v>0.122</v>
      </c>
      <c r="Q584">
        <v>1.37</v>
      </c>
      <c r="R584">
        <v>162</v>
      </c>
      <c r="S584">
        <v>6.282</v>
      </c>
      <c r="T584">
        <v>953</v>
      </c>
      <c r="U584">
        <v>36.954999999999998</v>
      </c>
      <c r="Z584">
        <v>219520</v>
      </c>
      <c r="AA584">
        <v>31344192</v>
      </c>
      <c r="AB584">
        <v>1215.4459999999999</v>
      </c>
      <c r="AC584">
        <v>8.5120000000000005</v>
      </c>
      <c r="AD584">
        <v>213024</v>
      </c>
      <c r="AE584">
        <v>8.2609999999999992</v>
      </c>
      <c r="AF584">
        <v>5.4000000000000003E-3</v>
      </c>
      <c r="AG584">
        <v>183.8</v>
      </c>
      <c r="AH584" t="s">
        <v>204</v>
      </c>
      <c r="AI584">
        <v>19329147</v>
      </c>
      <c r="AJ584">
        <v>12106618</v>
      </c>
      <c r="AK584">
        <v>7222529</v>
      </c>
      <c r="AM584">
        <v>276585</v>
      </c>
      <c r="AN584">
        <v>273849</v>
      </c>
      <c r="AO584">
        <v>74.95</v>
      </c>
      <c r="AP584">
        <v>46.95</v>
      </c>
      <c r="AQ584">
        <v>28.01</v>
      </c>
      <c r="AS584">
        <v>10619</v>
      </c>
      <c r="AT584">
        <v>151833</v>
      </c>
      <c r="AU584">
        <v>0.58899999999999997</v>
      </c>
      <c r="AV584">
        <v>71.760000000000005</v>
      </c>
      <c r="AW584">
        <v>25788217</v>
      </c>
      <c r="AX584">
        <v>3.202</v>
      </c>
      <c r="AY584">
        <v>37.9</v>
      </c>
      <c r="AZ584">
        <v>15.504</v>
      </c>
      <c r="BA584">
        <v>10.129</v>
      </c>
      <c r="BB584">
        <v>44648.71</v>
      </c>
      <c r="BC584">
        <v>0.5</v>
      </c>
      <c r="BD584">
        <v>107.791</v>
      </c>
      <c r="BE584">
        <v>5.07</v>
      </c>
      <c r="BF584">
        <v>13</v>
      </c>
      <c r="BG584">
        <v>16.5</v>
      </c>
      <c r="BI584">
        <v>3.84</v>
      </c>
      <c r="BJ584">
        <v>83.44</v>
      </c>
      <c r="BK584">
        <v>0.94399999999999995</v>
      </c>
    </row>
    <row r="585" spans="1:67" x14ac:dyDescent="0.3">
      <c r="A585" t="s">
        <v>202</v>
      </c>
      <c r="B585" t="s">
        <v>203</v>
      </c>
      <c r="C585" t="s">
        <v>127</v>
      </c>
      <c r="D585" s="33">
        <v>44439</v>
      </c>
      <c r="E585">
        <v>55093</v>
      </c>
      <c r="F585">
        <v>1225</v>
      </c>
      <c r="G585">
        <v>1195.4290000000001</v>
      </c>
      <c r="H585">
        <v>1012</v>
      </c>
      <c r="I585">
        <v>6</v>
      </c>
      <c r="J585">
        <v>3.714</v>
      </c>
      <c r="K585">
        <v>2136.3629999999998</v>
      </c>
      <c r="L585">
        <v>47.502000000000002</v>
      </c>
      <c r="M585">
        <v>46.356000000000002</v>
      </c>
      <c r="N585">
        <v>39.243000000000002</v>
      </c>
      <c r="O585">
        <v>0.23300000000000001</v>
      </c>
      <c r="P585">
        <v>0.14399999999999999</v>
      </c>
      <c r="Q585">
        <v>1.35</v>
      </c>
      <c r="R585">
        <v>175</v>
      </c>
      <c r="S585">
        <v>6.7859999999999996</v>
      </c>
      <c r="T585">
        <v>1008</v>
      </c>
      <c r="U585">
        <v>39.088000000000001</v>
      </c>
      <c r="Z585">
        <v>210646</v>
      </c>
      <c r="AA585">
        <v>31554838</v>
      </c>
      <c r="AB585">
        <v>1223.615</v>
      </c>
      <c r="AC585">
        <v>8.1679999999999993</v>
      </c>
      <c r="AD585">
        <v>212814</v>
      </c>
      <c r="AE585">
        <v>8.2520000000000007</v>
      </c>
      <c r="AF585">
        <v>5.5999999999999999E-3</v>
      </c>
      <c r="AG585">
        <v>178</v>
      </c>
      <c r="AH585" t="s">
        <v>204</v>
      </c>
      <c r="AI585">
        <v>19663122</v>
      </c>
      <c r="AJ585">
        <v>12293802</v>
      </c>
      <c r="AK585">
        <v>7369320</v>
      </c>
      <c r="AM585">
        <v>333975</v>
      </c>
      <c r="AN585">
        <v>277832</v>
      </c>
      <c r="AO585">
        <v>76.25</v>
      </c>
      <c r="AP585">
        <v>47.67</v>
      </c>
      <c r="AQ585">
        <v>28.58</v>
      </c>
      <c r="AS585">
        <v>10774</v>
      </c>
      <c r="AT585">
        <v>154815</v>
      </c>
      <c r="AU585">
        <v>0.6</v>
      </c>
      <c r="AV585">
        <v>71.760000000000005</v>
      </c>
      <c r="AW585">
        <v>25788217</v>
      </c>
      <c r="AX585">
        <v>3.202</v>
      </c>
      <c r="AY585">
        <v>37.9</v>
      </c>
      <c r="AZ585">
        <v>15.504</v>
      </c>
      <c r="BA585">
        <v>10.129</v>
      </c>
      <c r="BB585">
        <v>44648.71</v>
      </c>
      <c r="BC585">
        <v>0.5</v>
      </c>
      <c r="BD585">
        <v>107.791</v>
      </c>
      <c r="BE585">
        <v>5.07</v>
      </c>
      <c r="BF585">
        <v>13</v>
      </c>
      <c r="BG585">
        <v>16.5</v>
      </c>
      <c r="BI585">
        <v>3.84</v>
      </c>
      <c r="BJ585">
        <v>83.44</v>
      </c>
      <c r="BK585">
        <v>0.94399999999999995</v>
      </c>
    </row>
    <row r="586" spans="1:67" x14ac:dyDescent="0.3">
      <c r="A586" t="s">
        <v>202</v>
      </c>
      <c r="B586" t="s">
        <v>203</v>
      </c>
      <c r="C586" t="s">
        <v>127</v>
      </c>
      <c r="D586" s="33">
        <v>44440</v>
      </c>
      <c r="E586">
        <v>56560</v>
      </c>
      <c r="F586">
        <v>1467</v>
      </c>
      <c r="G586">
        <v>1245.7139999999999</v>
      </c>
      <c r="H586">
        <v>1019</v>
      </c>
      <c r="I586">
        <v>7</v>
      </c>
      <c r="J586">
        <v>4.2859999999999996</v>
      </c>
      <c r="K586">
        <v>2193.25</v>
      </c>
      <c r="L586">
        <v>56.886000000000003</v>
      </c>
      <c r="M586">
        <v>48.305999999999997</v>
      </c>
      <c r="N586">
        <v>39.514000000000003</v>
      </c>
      <c r="O586">
        <v>0.27100000000000002</v>
      </c>
      <c r="P586">
        <v>0.16600000000000001</v>
      </c>
      <c r="Q586">
        <v>1.34</v>
      </c>
      <c r="R586">
        <v>184</v>
      </c>
      <c r="S586">
        <v>7.1349999999999998</v>
      </c>
      <c r="T586">
        <v>1048</v>
      </c>
      <c r="U586">
        <v>40.639000000000003</v>
      </c>
      <c r="Z586">
        <v>266169</v>
      </c>
      <c r="AA586">
        <v>31821007</v>
      </c>
      <c r="AB586">
        <v>1233.9359999999999</v>
      </c>
      <c r="AC586">
        <v>10.321</v>
      </c>
      <c r="AD586">
        <v>216784</v>
      </c>
      <c r="AE586">
        <v>8.4060000000000006</v>
      </c>
      <c r="AF586">
        <v>5.7000000000000002E-3</v>
      </c>
      <c r="AG586">
        <v>174</v>
      </c>
      <c r="AH586" t="s">
        <v>204</v>
      </c>
      <c r="AI586">
        <v>19992967</v>
      </c>
      <c r="AJ586">
        <v>12480413</v>
      </c>
      <c r="AK586">
        <v>7512554</v>
      </c>
      <c r="AM586">
        <v>329845</v>
      </c>
      <c r="AN586">
        <v>277239</v>
      </c>
      <c r="AO586">
        <v>77.53</v>
      </c>
      <c r="AP586">
        <v>48.4</v>
      </c>
      <c r="AQ586">
        <v>29.13</v>
      </c>
      <c r="AS586">
        <v>10751</v>
      </c>
      <c r="AT586">
        <v>155617</v>
      </c>
      <c r="AU586">
        <v>0.60299999999999998</v>
      </c>
      <c r="AV586">
        <v>71.760000000000005</v>
      </c>
      <c r="AW586">
        <v>25788217</v>
      </c>
      <c r="AX586">
        <v>3.202</v>
      </c>
      <c r="AY586">
        <v>37.9</v>
      </c>
      <c r="AZ586">
        <v>15.504</v>
      </c>
      <c r="BA586">
        <v>10.129</v>
      </c>
      <c r="BB586">
        <v>44648.71</v>
      </c>
      <c r="BC586">
        <v>0.5</v>
      </c>
      <c r="BD586">
        <v>107.791</v>
      </c>
      <c r="BE586">
        <v>5.07</v>
      </c>
      <c r="BF586">
        <v>13</v>
      </c>
      <c r="BG586">
        <v>16.5</v>
      </c>
      <c r="BI586">
        <v>3.84</v>
      </c>
      <c r="BJ586">
        <v>83.44</v>
      </c>
      <c r="BK586">
        <v>0.94399999999999995</v>
      </c>
    </row>
    <row r="587" spans="1:67" x14ac:dyDescent="0.3">
      <c r="A587" t="s">
        <v>202</v>
      </c>
      <c r="B587" t="s">
        <v>203</v>
      </c>
      <c r="C587" t="s">
        <v>127</v>
      </c>
      <c r="D587" s="33">
        <v>44441</v>
      </c>
      <c r="E587">
        <v>58208</v>
      </c>
      <c r="F587">
        <v>1648</v>
      </c>
      <c r="G587">
        <v>1341.7139999999999</v>
      </c>
      <c r="H587">
        <v>1032</v>
      </c>
      <c r="I587">
        <v>13</v>
      </c>
      <c r="J587">
        <v>5.8570000000000002</v>
      </c>
      <c r="K587">
        <v>2257.1550000000002</v>
      </c>
      <c r="L587">
        <v>63.905000000000001</v>
      </c>
      <c r="M587">
        <v>52.027999999999999</v>
      </c>
      <c r="N587">
        <v>40.018000000000001</v>
      </c>
      <c r="O587">
        <v>0.504</v>
      </c>
      <c r="P587">
        <v>0.22700000000000001</v>
      </c>
      <c r="Q587">
        <v>1.34</v>
      </c>
      <c r="R587">
        <v>179</v>
      </c>
      <c r="S587">
        <v>6.9409999999999998</v>
      </c>
      <c r="T587">
        <v>1071</v>
      </c>
      <c r="U587">
        <v>41.530999999999999</v>
      </c>
      <c r="Z587">
        <v>203243</v>
      </c>
      <c r="AA587">
        <v>32024250</v>
      </c>
      <c r="AB587">
        <v>1241.817</v>
      </c>
      <c r="AC587">
        <v>7.8810000000000002</v>
      </c>
      <c r="AD587">
        <v>211774</v>
      </c>
      <c r="AE587">
        <v>8.2119999999999997</v>
      </c>
      <c r="AF587">
        <v>6.3E-3</v>
      </c>
      <c r="AG587">
        <v>157.80000000000001</v>
      </c>
      <c r="AH587" t="s">
        <v>204</v>
      </c>
      <c r="AI587">
        <v>20293640</v>
      </c>
      <c r="AJ587">
        <v>12640002</v>
      </c>
      <c r="AK587">
        <v>7653638</v>
      </c>
      <c r="AM587">
        <v>300673</v>
      </c>
      <c r="AN587">
        <v>276416</v>
      </c>
      <c r="AO587">
        <v>78.69</v>
      </c>
      <c r="AP587">
        <v>49.01</v>
      </c>
      <c r="AQ587">
        <v>29.68</v>
      </c>
      <c r="AS587">
        <v>10719</v>
      </c>
      <c r="AT587">
        <v>155677</v>
      </c>
      <c r="AU587">
        <v>0.60399999999999998</v>
      </c>
      <c r="AV587">
        <v>71.760000000000005</v>
      </c>
      <c r="AW587">
        <v>25788217</v>
      </c>
      <c r="AX587">
        <v>3.202</v>
      </c>
      <c r="AY587">
        <v>37.9</v>
      </c>
      <c r="AZ587">
        <v>15.504</v>
      </c>
      <c r="BA587">
        <v>10.129</v>
      </c>
      <c r="BB587">
        <v>44648.71</v>
      </c>
      <c r="BC587">
        <v>0.5</v>
      </c>
      <c r="BD587">
        <v>107.791</v>
      </c>
      <c r="BE587">
        <v>5.07</v>
      </c>
      <c r="BF587">
        <v>13</v>
      </c>
      <c r="BG587">
        <v>16.5</v>
      </c>
      <c r="BI587">
        <v>3.84</v>
      </c>
      <c r="BJ587">
        <v>83.44</v>
      </c>
      <c r="BK587">
        <v>0.94399999999999995</v>
      </c>
    </row>
    <row r="588" spans="1:67" x14ac:dyDescent="0.3">
      <c r="A588" t="s">
        <v>202</v>
      </c>
      <c r="B588" t="s">
        <v>203</v>
      </c>
      <c r="C588" t="s">
        <v>127</v>
      </c>
      <c r="D588" s="33">
        <v>44442</v>
      </c>
      <c r="E588">
        <v>59949</v>
      </c>
      <c r="F588">
        <v>1741</v>
      </c>
      <c r="G588">
        <v>1430.5709999999999</v>
      </c>
      <c r="H588">
        <v>1036</v>
      </c>
      <c r="I588">
        <v>4</v>
      </c>
      <c r="J588">
        <v>6.1429999999999998</v>
      </c>
      <c r="K588">
        <v>2324.6660000000002</v>
      </c>
      <c r="L588">
        <v>67.510999999999996</v>
      </c>
      <c r="M588">
        <v>55.473999999999997</v>
      </c>
      <c r="N588">
        <v>40.173000000000002</v>
      </c>
      <c r="O588">
        <v>0.155</v>
      </c>
      <c r="P588">
        <v>0.23799999999999999</v>
      </c>
      <c r="Q588">
        <v>1.32</v>
      </c>
      <c r="R588">
        <v>198</v>
      </c>
      <c r="S588">
        <v>7.6779999999999999</v>
      </c>
      <c r="T588">
        <v>1145</v>
      </c>
      <c r="U588">
        <v>44.4</v>
      </c>
      <c r="Z588">
        <v>235695</v>
      </c>
      <c r="AA588">
        <v>32259945</v>
      </c>
      <c r="AB588">
        <v>1250.9570000000001</v>
      </c>
      <c r="AC588">
        <v>9.14</v>
      </c>
      <c r="AD588">
        <v>216612</v>
      </c>
      <c r="AE588">
        <v>8.4</v>
      </c>
      <c r="AF588">
        <v>6.6E-3</v>
      </c>
      <c r="AG588">
        <v>151.4</v>
      </c>
      <c r="AH588" t="s">
        <v>204</v>
      </c>
      <c r="AI588">
        <v>20605153</v>
      </c>
      <c r="AJ588">
        <v>12811797</v>
      </c>
      <c r="AK588">
        <v>7793356</v>
      </c>
      <c r="AM588">
        <v>311513</v>
      </c>
      <c r="AN588">
        <v>275835</v>
      </c>
      <c r="AO588">
        <v>79.900000000000006</v>
      </c>
      <c r="AP588">
        <v>49.68</v>
      </c>
      <c r="AQ588">
        <v>30.22</v>
      </c>
      <c r="AS588">
        <v>10696</v>
      </c>
      <c r="AT588">
        <v>155373</v>
      </c>
      <c r="AU588">
        <v>0.60199999999999998</v>
      </c>
      <c r="AV588">
        <v>71.760000000000005</v>
      </c>
      <c r="AW588">
        <v>25788217</v>
      </c>
      <c r="AX588">
        <v>3.202</v>
      </c>
      <c r="AY588">
        <v>37.9</v>
      </c>
      <c r="AZ588">
        <v>15.504</v>
      </c>
      <c r="BA588">
        <v>10.129</v>
      </c>
      <c r="BB588">
        <v>44648.71</v>
      </c>
      <c r="BC588">
        <v>0.5</v>
      </c>
      <c r="BD588">
        <v>107.791</v>
      </c>
      <c r="BE588">
        <v>5.07</v>
      </c>
      <c r="BF588">
        <v>13</v>
      </c>
      <c r="BG588">
        <v>16.5</v>
      </c>
      <c r="BI588">
        <v>3.84</v>
      </c>
      <c r="BJ588">
        <v>83.44</v>
      </c>
      <c r="BK588">
        <v>0.94399999999999995</v>
      </c>
    </row>
    <row r="589" spans="1:67" x14ac:dyDescent="0.3">
      <c r="A589" t="s">
        <v>202</v>
      </c>
      <c r="B589" t="s">
        <v>203</v>
      </c>
      <c r="C589" t="s">
        <v>127</v>
      </c>
      <c r="D589" s="33">
        <v>44443</v>
      </c>
      <c r="E589">
        <v>61619</v>
      </c>
      <c r="F589">
        <v>1670</v>
      </c>
      <c r="G589">
        <v>1480.4290000000001</v>
      </c>
      <c r="H589">
        <v>1039</v>
      </c>
      <c r="I589">
        <v>3</v>
      </c>
      <c r="J589">
        <v>5.7140000000000004</v>
      </c>
      <c r="K589">
        <v>2389.4250000000002</v>
      </c>
      <c r="L589">
        <v>64.757999999999996</v>
      </c>
      <c r="M589">
        <v>57.406999999999996</v>
      </c>
      <c r="N589">
        <v>40.29</v>
      </c>
      <c r="O589">
        <v>0.11600000000000001</v>
      </c>
      <c r="P589">
        <v>0.222</v>
      </c>
      <c r="Q589">
        <v>1.3</v>
      </c>
      <c r="R589">
        <v>200</v>
      </c>
      <c r="S589">
        <v>7.7549999999999999</v>
      </c>
      <c r="T589">
        <v>1137</v>
      </c>
      <c r="U589">
        <v>44.09</v>
      </c>
      <c r="Z589">
        <v>201948</v>
      </c>
      <c r="AA589">
        <v>32461893</v>
      </c>
      <c r="AB589">
        <v>1258.788</v>
      </c>
      <c r="AC589">
        <v>7.8310000000000004</v>
      </c>
      <c r="AD589">
        <v>215726</v>
      </c>
      <c r="AE589">
        <v>8.3650000000000002</v>
      </c>
      <c r="AF589">
        <v>6.8999999999999999E-3</v>
      </c>
      <c r="AG589">
        <v>145.69999999999999</v>
      </c>
      <c r="AH589" t="s">
        <v>204</v>
      </c>
      <c r="AI589">
        <v>20818248</v>
      </c>
      <c r="AJ589">
        <v>12938761</v>
      </c>
      <c r="AK589">
        <v>7879487</v>
      </c>
      <c r="AM589">
        <v>213095</v>
      </c>
      <c r="AN589">
        <v>274827</v>
      </c>
      <c r="AO589">
        <v>80.73</v>
      </c>
      <c r="AP589">
        <v>50.17</v>
      </c>
      <c r="AQ589">
        <v>30.55</v>
      </c>
      <c r="AS589">
        <v>10657</v>
      </c>
      <c r="AT589">
        <v>155508</v>
      </c>
      <c r="AU589">
        <v>0.60299999999999998</v>
      </c>
      <c r="AV589">
        <v>71.760000000000005</v>
      </c>
      <c r="AW589">
        <v>25788217</v>
      </c>
      <c r="AX589">
        <v>3.202</v>
      </c>
      <c r="AY589">
        <v>37.9</v>
      </c>
      <c r="AZ589">
        <v>15.504</v>
      </c>
      <c r="BA589">
        <v>10.129</v>
      </c>
      <c r="BB589">
        <v>44648.71</v>
      </c>
      <c r="BC589">
        <v>0.5</v>
      </c>
      <c r="BD589">
        <v>107.791</v>
      </c>
      <c r="BE589">
        <v>5.07</v>
      </c>
      <c r="BF589">
        <v>13</v>
      </c>
      <c r="BG589">
        <v>16.5</v>
      </c>
      <c r="BI589">
        <v>3.84</v>
      </c>
      <c r="BJ589">
        <v>83.44</v>
      </c>
      <c r="BK589">
        <v>0.94399999999999995</v>
      </c>
    </row>
    <row r="590" spans="1:67" x14ac:dyDescent="0.3">
      <c r="A590" t="s">
        <v>202</v>
      </c>
      <c r="B590" t="s">
        <v>203</v>
      </c>
      <c r="C590" t="s">
        <v>127</v>
      </c>
      <c r="D590" s="33">
        <v>44444</v>
      </c>
      <c r="E590">
        <v>63155</v>
      </c>
      <c r="F590">
        <v>1536</v>
      </c>
      <c r="G590">
        <v>1506.2860000000001</v>
      </c>
      <c r="H590">
        <v>1044</v>
      </c>
      <c r="I590">
        <v>5</v>
      </c>
      <c r="J590">
        <v>5.8570000000000002</v>
      </c>
      <c r="K590">
        <v>2448.9870000000001</v>
      </c>
      <c r="L590">
        <v>59.561999999999998</v>
      </c>
      <c r="M590">
        <v>58.41</v>
      </c>
      <c r="N590">
        <v>40.484000000000002</v>
      </c>
      <c r="O590">
        <v>0.19400000000000001</v>
      </c>
      <c r="P590">
        <v>0.22700000000000001</v>
      </c>
      <c r="Q590">
        <v>1.27</v>
      </c>
      <c r="R590">
        <v>204</v>
      </c>
      <c r="S590">
        <v>7.9109999999999996</v>
      </c>
      <c r="T590">
        <v>1191</v>
      </c>
      <c r="U590">
        <v>46.183999999999997</v>
      </c>
      <c r="Z590">
        <v>182653</v>
      </c>
      <c r="AA590">
        <v>32644546</v>
      </c>
      <c r="AB590">
        <v>1265.8710000000001</v>
      </c>
      <c r="AC590">
        <v>7.0830000000000002</v>
      </c>
      <c r="AD590">
        <v>217125</v>
      </c>
      <c r="AE590">
        <v>8.42</v>
      </c>
      <c r="AF590">
        <v>6.8999999999999999E-3</v>
      </c>
      <c r="AG590">
        <v>144.1</v>
      </c>
      <c r="AH590" t="s">
        <v>204</v>
      </c>
      <c r="AI590">
        <v>20948514</v>
      </c>
      <c r="AJ590">
        <v>13023788</v>
      </c>
      <c r="AK590">
        <v>7924726</v>
      </c>
      <c r="AM590">
        <v>130266</v>
      </c>
      <c r="AN590">
        <v>270850</v>
      </c>
      <c r="AO590">
        <v>81.23</v>
      </c>
      <c r="AP590">
        <v>50.5</v>
      </c>
      <c r="AQ590">
        <v>30.73</v>
      </c>
      <c r="AS590">
        <v>10503</v>
      </c>
      <c r="AT590">
        <v>152400</v>
      </c>
      <c r="AU590">
        <v>0.59099999999999997</v>
      </c>
      <c r="AV590">
        <v>71.760000000000005</v>
      </c>
      <c r="AW590">
        <v>25788217</v>
      </c>
      <c r="AX590">
        <v>3.202</v>
      </c>
      <c r="AY590">
        <v>37.9</v>
      </c>
      <c r="AZ590">
        <v>15.504</v>
      </c>
      <c r="BA590">
        <v>10.129</v>
      </c>
      <c r="BB590">
        <v>44648.71</v>
      </c>
      <c r="BC590">
        <v>0.5</v>
      </c>
      <c r="BD590">
        <v>107.791</v>
      </c>
      <c r="BE590">
        <v>5.07</v>
      </c>
      <c r="BF590">
        <v>13</v>
      </c>
      <c r="BG590">
        <v>16.5</v>
      </c>
      <c r="BI590">
        <v>3.84</v>
      </c>
      <c r="BJ590">
        <v>83.44</v>
      </c>
      <c r="BK590">
        <v>0.94399999999999995</v>
      </c>
      <c r="BL590">
        <v>-13273.7</v>
      </c>
      <c r="BM590">
        <v>-4.63</v>
      </c>
      <c r="BN590">
        <v>-7.94</v>
      </c>
      <c r="BO590">
        <v>-514.71957134531601</v>
      </c>
    </row>
    <row r="591" spans="1:67" x14ac:dyDescent="0.3">
      <c r="A591" t="s">
        <v>202</v>
      </c>
      <c r="B591" t="s">
        <v>203</v>
      </c>
      <c r="C591" t="s">
        <v>127</v>
      </c>
      <c r="D591" s="33">
        <v>44445</v>
      </c>
      <c r="E591">
        <v>64621</v>
      </c>
      <c r="F591">
        <v>1466</v>
      </c>
      <c r="G591">
        <v>1536.143</v>
      </c>
      <c r="H591">
        <v>1052</v>
      </c>
      <c r="I591">
        <v>8</v>
      </c>
      <c r="J591">
        <v>6.5709999999999997</v>
      </c>
      <c r="K591">
        <v>2505.8339999999998</v>
      </c>
      <c r="L591">
        <v>56.847999999999999</v>
      </c>
      <c r="M591">
        <v>59.567999999999998</v>
      </c>
      <c r="N591">
        <v>40.793999999999997</v>
      </c>
      <c r="O591">
        <v>0.31</v>
      </c>
      <c r="P591">
        <v>0.255</v>
      </c>
      <c r="Q591">
        <v>1.24</v>
      </c>
      <c r="R591">
        <v>223</v>
      </c>
      <c r="S591">
        <v>8.6470000000000002</v>
      </c>
      <c r="T591">
        <v>1287</v>
      </c>
      <c r="U591">
        <v>49.906999999999996</v>
      </c>
      <c r="Z591">
        <v>206705</v>
      </c>
      <c r="AA591">
        <v>32851251</v>
      </c>
      <c r="AB591">
        <v>1273.886</v>
      </c>
      <c r="AC591">
        <v>8.0150000000000006</v>
      </c>
      <c r="AD591">
        <v>215294</v>
      </c>
      <c r="AE591">
        <v>8.3490000000000002</v>
      </c>
      <c r="AF591">
        <v>7.1000000000000004E-3</v>
      </c>
      <c r="AG591">
        <v>140.19999999999999</v>
      </c>
      <c r="AH591" t="s">
        <v>204</v>
      </c>
      <c r="AI591">
        <v>21206791</v>
      </c>
      <c r="AJ591">
        <v>13160225</v>
      </c>
      <c r="AK591">
        <v>8046566</v>
      </c>
      <c r="AM591">
        <v>258277</v>
      </c>
      <c r="AN591">
        <v>268235</v>
      </c>
      <c r="AO591">
        <v>82.23</v>
      </c>
      <c r="AP591">
        <v>51.03</v>
      </c>
      <c r="AQ591">
        <v>31.2</v>
      </c>
      <c r="AS591">
        <v>10401</v>
      </c>
      <c r="AT591">
        <v>150515</v>
      </c>
      <c r="AU591">
        <v>0.58399999999999996</v>
      </c>
      <c r="AV591">
        <v>71.760000000000005</v>
      </c>
      <c r="AW591">
        <v>25788217</v>
      </c>
      <c r="AX591">
        <v>3.202</v>
      </c>
      <c r="AY591">
        <v>37.9</v>
      </c>
      <c r="AZ591">
        <v>15.504</v>
      </c>
      <c r="BA591">
        <v>10.129</v>
      </c>
      <c r="BB591">
        <v>44648.71</v>
      </c>
      <c r="BC591">
        <v>0.5</v>
      </c>
      <c r="BD591">
        <v>107.791</v>
      </c>
      <c r="BE591">
        <v>5.07</v>
      </c>
      <c r="BF591">
        <v>13</v>
      </c>
      <c r="BG591">
        <v>16.5</v>
      </c>
      <c r="BI591">
        <v>3.84</v>
      </c>
      <c r="BJ591">
        <v>83.44</v>
      </c>
      <c r="BK591">
        <v>0.94399999999999995</v>
      </c>
    </row>
    <row r="592" spans="1:67" x14ac:dyDescent="0.3">
      <c r="A592" t="s">
        <v>202</v>
      </c>
      <c r="B592" t="s">
        <v>203</v>
      </c>
      <c r="C592" t="s">
        <v>127</v>
      </c>
      <c r="D592" s="33">
        <v>44446</v>
      </c>
      <c r="E592">
        <v>66317</v>
      </c>
      <c r="F592">
        <v>1696</v>
      </c>
      <c r="G592">
        <v>1603.4290000000001</v>
      </c>
      <c r="H592">
        <v>1060</v>
      </c>
      <c r="I592">
        <v>8</v>
      </c>
      <c r="J592">
        <v>6.8570000000000002</v>
      </c>
      <c r="K592">
        <v>2571.6010000000001</v>
      </c>
      <c r="L592">
        <v>65.766000000000005</v>
      </c>
      <c r="M592">
        <v>62.177</v>
      </c>
      <c r="N592">
        <v>41.103999999999999</v>
      </c>
      <c r="O592">
        <v>0.31</v>
      </c>
      <c r="P592">
        <v>0.26600000000000001</v>
      </c>
      <c r="Q592">
        <v>1.23</v>
      </c>
      <c r="R592">
        <v>229</v>
      </c>
      <c r="S592">
        <v>8.8800000000000008</v>
      </c>
      <c r="T592">
        <v>1280</v>
      </c>
      <c r="U592">
        <v>49.634999999999998</v>
      </c>
      <c r="Z592">
        <v>172589</v>
      </c>
      <c r="AA592">
        <v>33023840</v>
      </c>
      <c r="AB592">
        <v>1280.579</v>
      </c>
      <c r="AC592">
        <v>6.6929999999999996</v>
      </c>
      <c r="AD592">
        <v>209857</v>
      </c>
      <c r="AE592">
        <v>8.1379999999999999</v>
      </c>
      <c r="AF592">
        <v>7.6E-3</v>
      </c>
      <c r="AG592">
        <v>130.9</v>
      </c>
      <c r="AH592" t="s">
        <v>204</v>
      </c>
      <c r="AI592">
        <v>21500652</v>
      </c>
      <c r="AJ592">
        <v>13313703</v>
      </c>
      <c r="AK592">
        <v>8186949</v>
      </c>
      <c r="AM592">
        <v>293861</v>
      </c>
      <c r="AN592">
        <v>262504</v>
      </c>
      <c r="AO592">
        <v>83.37</v>
      </c>
      <c r="AP592">
        <v>51.63</v>
      </c>
      <c r="AQ592">
        <v>31.75</v>
      </c>
      <c r="AS592">
        <v>10179</v>
      </c>
      <c r="AT592">
        <v>145700</v>
      </c>
      <c r="AU592">
        <v>0.56499999999999995</v>
      </c>
      <c r="AV592">
        <v>71.760000000000005</v>
      </c>
      <c r="AW592">
        <v>25788217</v>
      </c>
      <c r="AX592">
        <v>3.202</v>
      </c>
      <c r="AY592">
        <v>37.9</v>
      </c>
      <c r="AZ592">
        <v>15.504</v>
      </c>
      <c r="BA592">
        <v>10.129</v>
      </c>
      <c r="BB592">
        <v>44648.71</v>
      </c>
      <c r="BC592">
        <v>0.5</v>
      </c>
      <c r="BD592">
        <v>107.791</v>
      </c>
      <c r="BE592">
        <v>5.07</v>
      </c>
      <c r="BF592">
        <v>13</v>
      </c>
      <c r="BG592">
        <v>16.5</v>
      </c>
      <c r="BI592">
        <v>3.84</v>
      </c>
      <c r="BJ592">
        <v>83.44</v>
      </c>
      <c r="BK592">
        <v>0.94399999999999995</v>
      </c>
    </row>
    <row r="593" spans="1:67" x14ac:dyDescent="0.3">
      <c r="A593" t="s">
        <v>202</v>
      </c>
      <c r="B593" t="s">
        <v>203</v>
      </c>
      <c r="C593" t="s">
        <v>127</v>
      </c>
      <c r="D593" s="33">
        <v>44447</v>
      </c>
      <c r="E593">
        <v>68042</v>
      </c>
      <c r="F593">
        <v>1725</v>
      </c>
      <c r="G593">
        <v>1640.2860000000001</v>
      </c>
      <c r="H593">
        <v>1066</v>
      </c>
      <c r="I593">
        <v>6</v>
      </c>
      <c r="J593">
        <v>6.7140000000000004</v>
      </c>
      <c r="K593">
        <v>2638.4920000000002</v>
      </c>
      <c r="L593">
        <v>66.891000000000005</v>
      </c>
      <c r="M593">
        <v>63.606000000000002</v>
      </c>
      <c r="N593">
        <v>41.337000000000003</v>
      </c>
      <c r="O593">
        <v>0.23300000000000001</v>
      </c>
      <c r="P593">
        <v>0.26</v>
      </c>
      <c r="Q593">
        <v>1.21</v>
      </c>
      <c r="R593">
        <v>236</v>
      </c>
      <c r="S593">
        <v>9.1509999999999998</v>
      </c>
      <c r="T593">
        <v>1348</v>
      </c>
      <c r="U593">
        <v>52.271999999999998</v>
      </c>
      <c r="Z593">
        <v>203949</v>
      </c>
      <c r="AA593">
        <v>33227789</v>
      </c>
      <c r="AB593">
        <v>1288.4870000000001</v>
      </c>
      <c r="AC593">
        <v>7.9089999999999998</v>
      </c>
      <c r="AD593">
        <v>200969</v>
      </c>
      <c r="AE593">
        <v>7.7930000000000001</v>
      </c>
      <c r="AF593">
        <v>8.2000000000000007E-3</v>
      </c>
      <c r="AG593">
        <v>122.5</v>
      </c>
      <c r="AH593" t="s">
        <v>204</v>
      </c>
      <c r="AI593">
        <v>21811393</v>
      </c>
      <c r="AJ593">
        <v>13480795</v>
      </c>
      <c r="AK593">
        <v>8330598</v>
      </c>
      <c r="AM593">
        <v>310741</v>
      </c>
      <c r="AN593">
        <v>259775</v>
      </c>
      <c r="AO593">
        <v>84.58</v>
      </c>
      <c r="AP593">
        <v>52.28</v>
      </c>
      <c r="AQ593">
        <v>32.299999999999997</v>
      </c>
      <c r="AS593">
        <v>10073</v>
      </c>
      <c r="AT593">
        <v>142912</v>
      </c>
      <c r="AU593">
        <v>0.55400000000000005</v>
      </c>
      <c r="AV593">
        <v>71.760000000000005</v>
      </c>
      <c r="AW593">
        <v>25788217</v>
      </c>
      <c r="AX593">
        <v>3.202</v>
      </c>
      <c r="AY593">
        <v>37.9</v>
      </c>
      <c r="AZ593">
        <v>15.504</v>
      </c>
      <c r="BA593">
        <v>10.129</v>
      </c>
      <c r="BB593">
        <v>44648.71</v>
      </c>
      <c r="BC593">
        <v>0.5</v>
      </c>
      <c r="BD593">
        <v>107.791</v>
      </c>
      <c r="BE593">
        <v>5.07</v>
      </c>
      <c r="BF593">
        <v>13</v>
      </c>
      <c r="BG593">
        <v>16.5</v>
      </c>
      <c r="BI593">
        <v>3.84</v>
      </c>
      <c r="BJ593">
        <v>83.44</v>
      </c>
      <c r="BK593">
        <v>0.94399999999999995</v>
      </c>
    </row>
    <row r="594" spans="1:67" x14ac:dyDescent="0.3">
      <c r="A594" t="s">
        <v>202</v>
      </c>
      <c r="B594" t="s">
        <v>203</v>
      </c>
      <c r="C594" t="s">
        <v>127</v>
      </c>
      <c r="D594" s="33">
        <v>44448</v>
      </c>
      <c r="E594">
        <v>69912</v>
      </c>
      <c r="F594">
        <v>1870</v>
      </c>
      <c r="G594">
        <v>1672</v>
      </c>
      <c r="H594">
        <v>1076</v>
      </c>
      <c r="I594">
        <v>10</v>
      </c>
      <c r="J594">
        <v>6.2859999999999996</v>
      </c>
      <c r="K594">
        <v>2711.0059999999999</v>
      </c>
      <c r="L594">
        <v>72.513999999999996</v>
      </c>
      <c r="M594">
        <v>64.835999999999999</v>
      </c>
      <c r="N594">
        <v>41.723999999999997</v>
      </c>
      <c r="O594">
        <v>0.38800000000000001</v>
      </c>
      <c r="P594">
        <v>0.24399999999999999</v>
      </c>
      <c r="Q594">
        <v>1.19</v>
      </c>
      <c r="R594">
        <v>244</v>
      </c>
      <c r="S594">
        <v>9.4619999999999997</v>
      </c>
      <c r="T594">
        <v>1318</v>
      </c>
      <c r="U594">
        <v>51.109000000000002</v>
      </c>
      <c r="Z594">
        <v>240435</v>
      </c>
      <c r="AA594">
        <v>33468224</v>
      </c>
      <c r="AB594">
        <v>1297.8109999999999</v>
      </c>
      <c r="AC594">
        <v>9.3230000000000004</v>
      </c>
      <c r="AD594">
        <v>206282</v>
      </c>
      <c r="AE594">
        <v>7.9989999999999997</v>
      </c>
      <c r="AF594">
        <v>8.0999999999999996E-3</v>
      </c>
      <c r="AG594">
        <v>123.4</v>
      </c>
      <c r="AH594" t="s">
        <v>204</v>
      </c>
      <c r="AI594">
        <v>22129655</v>
      </c>
      <c r="AJ594">
        <v>13646933</v>
      </c>
      <c r="AK594">
        <v>8482722</v>
      </c>
      <c r="AM594">
        <v>318262</v>
      </c>
      <c r="AN594">
        <v>262288</v>
      </c>
      <c r="AO594">
        <v>85.81</v>
      </c>
      <c r="AP594">
        <v>52.92</v>
      </c>
      <c r="AQ594">
        <v>32.89</v>
      </c>
      <c r="AS594">
        <v>10171</v>
      </c>
      <c r="AT594">
        <v>143847</v>
      </c>
      <c r="AU594">
        <v>0.55800000000000005</v>
      </c>
      <c r="AV594">
        <v>71.760000000000005</v>
      </c>
      <c r="AW594">
        <v>25788217</v>
      </c>
      <c r="AX594">
        <v>3.202</v>
      </c>
      <c r="AY594">
        <v>37.9</v>
      </c>
      <c r="AZ594">
        <v>15.504</v>
      </c>
      <c r="BA594">
        <v>10.129</v>
      </c>
      <c r="BB594">
        <v>44648.71</v>
      </c>
      <c r="BC594">
        <v>0.5</v>
      </c>
      <c r="BD594">
        <v>107.791</v>
      </c>
      <c r="BE594">
        <v>5.07</v>
      </c>
      <c r="BF594">
        <v>13</v>
      </c>
      <c r="BG594">
        <v>16.5</v>
      </c>
      <c r="BI594">
        <v>3.84</v>
      </c>
      <c r="BJ594">
        <v>83.44</v>
      </c>
      <c r="BK594">
        <v>0.94399999999999995</v>
      </c>
    </row>
    <row r="595" spans="1:67" x14ac:dyDescent="0.3">
      <c r="A595" t="s">
        <v>202</v>
      </c>
      <c r="B595" t="s">
        <v>203</v>
      </c>
      <c r="C595" t="s">
        <v>127</v>
      </c>
      <c r="D595" s="33">
        <v>44449</v>
      </c>
      <c r="E595">
        <v>71987</v>
      </c>
      <c r="F595">
        <v>2075</v>
      </c>
      <c r="G595">
        <v>1719.7139999999999</v>
      </c>
      <c r="H595">
        <v>1084</v>
      </c>
      <c r="I595">
        <v>8</v>
      </c>
      <c r="J595">
        <v>6.8570000000000002</v>
      </c>
      <c r="K595">
        <v>2791.4690000000001</v>
      </c>
      <c r="L595">
        <v>80.462999999999994</v>
      </c>
      <c r="M595">
        <v>66.686000000000007</v>
      </c>
      <c r="N595">
        <v>42.034999999999997</v>
      </c>
      <c r="O595">
        <v>0.31</v>
      </c>
      <c r="P595">
        <v>0.26600000000000001</v>
      </c>
      <c r="Q595">
        <v>1.17</v>
      </c>
      <c r="R595">
        <v>258</v>
      </c>
      <c r="S595">
        <v>10.005000000000001</v>
      </c>
      <c r="T595">
        <v>1337</v>
      </c>
      <c r="U595">
        <v>51.844999999999999</v>
      </c>
      <c r="Z595">
        <v>200659</v>
      </c>
      <c r="AA595">
        <v>33668883</v>
      </c>
      <c r="AB595">
        <v>1305.5920000000001</v>
      </c>
      <c r="AC595">
        <v>7.7809999999999997</v>
      </c>
      <c r="AD595">
        <v>201277</v>
      </c>
      <c r="AE595">
        <v>7.8049999999999997</v>
      </c>
      <c r="AF595">
        <v>8.5000000000000006E-3</v>
      </c>
      <c r="AG595">
        <v>117</v>
      </c>
      <c r="AH595" t="s">
        <v>204</v>
      </c>
      <c r="AI595">
        <v>22432434</v>
      </c>
      <c r="AJ595">
        <v>13800869</v>
      </c>
      <c r="AK595">
        <v>8631565</v>
      </c>
      <c r="AM595">
        <v>302779</v>
      </c>
      <c r="AN595">
        <v>261040</v>
      </c>
      <c r="AO595">
        <v>86.99</v>
      </c>
      <c r="AP595">
        <v>53.52</v>
      </c>
      <c r="AQ595">
        <v>33.47</v>
      </c>
      <c r="AS595">
        <v>10122</v>
      </c>
      <c r="AT595">
        <v>141296</v>
      </c>
      <c r="AU595">
        <v>0.54800000000000004</v>
      </c>
      <c r="AV595">
        <v>71.760000000000005</v>
      </c>
      <c r="AW595">
        <v>25788217</v>
      </c>
      <c r="AX595">
        <v>3.202</v>
      </c>
      <c r="AY595">
        <v>37.9</v>
      </c>
      <c r="AZ595">
        <v>15.504</v>
      </c>
      <c r="BA595">
        <v>10.129</v>
      </c>
      <c r="BB595">
        <v>44648.71</v>
      </c>
      <c r="BC595">
        <v>0.5</v>
      </c>
      <c r="BD595">
        <v>107.791</v>
      </c>
      <c r="BE595">
        <v>5.07</v>
      </c>
      <c r="BF595">
        <v>13</v>
      </c>
      <c r="BG595">
        <v>16.5</v>
      </c>
      <c r="BI595">
        <v>3.84</v>
      </c>
      <c r="BJ595">
        <v>83.44</v>
      </c>
      <c r="BK595">
        <v>0.94399999999999995</v>
      </c>
    </row>
    <row r="596" spans="1:67" x14ac:dyDescent="0.3">
      <c r="A596" t="s">
        <v>202</v>
      </c>
      <c r="B596" t="s">
        <v>203</v>
      </c>
      <c r="C596" t="s">
        <v>127</v>
      </c>
      <c r="D596" s="33">
        <v>44450</v>
      </c>
      <c r="E596">
        <v>73603</v>
      </c>
      <c r="F596">
        <v>1616</v>
      </c>
      <c r="G596">
        <v>1712</v>
      </c>
      <c r="H596">
        <v>1091</v>
      </c>
      <c r="I596">
        <v>7</v>
      </c>
      <c r="J596">
        <v>7.4290000000000003</v>
      </c>
      <c r="K596">
        <v>2854.1329999999998</v>
      </c>
      <c r="L596">
        <v>62.664000000000001</v>
      </c>
      <c r="M596">
        <v>66.387</v>
      </c>
      <c r="N596">
        <v>42.305999999999997</v>
      </c>
      <c r="O596">
        <v>0.27100000000000002</v>
      </c>
      <c r="P596">
        <v>0.28799999999999998</v>
      </c>
      <c r="Q596">
        <v>1.1399999999999999</v>
      </c>
      <c r="R596">
        <v>257</v>
      </c>
      <c r="S596">
        <v>9.9659999999999993</v>
      </c>
      <c r="T596">
        <v>1377</v>
      </c>
      <c r="U596">
        <v>53.396000000000001</v>
      </c>
      <c r="Z596">
        <v>212285</v>
      </c>
      <c r="AA596">
        <v>33881168</v>
      </c>
      <c r="AB596">
        <v>1313.8240000000001</v>
      </c>
      <c r="AC596">
        <v>8.2319999999999993</v>
      </c>
      <c r="AD596">
        <v>202754</v>
      </c>
      <c r="AE596">
        <v>7.8620000000000001</v>
      </c>
      <c r="AF596">
        <v>8.3999999999999995E-3</v>
      </c>
      <c r="AG596">
        <v>118.4</v>
      </c>
      <c r="AH596" t="s">
        <v>204</v>
      </c>
      <c r="AI596">
        <v>22627723</v>
      </c>
      <c r="AJ596">
        <v>13907333</v>
      </c>
      <c r="AK596">
        <v>8720390</v>
      </c>
      <c r="AM596">
        <v>195289</v>
      </c>
      <c r="AN596">
        <v>258496</v>
      </c>
      <c r="AO596">
        <v>87.74</v>
      </c>
      <c r="AP596">
        <v>53.93</v>
      </c>
      <c r="AQ596">
        <v>33.82</v>
      </c>
      <c r="AS596">
        <v>10024</v>
      </c>
      <c r="AT596">
        <v>138367</v>
      </c>
      <c r="AU596">
        <v>0.53700000000000003</v>
      </c>
      <c r="AV596">
        <v>71.760000000000005</v>
      </c>
      <c r="AW596">
        <v>25788217</v>
      </c>
      <c r="AX596">
        <v>3.202</v>
      </c>
      <c r="AY596">
        <v>37.9</v>
      </c>
      <c r="AZ596">
        <v>15.504</v>
      </c>
      <c r="BA596">
        <v>10.129</v>
      </c>
      <c r="BB596">
        <v>44648.71</v>
      </c>
      <c r="BC596">
        <v>0.5</v>
      </c>
      <c r="BD596">
        <v>107.791</v>
      </c>
      <c r="BE596">
        <v>5.07</v>
      </c>
      <c r="BF596">
        <v>13</v>
      </c>
      <c r="BG596">
        <v>16.5</v>
      </c>
      <c r="BI596">
        <v>3.84</v>
      </c>
      <c r="BJ596">
        <v>83.44</v>
      </c>
      <c r="BK596">
        <v>0.94399999999999995</v>
      </c>
    </row>
    <row r="597" spans="1:67" x14ac:dyDescent="0.3">
      <c r="A597" t="s">
        <v>202</v>
      </c>
      <c r="B597" t="s">
        <v>203</v>
      </c>
      <c r="C597" t="s">
        <v>127</v>
      </c>
      <c r="D597" s="33">
        <v>44451</v>
      </c>
      <c r="E597">
        <v>75323</v>
      </c>
      <c r="F597">
        <v>1720</v>
      </c>
      <c r="G597">
        <v>1738.2860000000001</v>
      </c>
      <c r="H597">
        <v>1098</v>
      </c>
      <c r="I597">
        <v>7</v>
      </c>
      <c r="J597">
        <v>7.7140000000000004</v>
      </c>
      <c r="K597">
        <v>2920.83</v>
      </c>
      <c r="L597">
        <v>66.697000000000003</v>
      </c>
      <c r="M597">
        <v>67.406000000000006</v>
      </c>
      <c r="N597">
        <v>42.578000000000003</v>
      </c>
      <c r="O597">
        <v>0.27100000000000002</v>
      </c>
      <c r="P597">
        <v>0.29899999999999999</v>
      </c>
      <c r="Q597">
        <v>1.1299999999999999</v>
      </c>
      <c r="R597">
        <v>263</v>
      </c>
      <c r="S597">
        <v>10.198</v>
      </c>
      <c r="T597">
        <v>1373</v>
      </c>
      <c r="U597">
        <v>53.241</v>
      </c>
      <c r="Z597">
        <v>175141</v>
      </c>
      <c r="AA597">
        <v>34056309</v>
      </c>
      <c r="AB597">
        <v>1320.615</v>
      </c>
      <c r="AC597">
        <v>6.7919999999999998</v>
      </c>
      <c r="AD597">
        <v>201680</v>
      </c>
      <c r="AE597">
        <v>7.8209999999999997</v>
      </c>
      <c r="AF597">
        <v>8.6E-3</v>
      </c>
      <c r="AG597">
        <v>116</v>
      </c>
      <c r="AH597" t="s">
        <v>204</v>
      </c>
      <c r="AI597">
        <v>22760601</v>
      </c>
      <c r="AJ597">
        <v>13986743</v>
      </c>
      <c r="AK597">
        <v>8773858</v>
      </c>
      <c r="AM597">
        <v>132878</v>
      </c>
      <c r="AN597">
        <v>258870</v>
      </c>
      <c r="AO597">
        <v>88.26</v>
      </c>
      <c r="AP597">
        <v>54.24</v>
      </c>
      <c r="AQ597">
        <v>34.020000000000003</v>
      </c>
      <c r="AS597">
        <v>10038</v>
      </c>
      <c r="AT597">
        <v>137565</v>
      </c>
      <c r="AU597">
        <v>0.53300000000000003</v>
      </c>
      <c r="AV597">
        <v>71.760000000000005</v>
      </c>
      <c r="AW597">
        <v>25788217</v>
      </c>
      <c r="AX597">
        <v>3.202</v>
      </c>
      <c r="AY597">
        <v>37.9</v>
      </c>
      <c r="AZ597">
        <v>15.504</v>
      </c>
      <c r="BA597">
        <v>10.129</v>
      </c>
      <c r="BB597">
        <v>44648.71</v>
      </c>
      <c r="BC597">
        <v>0.5</v>
      </c>
      <c r="BD597">
        <v>107.791</v>
      </c>
      <c r="BE597">
        <v>5.07</v>
      </c>
      <c r="BF597">
        <v>13</v>
      </c>
      <c r="BG597">
        <v>16.5</v>
      </c>
      <c r="BI597">
        <v>3.84</v>
      </c>
      <c r="BJ597">
        <v>83.44</v>
      </c>
      <c r="BK597">
        <v>0.94399999999999995</v>
      </c>
      <c r="BL597">
        <v>-13624.8</v>
      </c>
      <c r="BM597">
        <v>-4.6900000000000004</v>
      </c>
      <c r="BN597">
        <v>-9.59</v>
      </c>
      <c r="BO597">
        <v>-528.33431640504602</v>
      </c>
    </row>
    <row r="598" spans="1:67" x14ac:dyDescent="0.3">
      <c r="A598" t="s">
        <v>202</v>
      </c>
      <c r="B598" t="s">
        <v>203</v>
      </c>
      <c r="C598" t="s">
        <v>127</v>
      </c>
      <c r="D598" s="33">
        <v>44452</v>
      </c>
      <c r="E598">
        <v>76901</v>
      </c>
      <c r="F598">
        <v>1578</v>
      </c>
      <c r="G598">
        <v>1754.2860000000001</v>
      </c>
      <c r="H598">
        <v>1102</v>
      </c>
      <c r="I598">
        <v>4</v>
      </c>
      <c r="J598">
        <v>7.1429999999999998</v>
      </c>
      <c r="K598">
        <v>2982.0210000000002</v>
      </c>
      <c r="L598">
        <v>61.191000000000003</v>
      </c>
      <c r="M598">
        <v>68.027000000000001</v>
      </c>
      <c r="N598">
        <v>42.732999999999997</v>
      </c>
      <c r="O598">
        <v>0.155</v>
      </c>
      <c r="P598">
        <v>0.27700000000000002</v>
      </c>
      <c r="Q598">
        <v>1.1000000000000001</v>
      </c>
      <c r="R598">
        <v>279</v>
      </c>
      <c r="S598">
        <v>10.819000000000001</v>
      </c>
      <c r="T598">
        <v>1440</v>
      </c>
      <c r="U598">
        <v>55.838999999999999</v>
      </c>
      <c r="Z598">
        <v>220995</v>
      </c>
      <c r="AA598">
        <v>34277304</v>
      </c>
      <c r="AB598">
        <v>1329.1849999999999</v>
      </c>
      <c r="AC598">
        <v>8.57</v>
      </c>
      <c r="AD598">
        <v>203722</v>
      </c>
      <c r="AE598">
        <v>7.9</v>
      </c>
      <c r="AF598">
        <v>8.6E-3</v>
      </c>
      <c r="AG598">
        <v>116.1</v>
      </c>
      <c r="AH598" t="s">
        <v>204</v>
      </c>
      <c r="AI598">
        <v>23100911</v>
      </c>
      <c r="AJ598">
        <v>14179661</v>
      </c>
      <c r="AK598">
        <v>8921250</v>
      </c>
      <c r="AM598">
        <v>340310</v>
      </c>
      <c r="AN598">
        <v>270589</v>
      </c>
      <c r="AO598">
        <v>89.58</v>
      </c>
      <c r="AP598">
        <v>54.99</v>
      </c>
      <c r="AQ598">
        <v>34.590000000000003</v>
      </c>
      <c r="AS598">
        <v>10493</v>
      </c>
      <c r="AT598">
        <v>145634</v>
      </c>
      <c r="AU598">
        <v>0.56499999999999995</v>
      </c>
      <c r="AV598">
        <v>71.760000000000005</v>
      </c>
      <c r="AW598">
        <v>25788217</v>
      </c>
      <c r="AX598">
        <v>3.202</v>
      </c>
      <c r="AY598">
        <v>37.9</v>
      </c>
      <c r="AZ598">
        <v>15.504</v>
      </c>
      <c r="BA598">
        <v>10.129</v>
      </c>
      <c r="BB598">
        <v>44648.71</v>
      </c>
      <c r="BC598">
        <v>0.5</v>
      </c>
      <c r="BD598">
        <v>107.791</v>
      </c>
      <c r="BE598">
        <v>5.07</v>
      </c>
      <c r="BF598">
        <v>13</v>
      </c>
      <c r="BG598">
        <v>16.5</v>
      </c>
      <c r="BI598">
        <v>3.84</v>
      </c>
      <c r="BJ598">
        <v>83.44</v>
      </c>
      <c r="BK598">
        <v>0.94399999999999995</v>
      </c>
    </row>
    <row r="599" spans="1:67" x14ac:dyDescent="0.3">
      <c r="A599" t="s">
        <v>202</v>
      </c>
      <c r="B599" t="s">
        <v>203</v>
      </c>
      <c r="C599" t="s">
        <v>127</v>
      </c>
      <c r="D599" s="33">
        <v>44453</v>
      </c>
      <c r="E599">
        <v>78544</v>
      </c>
      <c r="F599">
        <v>1643</v>
      </c>
      <c r="G599">
        <v>1746.7139999999999</v>
      </c>
      <c r="H599">
        <v>1116</v>
      </c>
      <c r="I599">
        <v>14</v>
      </c>
      <c r="J599">
        <v>8</v>
      </c>
      <c r="K599">
        <v>3045.732</v>
      </c>
      <c r="L599">
        <v>63.710999999999999</v>
      </c>
      <c r="M599">
        <v>67.733000000000004</v>
      </c>
      <c r="N599">
        <v>43.276000000000003</v>
      </c>
      <c r="O599">
        <v>0.54300000000000004</v>
      </c>
      <c r="P599">
        <v>0.31</v>
      </c>
      <c r="Q599">
        <v>1.0900000000000001</v>
      </c>
      <c r="R599">
        <v>279</v>
      </c>
      <c r="S599">
        <v>10.819000000000001</v>
      </c>
      <c r="T599">
        <v>1441</v>
      </c>
      <c r="U599">
        <v>55.878</v>
      </c>
      <c r="Z599">
        <v>187043</v>
      </c>
      <c r="AA599">
        <v>34464347</v>
      </c>
      <c r="AB599">
        <v>1336.4380000000001</v>
      </c>
      <c r="AC599">
        <v>7.2530000000000001</v>
      </c>
      <c r="AD599">
        <v>205787</v>
      </c>
      <c r="AE599">
        <v>7.98</v>
      </c>
      <c r="AF599">
        <v>8.5000000000000006E-3</v>
      </c>
      <c r="AG599">
        <v>117.8</v>
      </c>
      <c r="AH599" t="s">
        <v>204</v>
      </c>
      <c r="AI599">
        <v>23402471</v>
      </c>
      <c r="AJ599">
        <v>14336221</v>
      </c>
      <c r="AK599">
        <v>9066250</v>
      </c>
      <c r="AM599">
        <v>301560</v>
      </c>
      <c r="AN599">
        <v>271688</v>
      </c>
      <c r="AO599">
        <v>90.75</v>
      </c>
      <c r="AP599">
        <v>55.59</v>
      </c>
      <c r="AQ599">
        <v>35.159999999999997</v>
      </c>
      <c r="AS599">
        <v>10535</v>
      </c>
      <c r="AT599">
        <v>146074</v>
      </c>
      <c r="AU599">
        <v>0.56599999999999995</v>
      </c>
      <c r="AV599">
        <v>71.760000000000005</v>
      </c>
      <c r="AW599">
        <v>25788217</v>
      </c>
      <c r="AX599">
        <v>3.202</v>
      </c>
      <c r="AY599">
        <v>37.9</v>
      </c>
      <c r="AZ599">
        <v>15.504</v>
      </c>
      <c r="BA599">
        <v>10.129</v>
      </c>
      <c r="BB599">
        <v>44648.71</v>
      </c>
      <c r="BC599">
        <v>0.5</v>
      </c>
      <c r="BD599">
        <v>107.791</v>
      </c>
      <c r="BE599">
        <v>5.07</v>
      </c>
      <c r="BF599">
        <v>13</v>
      </c>
      <c r="BG599">
        <v>16.5</v>
      </c>
      <c r="BI599">
        <v>3.84</v>
      </c>
      <c r="BJ599">
        <v>83.44</v>
      </c>
      <c r="BK599">
        <v>0.94399999999999995</v>
      </c>
    </row>
    <row r="600" spans="1:67" x14ac:dyDescent="0.3">
      <c r="A600" t="s">
        <v>202</v>
      </c>
      <c r="B600" t="s">
        <v>203</v>
      </c>
      <c r="C600" t="s">
        <v>127</v>
      </c>
      <c r="D600" s="33">
        <v>44454</v>
      </c>
      <c r="E600">
        <v>80400</v>
      </c>
      <c r="F600">
        <v>1856</v>
      </c>
      <c r="G600">
        <v>1765.4290000000001</v>
      </c>
      <c r="H600">
        <v>1128</v>
      </c>
      <c r="I600">
        <v>12</v>
      </c>
      <c r="J600">
        <v>8.8569999999999993</v>
      </c>
      <c r="K600">
        <v>3117.703</v>
      </c>
      <c r="L600">
        <v>71.971000000000004</v>
      </c>
      <c r="M600">
        <v>68.459000000000003</v>
      </c>
      <c r="N600">
        <v>43.741</v>
      </c>
      <c r="O600">
        <v>0.46500000000000002</v>
      </c>
      <c r="P600">
        <v>0.34300000000000003</v>
      </c>
      <c r="Q600">
        <v>1.07</v>
      </c>
      <c r="R600">
        <v>283</v>
      </c>
      <c r="S600">
        <v>10.974</v>
      </c>
      <c r="T600">
        <v>1443</v>
      </c>
      <c r="U600">
        <v>55.956000000000003</v>
      </c>
      <c r="Z600">
        <v>223742</v>
      </c>
      <c r="AA600">
        <v>34688089</v>
      </c>
      <c r="AB600">
        <v>1345.114</v>
      </c>
      <c r="AC600">
        <v>8.6760000000000002</v>
      </c>
      <c r="AD600">
        <v>208614</v>
      </c>
      <c r="AE600">
        <v>8.09</v>
      </c>
      <c r="AF600">
        <v>8.5000000000000006E-3</v>
      </c>
      <c r="AG600">
        <v>118.2</v>
      </c>
      <c r="AH600" t="s">
        <v>204</v>
      </c>
      <c r="AI600">
        <v>23707553</v>
      </c>
      <c r="AJ600">
        <v>14491771</v>
      </c>
      <c r="AK600">
        <v>9215782</v>
      </c>
      <c r="AM600">
        <v>305082</v>
      </c>
      <c r="AN600">
        <v>270880</v>
      </c>
      <c r="AO600">
        <v>91.93</v>
      </c>
      <c r="AP600">
        <v>56.2</v>
      </c>
      <c r="AQ600">
        <v>35.74</v>
      </c>
      <c r="AS600">
        <v>10504</v>
      </c>
      <c r="AT600">
        <v>144425</v>
      </c>
      <c r="AU600">
        <v>0.56000000000000005</v>
      </c>
      <c r="AV600">
        <v>71.760000000000005</v>
      </c>
      <c r="AW600">
        <v>25788217</v>
      </c>
      <c r="AX600">
        <v>3.202</v>
      </c>
      <c r="AY600">
        <v>37.9</v>
      </c>
      <c r="AZ600">
        <v>15.504</v>
      </c>
      <c r="BA600">
        <v>10.129</v>
      </c>
      <c r="BB600">
        <v>44648.71</v>
      </c>
      <c r="BC600">
        <v>0.5</v>
      </c>
      <c r="BD600">
        <v>107.791</v>
      </c>
      <c r="BE600">
        <v>5.07</v>
      </c>
      <c r="BF600">
        <v>13</v>
      </c>
      <c r="BG600">
        <v>16.5</v>
      </c>
      <c r="BI600">
        <v>3.84</v>
      </c>
      <c r="BJ600">
        <v>83.44</v>
      </c>
      <c r="BK600">
        <v>0.94399999999999995</v>
      </c>
    </row>
    <row r="601" spans="1:67" x14ac:dyDescent="0.3">
      <c r="A601" t="s">
        <v>202</v>
      </c>
      <c r="B601" t="s">
        <v>203</v>
      </c>
      <c r="C601" t="s">
        <v>127</v>
      </c>
      <c r="D601" s="33">
        <v>44455</v>
      </c>
      <c r="E601">
        <v>82200</v>
      </c>
      <c r="F601">
        <v>1800</v>
      </c>
      <c r="G601">
        <v>1755.4290000000001</v>
      </c>
      <c r="H601">
        <v>1141</v>
      </c>
      <c r="I601">
        <v>13</v>
      </c>
      <c r="J601">
        <v>9.2859999999999996</v>
      </c>
      <c r="K601">
        <v>3187.502</v>
      </c>
      <c r="L601">
        <v>69.799000000000007</v>
      </c>
      <c r="M601">
        <v>68.070999999999998</v>
      </c>
      <c r="N601">
        <v>44.244999999999997</v>
      </c>
      <c r="O601">
        <v>0.504</v>
      </c>
      <c r="P601">
        <v>0.36</v>
      </c>
      <c r="Q601">
        <v>1.06</v>
      </c>
      <c r="R601">
        <v>279</v>
      </c>
      <c r="S601">
        <v>10.819000000000001</v>
      </c>
      <c r="T601">
        <v>1483</v>
      </c>
      <c r="U601">
        <v>57.506999999999998</v>
      </c>
      <c r="Z601">
        <v>223818</v>
      </c>
      <c r="AA601">
        <v>34911907</v>
      </c>
      <c r="AB601">
        <v>1353.7929999999999</v>
      </c>
      <c r="AC601">
        <v>8.6790000000000003</v>
      </c>
      <c r="AD601">
        <v>206240</v>
      </c>
      <c r="AE601">
        <v>7.9969999999999999</v>
      </c>
      <c r="AF601">
        <v>8.5000000000000006E-3</v>
      </c>
      <c r="AG601">
        <v>117.5</v>
      </c>
      <c r="AH601" t="s">
        <v>204</v>
      </c>
      <c r="AI601">
        <v>24009073</v>
      </c>
      <c r="AJ601">
        <v>14648688</v>
      </c>
      <c r="AK601">
        <v>9360385</v>
      </c>
      <c r="AM601">
        <v>301520</v>
      </c>
      <c r="AN601">
        <v>268488</v>
      </c>
      <c r="AO601">
        <v>93.1</v>
      </c>
      <c r="AP601">
        <v>56.8</v>
      </c>
      <c r="AQ601">
        <v>36.299999999999997</v>
      </c>
      <c r="AS601">
        <v>10411</v>
      </c>
      <c r="AT601">
        <v>143108</v>
      </c>
      <c r="AU601">
        <v>0.55500000000000005</v>
      </c>
      <c r="AV601">
        <v>71.760000000000005</v>
      </c>
      <c r="AW601">
        <v>25788217</v>
      </c>
      <c r="AX601">
        <v>3.202</v>
      </c>
      <c r="AY601">
        <v>37.9</v>
      </c>
      <c r="AZ601">
        <v>15.504</v>
      </c>
      <c r="BA601">
        <v>10.129</v>
      </c>
      <c r="BB601">
        <v>44648.71</v>
      </c>
      <c r="BC601">
        <v>0.5</v>
      </c>
      <c r="BD601">
        <v>107.791</v>
      </c>
      <c r="BE601">
        <v>5.07</v>
      </c>
      <c r="BF601">
        <v>13</v>
      </c>
      <c r="BG601">
        <v>16.5</v>
      </c>
      <c r="BI601">
        <v>3.84</v>
      </c>
      <c r="BJ601">
        <v>83.44</v>
      </c>
      <c r="BK601">
        <v>0.94399999999999995</v>
      </c>
    </row>
    <row r="602" spans="1:67" x14ac:dyDescent="0.3">
      <c r="A602" t="s">
        <v>202</v>
      </c>
      <c r="B602" t="s">
        <v>203</v>
      </c>
      <c r="C602" t="s">
        <v>127</v>
      </c>
      <c r="D602" s="33">
        <v>44456</v>
      </c>
      <c r="E602">
        <v>84056</v>
      </c>
      <c r="F602">
        <v>1856</v>
      </c>
      <c r="G602">
        <v>1724.143</v>
      </c>
      <c r="H602">
        <v>1148</v>
      </c>
      <c r="I602">
        <v>7</v>
      </c>
      <c r="J602">
        <v>9.1430000000000007</v>
      </c>
      <c r="K602">
        <v>3259.473</v>
      </c>
      <c r="L602">
        <v>71.971000000000004</v>
      </c>
      <c r="M602">
        <v>66.858000000000004</v>
      </c>
      <c r="N602">
        <v>44.515999999999998</v>
      </c>
      <c r="O602">
        <v>0.27100000000000002</v>
      </c>
      <c r="P602">
        <v>0.35499999999999998</v>
      </c>
      <c r="Q602">
        <v>1.05</v>
      </c>
      <c r="R602">
        <v>291</v>
      </c>
      <c r="S602">
        <v>11.284000000000001</v>
      </c>
      <c r="T602">
        <v>1455</v>
      </c>
      <c r="U602">
        <v>56.420999999999999</v>
      </c>
      <c r="Z602">
        <v>331422</v>
      </c>
      <c r="AA602">
        <v>35243329</v>
      </c>
      <c r="AB602">
        <v>1366.645</v>
      </c>
      <c r="AC602">
        <v>12.852</v>
      </c>
      <c r="AD602">
        <v>224921</v>
      </c>
      <c r="AE602">
        <v>8.7219999999999995</v>
      </c>
      <c r="AF602">
        <v>7.7000000000000002E-3</v>
      </c>
      <c r="AG602">
        <v>130.5</v>
      </c>
      <c r="AH602" t="s">
        <v>204</v>
      </c>
      <c r="AI602">
        <v>24346522</v>
      </c>
      <c r="AJ602">
        <v>14816773</v>
      </c>
      <c r="AK602">
        <v>9529749</v>
      </c>
      <c r="AM602">
        <v>337449</v>
      </c>
      <c r="AN602">
        <v>273441</v>
      </c>
      <c r="AO602">
        <v>94.41</v>
      </c>
      <c r="AP602">
        <v>57.46</v>
      </c>
      <c r="AQ602">
        <v>36.950000000000003</v>
      </c>
      <c r="AS602">
        <v>10603</v>
      </c>
      <c r="AT602">
        <v>145129</v>
      </c>
      <c r="AU602">
        <v>0.56299999999999994</v>
      </c>
      <c r="AV602">
        <v>71.760000000000005</v>
      </c>
      <c r="AW602">
        <v>25788217</v>
      </c>
      <c r="AX602">
        <v>3.202</v>
      </c>
      <c r="AY602">
        <v>37.9</v>
      </c>
      <c r="AZ602">
        <v>15.504</v>
      </c>
      <c r="BA602">
        <v>10.129</v>
      </c>
      <c r="BB602">
        <v>44648.71</v>
      </c>
      <c r="BC602">
        <v>0.5</v>
      </c>
      <c r="BD602">
        <v>107.791</v>
      </c>
      <c r="BE602">
        <v>5.07</v>
      </c>
      <c r="BF602">
        <v>13</v>
      </c>
      <c r="BG602">
        <v>16.5</v>
      </c>
      <c r="BI602">
        <v>3.84</v>
      </c>
      <c r="BJ602">
        <v>83.44</v>
      </c>
      <c r="BK602">
        <v>0.94399999999999995</v>
      </c>
    </row>
    <row r="603" spans="1:67" x14ac:dyDescent="0.3">
      <c r="A603" t="s">
        <v>202</v>
      </c>
      <c r="B603" t="s">
        <v>203</v>
      </c>
      <c r="C603" t="s">
        <v>127</v>
      </c>
      <c r="D603" s="33">
        <v>44457</v>
      </c>
      <c r="E603">
        <v>85628</v>
      </c>
      <c r="F603">
        <v>1572</v>
      </c>
      <c r="G603">
        <v>1717.857</v>
      </c>
      <c r="H603">
        <v>1162</v>
      </c>
      <c r="I603">
        <v>14</v>
      </c>
      <c r="J603">
        <v>10.143000000000001</v>
      </c>
      <c r="K603">
        <v>3320.431</v>
      </c>
      <c r="L603">
        <v>60.957999999999998</v>
      </c>
      <c r="M603">
        <v>66.614000000000004</v>
      </c>
      <c r="N603">
        <v>45.058999999999997</v>
      </c>
      <c r="O603">
        <v>0.54300000000000004</v>
      </c>
      <c r="P603">
        <v>0.39300000000000002</v>
      </c>
      <c r="Q603">
        <v>1.04</v>
      </c>
      <c r="R603">
        <v>291</v>
      </c>
      <c r="S603">
        <v>11.284000000000001</v>
      </c>
      <c r="T603">
        <v>1470</v>
      </c>
      <c r="U603">
        <v>57.003</v>
      </c>
      <c r="Z603">
        <v>206623</v>
      </c>
      <c r="AA603">
        <v>35449952</v>
      </c>
      <c r="AB603">
        <v>1374.6569999999999</v>
      </c>
      <c r="AC603">
        <v>8.0120000000000005</v>
      </c>
      <c r="AD603">
        <v>224112</v>
      </c>
      <c r="AE603">
        <v>8.69</v>
      </c>
      <c r="AF603">
        <v>7.7000000000000002E-3</v>
      </c>
      <c r="AG603">
        <v>130.5</v>
      </c>
      <c r="AH603" t="s">
        <v>204</v>
      </c>
      <c r="AI603">
        <v>24572951</v>
      </c>
      <c r="AJ603">
        <v>14939866</v>
      </c>
      <c r="AK603">
        <v>9633085</v>
      </c>
      <c r="AM603">
        <v>226429</v>
      </c>
      <c r="AN603">
        <v>277890</v>
      </c>
      <c r="AO603">
        <v>95.29</v>
      </c>
      <c r="AP603">
        <v>57.93</v>
      </c>
      <c r="AQ603">
        <v>37.35</v>
      </c>
      <c r="AS603">
        <v>10776</v>
      </c>
      <c r="AT603">
        <v>147505</v>
      </c>
      <c r="AU603">
        <v>0.57199999999999995</v>
      </c>
      <c r="AV603">
        <v>71.760000000000005</v>
      </c>
      <c r="AW603">
        <v>25788217</v>
      </c>
      <c r="AX603">
        <v>3.202</v>
      </c>
      <c r="AY603">
        <v>37.9</v>
      </c>
      <c r="AZ603">
        <v>15.504</v>
      </c>
      <c r="BA603">
        <v>10.129</v>
      </c>
      <c r="BB603">
        <v>44648.71</v>
      </c>
      <c r="BC603">
        <v>0.5</v>
      </c>
      <c r="BD603">
        <v>107.791</v>
      </c>
      <c r="BE603">
        <v>5.07</v>
      </c>
      <c r="BF603">
        <v>13</v>
      </c>
      <c r="BG603">
        <v>16.5</v>
      </c>
      <c r="BI603">
        <v>3.84</v>
      </c>
      <c r="BJ603">
        <v>83.44</v>
      </c>
      <c r="BK603">
        <v>0.94399999999999995</v>
      </c>
    </row>
    <row r="604" spans="1:67" x14ac:dyDescent="0.3">
      <c r="A604" t="s">
        <v>202</v>
      </c>
      <c r="B604" t="s">
        <v>203</v>
      </c>
      <c r="C604" t="s">
        <v>127</v>
      </c>
      <c r="D604" s="33">
        <v>44458</v>
      </c>
      <c r="E604">
        <v>87128</v>
      </c>
      <c r="F604">
        <v>1500</v>
      </c>
      <c r="G604">
        <v>1686.4290000000001</v>
      </c>
      <c r="H604">
        <v>1167</v>
      </c>
      <c r="I604">
        <v>5</v>
      </c>
      <c r="J604">
        <v>9.8569999999999993</v>
      </c>
      <c r="K604">
        <v>3378.5970000000002</v>
      </c>
      <c r="L604">
        <v>58.165999999999997</v>
      </c>
      <c r="M604">
        <v>65.394999999999996</v>
      </c>
      <c r="N604">
        <v>45.253</v>
      </c>
      <c r="O604">
        <v>0.19400000000000001</v>
      </c>
      <c r="P604">
        <v>0.38200000000000001</v>
      </c>
      <c r="Q604">
        <v>1.04</v>
      </c>
      <c r="R604">
        <v>297</v>
      </c>
      <c r="S604">
        <v>11.516999999999999</v>
      </c>
      <c r="T604">
        <v>1442</v>
      </c>
      <c r="U604">
        <v>55.917000000000002</v>
      </c>
      <c r="Z604">
        <v>175472</v>
      </c>
      <c r="AA604">
        <v>35625424</v>
      </c>
      <c r="AB604">
        <v>1381.461</v>
      </c>
      <c r="AC604">
        <v>6.8040000000000003</v>
      </c>
      <c r="AD604">
        <v>224159</v>
      </c>
      <c r="AE604">
        <v>8.6920000000000002</v>
      </c>
      <c r="AF604">
        <v>7.4999999999999997E-3</v>
      </c>
      <c r="AG604">
        <v>132.9</v>
      </c>
      <c r="AH604" t="s">
        <v>204</v>
      </c>
      <c r="AI604">
        <v>24745225</v>
      </c>
      <c r="AJ604">
        <v>15044653</v>
      </c>
      <c r="AK604">
        <v>9700572</v>
      </c>
      <c r="AM604">
        <v>172274</v>
      </c>
      <c r="AN604">
        <v>283518</v>
      </c>
      <c r="AO604">
        <v>95.96</v>
      </c>
      <c r="AP604">
        <v>58.34</v>
      </c>
      <c r="AQ604">
        <v>37.619999999999997</v>
      </c>
      <c r="AS604">
        <v>10994</v>
      </c>
      <c r="AT604">
        <v>151130</v>
      </c>
      <c r="AU604">
        <v>0.58599999999999997</v>
      </c>
      <c r="AV604">
        <v>71.760000000000005</v>
      </c>
      <c r="AW604">
        <v>25788217</v>
      </c>
      <c r="AX604">
        <v>3.202</v>
      </c>
      <c r="AY604">
        <v>37.9</v>
      </c>
      <c r="AZ604">
        <v>15.504</v>
      </c>
      <c r="BA604">
        <v>10.129</v>
      </c>
      <c r="BB604">
        <v>44648.71</v>
      </c>
      <c r="BC604">
        <v>0.5</v>
      </c>
      <c r="BD604">
        <v>107.791</v>
      </c>
      <c r="BE604">
        <v>5.07</v>
      </c>
      <c r="BF604">
        <v>13</v>
      </c>
      <c r="BG604">
        <v>16.5</v>
      </c>
      <c r="BI604">
        <v>3.84</v>
      </c>
      <c r="BJ604">
        <v>83.44</v>
      </c>
      <c r="BK604">
        <v>0.94399999999999995</v>
      </c>
      <c r="BL604">
        <v>-13798.1</v>
      </c>
      <c r="BM604">
        <v>-4.6900000000000004</v>
      </c>
      <c r="BN604">
        <v>-4.82</v>
      </c>
      <c r="BO604">
        <v>-535.05443978542598</v>
      </c>
    </row>
    <row r="605" spans="1:67" x14ac:dyDescent="0.3">
      <c r="A605" t="s">
        <v>202</v>
      </c>
      <c r="B605" t="s">
        <v>203</v>
      </c>
      <c r="C605" t="s">
        <v>127</v>
      </c>
      <c r="D605" s="33">
        <v>44459</v>
      </c>
      <c r="E605">
        <v>88710</v>
      </c>
      <c r="F605">
        <v>1582</v>
      </c>
      <c r="G605">
        <v>1687</v>
      </c>
      <c r="H605">
        <v>1178</v>
      </c>
      <c r="I605">
        <v>11</v>
      </c>
      <c r="J605">
        <v>10.856999999999999</v>
      </c>
      <c r="K605">
        <v>3439.9430000000002</v>
      </c>
      <c r="L605">
        <v>61.345999999999997</v>
      </c>
      <c r="M605">
        <v>65.417000000000002</v>
      </c>
      <c r="N605">
        <v>45.68</v>
      </c>
      <c r="O605">
        <v>0.42699999999999999</v>
      </c>
      <c r="P605">
        <v>0.42099999999999999</v>
      </c>
      <c r="Q605">
        <v>1.04</v>
      </c>
      <c r="R605">
        <v>306</v>
      </c>
      <c r="S605">
        <v>11.866</v>
      </c>
      <c r="T605">
        <v>1539</v>
      </c>
      <c r="U605">
        <v>59.677999999999997</v>
      </c>
      <c r="Z605">
        <v>203725</v>
      </c>
      <c r="AA605">
        <v>35829149</v>
      </c>
      <c r="AB605">
        <v>1389.3610000000001</v>
      </c>
      <c r="AC605">
        <v>7.9</v>
      </c>
      <c r="AD605">
        <v>221692</v>
      </c>
      <c r="AE605">
        <v>8.5969999999999995</v>
      </c>
      <c r="AF605">
        <v>7.6E-3</v>
      </c>
      <c r="AG605">
        <v>131.4</v>
      </c>
      <c r="AH605" t="s">
        <v>204</v>
      </c>
      <c r="AI605">
        <v>25065581</v>
      </c>
      <c r="AJ605">
        <v>15211965</v>
      </c>
      <c r="AK605">
        <v>9853616</v>
      </c>
      <c r="AM605">
        <v>320356</v>
      </c>
      <c r="AN605">
        <v>280667</v>
      </c>
      <c r="AO605">
        <v>97.2</v>
      </c>
      <c r="AP605">
        <v>58.99</v>
      </c>
      <c r="AQ605">
        <v>38.21</v>
      </c>
      <c r="AS605">
        <v>10884</v>
      </c>
      <c r="AT605">
        <v>147472</v>
      </c>
      <c r="AU605">
        <v>0.57199999999999995</v>
      </c>
      <c r="AV605">
        <v>71.760000000000005</v>
      </c>
      <c r="AW605">
        <v>25788217</v>
      </c>
      <c r="AX605">
        <v>3.202</v>
      </c>
      <c r="AY605">
        <v>37.9</v>
      </c>
      <c r="AZ605">
        <v>15.504</v>
      </c>
      <c r="BA605">
        <v>10.129</v>
      </c>
      <c r="BB605">
        <v>44648.71</v>
      </c>
      <c r="BC605">
        <v>0.5</v>
      </c>
      <c r="BD605">
        <v>107.791</v>
      </c>
      <c r="BE605">
        <v>5.07</v>
      </c>
      <c r="BF605">
        <v>13</v>
      </c>
      <c r="BG605">
        <v>16.5</v>
      </c>
      <c r="BI605">
        <v>3.84</v>
      </c>
      <c r="BJ605">
        <v>83.44</v>
      </c>
      <c r="BK605">
        <v>0.94399999999999995</v>
      </c>
    </row>
    <row r="606" spans="1:67" x14ac:dyDescent="0.3">
      <c r="A606" t="s">
        <v>202</v>
      </c>
      <c r="B606" t="s">
        <v>203</v>
      </c>
      <c r="C606" t="s">
        <v>127</v>
      </c>
      <c r="D606" s="33">
        <v>44460</v>
      </c>
      <c r="E606">
        <v>90369</v>
      </c>
      <c r="F606">
        <v>1659</v>
      </c>
      <c r="G606">
        <v>1689.2860000000001</v>
      </c>
      <c r="H606">
        <v>1186</v>
      </c>
      <c r="I606">
        <v>8</v>
      </c>
      <c r="J606">
        <v>10</v>
      </c>
      <c r="K606">
        <v>3504.2750000000001</v>
      </c>
      <c r="L606">
        <v>64.331999999999994</v>
      </c>
      <c r="M606">
        <v>65.506</v>
      </c>
      <c r="N606">
        <v>45.99</v>
      </c>
      <c r="O606">
        <v>0.31</v>
      </c>
      <c r="P606">
        <v>0.38800000000000001</v>
      </c>
      <c r="Q606">
        <v>1.04</v>
      </c>
      <c r="R606">
        <v>302</v>
      </c>
      <c r="S606">
        <v>11.711</v>
      </c>
      <c r="T606">
        <v>1518</v>
      </c>
      <c r="U606">
        <v>58.863999999999997</v>
      </c>
      <c r="Z606">
        <v>194751</v>
      </c>
      <c r="AA606">
        <v>36023900</v>
      </c>
      <c r="AB606">
        <v>1396.913</v>
      </c>
      <c r="AC606">
        <v>7.5519999999999996</v>
      </c>
      <c r="AD606">
        <v>222793</v>
      </c>
      <c r="AE606">
        <v>8.6389999999999993</v>
      </c>
      <c r="AF606">
        <v>7.6E-3</v>
      </c>
      <c r="AG606">
        <v>131.9</v>
      </c>
      <c r="AH606" t="s">
        <v>204</v>
      </c>
      <c r="AI606">
        <v>25396636</v>
      </c>
      <c r="AJ606">
        <v>15377929</v>
      </c>
      <c r="AK606">
        <v>10018707</v>
      </c>
      <c r="AM606">
        <v>331055</v>
      </c>
      <c r="AN606">
        <v>284881</v>
      </c>
      <c r="AO606">
        <v>98.48</v>
      </c>
      <c r="AP606">
        <v>59.63</v>
      </c>
      <c r="AQ606">
        <v>38.85</v>
      </c>
      <c r="AS606">
        <v>11047</v>
      </c>
      <c r="AT606">
        <v>148815</v>
      </c>
      <c r="AU606">
        <v>0.57699999999999996</v>
      </c>
      <c r="AV606">
        <v>71.760000000000005</v>
      </c>
      <c r="AW606">
        <v>25788217</v>
      </c>
      <c r="AX606">
        <v>3.202</v>
      </c>
      <c r="AY606">
        <v>37.9</v>
      </c>
      <c r="AZ606">
        <v>15.504</v>
      </c>
      <c r="BA606">
        <v>10.129</v>
      </c>
      <c r="BB606">
        <v>44648.71</v>
      </c>
      <c r="BC606">
        <v>0.5</v>
      </c>
      <c r="BD606">
        <v>107.791</v>
      </c>
      <c r="BE606">
        <v>5.07</v>
      </c>
      <c r="BF606">
        <v>13</v>
      </c>
      <c r="BG606">
        <v>16.5</v>
      </c>
      <c r="BI606">
        <v>3.84</v>
      </c>
      <c r="BJ606">
        <v>83.44</v>
      </c>
      <c r="BK606">
        <v>0.94399999999999995</v>
      </c>
    </row>
    <row r="607" spans="1:67" x14ac:dyDescent="0.3">
      <c r="A607" t="s">
        <v>202</v>
      </c>
      <c r="B607" t="s">
        <v>203</v>
      </c>
      <c r="C607" t="s">
        <v>127</v>
      </c>
      <c r="D607" s="33">
        <v>44461</v>
      </c>
      <c r="E607">
        <v>92178</v>
      </c>
      <c r="F607">
        <v>1809</v>
      </c>
      <c r="G607">
        <v>1682.5709999999999</v>
      </c>
      <c r="H607">
        <v>1196</v>
      </c>
      <c r="I607">
        <v>10</v>
      </c>
      <c r="J607">
        <v>9.7140000000000004</v>
      </c>
      <c r="K607">
        <v>3574.4229999999998</v>
      </c>
      <c r="L607">
        <v>70.147999999999996</v>
      </c>
      <c r="M607">
        <v>65.245999999999995</v>
      </c>
      <c r="N607">
        <v>46.378</v>
      </c>
      <c r="O607">
        <v>0.38800000000000001</v>
      </c>
      <c r="P607">
        <v>0.377</v>
      </c>
      <c r="Q607">
        <v>1.04</v>
      </c>
      <c r="R607">
        <v>295</v>
      </c>
      <c r="S607">
        <v>11.439</v>
      </c>
      <c r="T607">
        <v>1530</v>
      </c>
      <c r="U607">
        <v>59.329000000000001</v>
      </c>
      <c r="Z607">
        <v>221979</v>
      </c>
      <c r="AA607">
        <v>36245879</v>
      </c>
      <c r="AB607">
        <v>1405.521</v>
      </c>
      <c r="AC607">
        <v>8.6080000000000005</v>
      </c>
      <c r="AD607">
        <v>222541</v>
      </c>
      <c r="AE607">
        <v>8.6300000000000008</v>
      </c>
      <c r="AF607">
        <v>7.6E-3</v>
      </c>
      <c r="AG607">
        <v>132.30000000000001</v>
      </c>
      <c r="AH607" t="s">
        <v>204</v>
      </c>
      <c r="AI607">
        <v>25733071</v>
      </c>
      <c r="AJ607">
        <v>15549405</v>
      </c>
      <c r="AK607">
        <v>10183666</v>
      </c>
      <c r="AM607">
        <v>336435</v>
      </c>
      <c r="AN607">
        <v>289360</v>
      </c>
      <c r="AO607">
        <v>99.79</v>
      </c>
      <c r="AP607">
        <v>60.3</v>
      </c>
      <c r="AQ607">
        <v>39.49</v>
      </c>
      <c r="AS607">
        <v>11221</v>
      </c>
      <c r="AT607">
        <v>151091</v>
      </c>
      <c r="AU607">
        <v>0.58599999999999997</v>
      </c>
      <c r="AV607">
        <v>71.760000000000005</v>
      </c>
      <c r="AW607">
        <v>25788217</v>
      </c>
      <c r="AX607">
        <v>3.202</v>
      </c>
      <c r="AY607">
        <v>37.9</v>
      </c>
      <c r="AZ607">
        <v>15.504</v>
      </c>
      <c r="BA607">
        <v>10.129</v>
      </c>
      <c r="BB607">
        <v>44648.71</v>
      </c>
      <c r="BC607">
        <v>0.5</v>
      </c>
      <c r="BD607">
        <v>107.791</v>
      </c>
      <c r="BE607">
        <v>5.07</v>
      </c>
      <c r="BF607">
        <v>13</v>
      </c>
      <c r="BG607">
        <v>16.5</v>
      </c>
      <c r="BI607">
        <v>3.84</v>
      </c>
      <c r="BJ607">
        <v>83.44</v>
      </c>
      <c r="BK607">
        <v>0.94399999999999995</v>
      </c>
    </row>
    <row r="608" spans="1:67" x14ac:dyDescent="0.3">
      <c r="A608" t="s">
        <v>202</v>
      </c>
      <c r="B608" t="s">
        <v>203</v>
      </c>
      <c r="C608" t="s">
        <v>127</v>
      </c>
      <c r="D608" s="33">
        <v>44462</v>
      </c>
      <c r="E608">
        <v>93942</v>
      </c>
      <c r="F608">
        <v>1764</v>
      </c>
      <c r="G608">
        <v>1677.4290000000001</v>
      </c>
      <c r="H608">
        <v>1208</v>
      </c>
      <c r="I608">
        <v>12</v>
      </c>
      <c r="J608">
        <v>9.5709999999999997</v>
      </c>
      <c r="K608">
        <v>3642.826</v>
      </c>
      <c r="L608">
        <v>68.403000000000006</v>
      </c>
      <c r="M608">
        <v>65.046000000000006</v>
      </c>
      <c r="N608">
        <v>46.843000000000004</v>
      </c>
      <c r="O608">
        <v>0.46500000000000002</v>
      </c>
      <c r="P608">
        <v>0.371</v>
      </c>
      <c r="Q608">
        <v>1.04</v>
      </c>
      <c r="R608">
        <v>301</v>
      </c>
      <c r="S608">
        <v>11.672000000000001</v>
      </c>
      <c r="T608">
        <v>1508</v>
      </c>
      <c r="U608">
        <v>58.475999999999999</v>
      </c>
      <c r="Z608">
        <v>229864</v>
      </c>
      <c r="AA608">
        <v>36475743</v>
      </c>
      <c r="AB608">
        <v>1414.434</v>
      </c>
      <c r="AC608">
        <v>8.9139999999999997</v>
      </c>
      <c r="AD608">
        <v>223405</v>
      </c>
      <c r="AE608">
        <v>8.6630000000000003</v>
      </c>
      <c r="AF608">
        <v>7.4999999999999997E-3</v>
      </c>
      <c r="AG608">
        <v>133.19999999999999</v>
      </c>
      <c r="AH608" t="s">
        <v>204</v>
      </c>
      <c r="AI608">
        <v>26080012</v>
      </c>
      <c r="AJ608">
        <v>15724785</v>
      </c>
      <c r="AK608">
        <v>10355227</v>
      </c>
      <c r="AM608">
        <v>346941</v>
      </c>
      <c r="AN608">
        <v>295848</v>
      </c>
      <c r="AO608">
        <v>101.13</v>
      </c>
      <c r="AP608">
        <v>60.98</v>
      </c>
      <c r="AQ608">
        <v>40.15</v>
      </c>
      <c r="AS608">
        <v>11472</v>
      </c>
      <c r="AT608">
        <v>153728</v>
      </c>
      <c r="AU608">
        <v>0.59599999999999997</v>
      </c>
      <c r="AV608">
        <v>71.760000000000005</v>
      </c>
      <c r="AW608">
        <v>25788217</v>
      </c>
      <c r="AX608">
        <v>3.202</v>
      </c>
      <c r="AY608">
        <v>37.9</v>
      </c>
      <c r="AZ608">
        <v>15.504</v>
      </c>
      <c r="BA608">
        <v>10.129</v>
      </c>
      <c r="BB608">
        <v>44648.71</v>
      </c>
      <c r="BC608">
        <v>0.5</v>
      </c>
      <c r="BD608">
        <v>107.791</v>
      </c>
      <c r="BE608">
        <v>5.07</v>
      </c>
      <c r="BF608">
        <v>13</v>
      </c>
      <c r="BG608">
        <v>16.5</v>
      </c>
      <c r="BI608">
        <v>3.84</v>
      </c>
      <c r="BJ608">
        <v>83.44</v>
      </c>
      <c r="BK608">
        <v>0.94399999999999995</v>
      </c>
    </row>
    <row r="609" spans="1:67" x14ac:dyDescent="0.3">
      <c r="A609" t="s">
        <v>202</v>
      </c>
      <c r="B609" t="s">
        <v>203</v>
      </c>
      <c r="C609" t="s">
        <v>127</v>
      </c>
      <c r="D609" s="33">
        <v>44463</v>
      </c>
      <c r="E609">
        <v>95807</v>
      </c>
      <c r="F609">
        <v>1865</v>
      </c>
      <c r="G609">
        <v>1678.7139999999999</v>
      </c>
      <c r="H609">
        <v>1220</v>
      </c>
      <c r="I609">
        <v>12</v>
      </c>
      <c r="J609">
        <v>10.286</v>
      </c>
      <c r="K609">
        <v>3715.1460000000002</v>
      </c>
      <c r="L609">
        <v>72.319999999999993</v>
      </c>
      <c r="M609">
        <v>65.096000000000004</v>
      </c>
      <c r="N609">
        <v>47.308</v>
      </c>
      <c r="O609">
        <v>0.46500000000000002</v>
      </c>
      <c r="P609">
        <v>0.39900000000000002</v>
      </c>
      <c r="Q609">
        <v>1.05</v>
      </c>
      <c r="R609">
        <v>298</v>
      </c>
      <c r="S609">
        <v>11.555999999999999</v>
      </c>
      <c r="T609">
        <v>1529</v>
      </c>
      <c r="U609">
        <v>59.290999999999997</v>
      </c>
      <c r="Z609">
        <v>215327</v>
      </c>
      <c r="AA609">
        <v>36691070</v>
      </c>
      <c r="AB609">
        <v>1422.7840000000001</v>
      </c>
      <c r="AC609">
        <v>8.35</v>
      </c>
      <c r="AD609">
        <v>206820</v>
      </c>
      <c r="AE609">
        <v>8.02</v>
      </c>
      <c r="AF609">
        <v>8.0999999999999996E-3</v>
      </c>
      <c r="AG609">
        <v>123.2</v>
      </c>
      <c r="AH609" t="s">
        <v>204</v>
      </c>
      <c r="AI609">
        <v>26390465</v>
      </c>
      <c r="AJ609">
        <v>15867929</v>
      </c>
      <c r="AK609">
        <v>10522536</v>
      </c>
      <c r="AM609">
        <v>310453</v>
      </c>
      <c r="AN609">
        <v>291992</v>
      </c>
      <c r="AO609">
        <v>102.34</v>
      </c>
      <c r="AP609">
        <v>61.53</v>
      </c>
      <c r="AQ609">
        <v>40.799999999999997</v>
      </c>
      <c r="AS609">
        <v>11323</v>
      </c>
      <c r="AT609">
        <v>150165</v>
      </c>
      <c r="AU609">
        <v>0.58199999999999996</v>
      </c>
      <c r="AV609">
        <v>71.760000000000005</v>
      </c>
      <c r="AW609">
        <v>25788217</v>
      </c>
      <c r="AX609">
        <v>3.202</v>
      </c>
      <c r="AY609">
        <v>37.9</v>
      </c>
      <c r="AZ609">
        <v>15.504</v>
      </c>
      <c r="BA609">
        <v>10.129</v>
      </c>
      <c r="BB609">
        <v>44648.71</v>
      </c>
      <c r="BC609">
        <v>0.5</v>
      </c>
      <c r="BD609">
        <v>107.791</v>
      </c>
      <c r="BE609">
        <v>5.07</v>
      </c>
      <c r="BF609">
        <v>13</v>
      </c>
      <c r="BG609">
        <v>16.5</v>
      </c>
      <c r="BI609">
        <v>3.84</v>
      </c>
      <c r="BJ609">
        <v>83.44</v>
      </c>
      <c r="BK609">
        <v>0.94399999999999995</v>
      </c>
    </row>
    <row r="610" spans="1:67" x14ac:dyDescent="0.3">
      <c r="A610" t="s">
        <v>202</v>
      </c>
      <c r="B610" t="s">
        <v>203</v>
      </c>
      <c r="C610" t="s">
        <v>127</v>
      </c>
      <c r="D610" s="33">
        <v>44464</v>
      </c>
      <c r="E610">
        <v>97559</v>
      </c>
      <c r="F610">
        <v>1752</v>
      </c>
      <c r="G610">
        <v>1704.4290000000001</v>
      </c>
      <c r="H610">
        <v>1231</v>
      </c>
      <c r="I610">
        <v>11</v>
      </c>
      <c r="J610">
        <v>9.8569999999999993</v>
      </c>
      <c r="K610">
        <v>3783.0839999999998</v>
      </c>
      <c r="L610">
        <v>67.938000000000002</v>
      </c>
      <c r="M610">
        <v>66.093000000000004</v>
      </c>
      <c r="N610">
        <v>47.734999999999999</v>
      </c>
      <c r="O610">
        <v>0.42699999999999999</v>
      </c>
      <c r="P610">
        <v>0.38200000000000001</v>
      </c>
      <c r="Q610">
        <v>1.06</v>
      </c>
      <c r="R610">
        <v>299</v>
      </c>
      <c r="S610">
        <v>11.593999999999999</v>
      </c>
      <c r="T610">
        <v>1493</v>
      </c>
      <c r="U610">
        <v>57.895000000000003</v>
      </c>
      <c r="Z610">
        <v>187062</v>
      </c>
      <c r="AA610">
        <v>36878132</v>
      </c>
      <c r="AB610">
        <v>1430.038</v>
      </c>
      <c r="AC610">
        <v>7.2539999999999996</v>
      </c>
      <c r="AD610">
        <v>204026</v>
      </c>
      <c r="AE610">
        <v>7.9119999999999999</v>
      </c>
      <c r="AF610">
        <v>8.3999999999999995E-3</v>
      </c>
      <c r="AG610">
        <v>119.7</v>
      </c>
      <c r="AH610" t="s">
        <v>204</v>
      </c>
      <c r="AI610">
        <v>26609171</v>
      </c>
      <c r="AJ610">
        <v>15974334</v>
      </c>
      <c r="AK610">
        <v>10634837</v>
      </c>
      <c r="AM610">
        <v>218706</v>
      </c>
      <c r="AN610">
        <v>290889</v>
      </c>
      <c r="AO610">
        <v>103.18</v>
      </c>
      <c r="AP610">
        <v>61.94</v>
      </c>
      <c r="AQ610">
        <v>41.24</v>
      </c>
      <c r="AS610">
        <v>11280</v>
      </c>
      <c r="AT610">
        <v>147781</v>
      </c>
      <c r="AU610">
        <v>0.57299999999999995</v>
      </c>
      <c r="AV610">
        <v>71.760000000000005</v>
      </c>
      <c r="AW610">
        <v>25788217</v>
      </c>
      <c r="AX610">
        <v>3.202</v>
      </c>
      <c r="AY610">
        <v>37.9</v>
      </c>
      <c r="AZ610">
        <v>15.504</v>
      </c>
      <c r="BA610">
        <v>10.129</v>
      </c>
      <c r="BB610">
        <v>44648.71</v>
      </c>
      <c r="BC610">
        <v>0.5</v>
      </c>
      <c r="BD610">
        <v>107.791</v>
      </c>
      <c r="BE610">
        <v>5.07</v>
      </c>
      <c r="BF610">
        <v>13</v>
      </c>
      <c r="BG610">
        <v>16.5</v>
      </c>
      <c r="BI610">
        <v>3.84</v>
      </c>
      <c r="BJ610">
        <v>83.44</v>
      </c>
      <c r="BK610">
        <v>0.94399999999999995</v>
      </c>
    </row>
    <row r="611" spans="1:67" x14ac:dyDescent="0.3">
      <c r="A611" t="s">
        <v>202</v>
      </c>
      <c r="B611" t="s">
        <v>203</v>
      </c>
      <c r="C611" t="s">
        <v>127</v>
      </c>
      <c r="D611" s="33">
        <v>44465</v>
      </c>
      <c r="E611">
        <v>99031</v>
      </c>
      <c r="F611">
        <v>1472</v>
      </c>
      <c r="G611">
        <v>1700.4290000000001</v>
      </c>
      <c r="H611">
        <v>1245</v>
      </c>
      <c r="I611">
        <v>14</v>
      </c>
      <c r="J611">
        <v>11.143000000000001</v>
      </c>
      <c r="K611">
        <v>3840.165</v>
      </c>
      <c r="L611">
        <v>57.08</v>
      </c>
      <c r="M611">
        <v>65.938000000000002</v>
      </c>
      <c r="N611">
        <v>48.277999999999999</v>
      </c>
      <c r="O611">
        <v>0.54300000000000004</v>
      </c>
      <c r="P611">
        <v>0.432</v>
      </c>
      <c r="Q611">
        <v>1.07</v>
      </c>
      <c r="R611">
        <v>292</v>
      </c>
      <c r="S611">
        <v>11.323</v>
      </c>
      <c r="T611">
        <v>1538</v>
      </c>
      <c r="U611">
        <v>59.64</v>
      </c>
      <c r="Z611">
        <v>169006</v>
      </c>
      <c r="AA611">
        <v>37047138</v>
      </c>
      <c r="AB611">
        <v>1436.5920000000001</v>
      </c>
      <c r="AC611">
        <v>6.5540000000000003</v>
      </c>
      <c r="AD611">
        <v>203102</v>
      </c>
      <c r="AE611">
        <v>7.8760000000000003</v>
      </c>
      <c r="AF611">
        <v>8.3999999999999995E-3</v>
      </c>
      <c r="AG611">
        <v>119.4</v>
      </c>
      <c r="AH611" t="s">
        <v>204</v>
      </c>
      <c r="AI611">
        <v>26754136</v>
      </c>
      <c r="AJ611">
        <v>16050194</v>
      </c>
      <c r="AK611">
        <v>10703942</v>
      </c>
      <c r="AM611">
        <v>144965</v>
      </c>
      <c r="AN611">
        <v>286987</v>
      </c>
      <c r="AO611">
        <v>103.75</v>
      </c>
      <c r="AP611">
        <v>62.24</v>
      </c>
      <c r="AQ611">
        <v>41.51</v>
      </c>
      <c r="AS611">
        <v>11129</v>
      </c>
      <c r="AT611">
        <v>143649</v>
      </c>
      <c r="AU611">
        <v>0.55700000000000005</v>
      </c>
      <c r="AV611">
        <v>71.760000000000005</v>
      </c>
      <c r="AW611">
        <v>25788217</v>
      </c>
      <c r="AX611">
        <v>3.202</v>
      </c>
      <c r="AY611">
        <v>37.9</v>
      </c>
      <c r="AZ611">
        <v>15.504</v>
      </c>
      <c r="BA611">
        <v>10.129</v>
      </c>
      <c r="BB611">
        <v>44648.71</v>
      </c>
      <c r="BC611">
        <v>0.5</v>
      </c>
      <c r="BD611">
        <v>107.791</v>
      </c>
      <c r="BE611">
        <v>5.07</v>
      </c>
      <c r="BF611">
        <v>13</v>
      </c>
      <c r="BG611">
        <v>16.5</v>
      </c>
      <c r="BI611">
        <v>3.84</v>
      </c>
      <c r="BJ611">
        <v>83.44</v>
      </c>
      <c r="BK611">
        <v>0.94399999999999995</v>
      </c>
      <c r="BL611">
        <v>-14044.4</v>
      </c>
      <c r="BM611">
        <v>-4.72</v>
      </c>
      <c r="BN611">
        <v>-6.98</v>
      </c>
      <c r="BO611">
        <v>-544.60531334911605</v>
      </c>
    </row>
    <row r="612" spans="1:67" x14ac:dyDescent="0.3">
      <c r="A612" t="s">
        <v>202</v>
      </c>
      <c r="B612" t="s">
        <v>203</v>
      </c>
      <c r="C612" t="s">
        <v>127</v>
      </c>
      <c r="D612" s="33">
        <v>44466</v>
      </c>
      <c r="E612">
        <v>100911</v>
      </c>
      <c r="F612">
        <v>1880</v>
      </c>
      <c r="G612">
        <v>1743</v>
      </c>
      <c r="H612">
        <v>1256</v>
      </c>
      <c r="I612">
        <v>11</v>
      </c>
      <c r="J612">
        <v>11.143000000000001</v>
      </c>
      <c r="K612">
        <v>3913.0659999999998</v>
      </c>
      <c r="L612">
        <v>72.902000000000001</v>
      </c>
      <c r="M612">
        <v>67.588999999999999</v>
      </c>
      <c r="N612">
        <v>48.704000000000001</v>
      </c>
      <c r="O612">
        <v>0.42699999999999999</v>
      </c>
      <c r="P612">
        <v>0.432</v>
      </c>
      <c r="Q612">
        <v>1.0900000000000001</v>
      </c>
      <c r="R612">
        <v>297</v>
      </c>
      <c r="S612">
        <v>11.516999999999999</v>
      </c>
      <c r="T612">
        <v>1551</v>
      </c>
      <c r="U612">
        <v>60.143999999999998</v>
      </c>
      <c r="Z612">
        <v>170072</v>
      </c>
      <c r="AA612">
        <v>37217210</v>
      </c>
      <c r="AB612">
        <v>1443.1869999999999</v>
      </c>
      <c r="AC612">
        <v>6.5949999999999998</v>
      </c>
      <c r="AD612">
        <v>198294</v>
      </c>
      <c r="AE612">
        <v>7.6890000000000001</v>
      </c>
      <c r="AF612">
        <v>8.8000000000000005E-3</v>
      </c>
      <c r="AG612">
        <v>113.8</v>
      </c>
      <c r="AH612" t="s">
        <v>204</v>
      </c>
      <c r="AI612">
        <v>27056868</v>
      </c>
      <c r="AJ612">
        <v>16194869</v>
      </c>
      <c r="AK612">
        <v>10861999</v>
      </c>
      <c r="AM612">
        <v>302732</v>
      </c>
      <c r="AN612">
        <v>284470</v>
      </c>
      <c r="AO612">
        <v>104.92</v>
      </c>
      <c r="AP612">
        <v>62.8</v>
      </c>
      <c r="AQ612">
        <v>42.12</v>
      </c>
      <c r="AS612">
        <v>11031</v>
      </c>
      <c r="AT612">
        <v>140415</v>
      </c>
      <c r="AU612">
        <v>0.54400000000000004</v>
      </c>
      <c r="AV612">
        <v>71.760000000000005</v>
      </c>
      <c r="AW612">
        <v>25788217</v>
      </c>
      <c r="AX612">
        <v>3.202</v>
      </c>
      <c r="AY612">
        <v>37.9</v>
      </c>
      <c r="AZ612">
        <v>15.504</v>
      </c>
      <c r="BA612">
        <v>10.129</v>
      </c>
      <c r="BB612">
        <v>44648.71</v>
      </c>
      <c r="BC612">
        <v>0.5</v>
      </c>
      <c r="BD612">
        <v>107.791</v>
      </c>
      <c r="BE612">
        <v>5.07</v>
      </c>
      <c r="BF612">
        <v>13</v>
      </c>
      <c r="BG612">
        <v>16.5</v>
      </c>
      <c r="BI612">
        <v>3.84</v>
      </c>
      <c r="BJ612">
        <v>83.44</v>
      </c>
      <c r="BK612">
        <v>0.94399999999999995</v>
      </c>
    </row>
    <row r="613" spans="1:67" x14ac:dyDescent="0.3">
      <c r="A613" t="s">
        <v>202</v>
      </c>
      <c r="B613" t="s">
        <v>203</v>
      </c>
      <c r="C613" t="s">
        <v>127</v>
      </c>
      <c r="D613" s="33">
        <v>44467</v>
      </c>
      <c r="E613">
        <v>102723</v>
      </c>
      <c r="F613">
        <v>1812</v>
      </c>
      <c r="G613">
        <v>1764.857</v>
      </c>
      <c r="H613">
        <v>1279</v>
      </c>
      <c r="I613">
        <v>23</v>
      </c>
      <c r="J613">
        <v>13.286</v>
      </c>
      <c r="K613">
        <v>3983.3310000000001</v>
      </c>
      <c r="L613">
        <v>70.265000000000001</v>
      </c>
      <c r="M613">
        <v>68.436999999999998</v>
      </c>
      <c r="N613">
        <v>49.595999999999997</v>
      </c>
      <c r="O613">
        <v>0.89200000000000002</v>
      </c>
      <c r="P613">
        <v>0.51500000000000001</v>
      </c>
      <c r="Q613">
        <v>1.1100000000000001</v>
      </c>
      <c r="R613">
        <v>296</v>
      </c>
      <c r="S613">
        <v>11.478</v>
      </c>
      <c r="T613">
        <v>1479</v>
      </c>
      <c r="U613">
        <v>57.351999999999997</v>
      </c>
      <c r="Z613">
        <v>203804</v>
      </c>
      <c r="AA613">
        <v>37421014</v>
      </c>
      <c r="AB613">
        <v>1451.09</v>
      </c>
      <c r="AC613">
        <v>7.9029999999999996</v>
      </c>
      <c r="AD613">
        <v>199588</v>
      </c>
      <c r="AE613">
        <v>7.74</v>
      </c>
      <c r="AF613">
        <v>8.8000000000000005E-3</v>
      </c>
      <c r="AG613">
        <v>113.1</v>
      </c>
      <c r="AH613" t="s">
        <v>204</v>
      </c>
      <c r="AI613">
        <v>27387830</v>
      </c>
      <c r="AJ613">
        <v>16348214</v>
      </c>
      <c r="AK613">
        <v>11039616</v>
      </c>
      <c r="AM613">
        <v>330962</v>
      </c>
      <c r="AN613">
        <v>284456</v>
      </c>
      <c r="AO613">
        <v>106.2</v>
      </c>
      <c r="AP613">
        <v>63.39</v>
      </c>
      <c r="AQ613">
        <v>42.81</v>
      </c>
      <c r="AS613">
        <v>11030</v>
      </c>
      <c r="AT613">
        <v>138612</v>
      </c>
      <c r="AU613">
        <v>0.53800000000000003</v>
      </c>
      <c r="AV613">
        <v>71.760000000000005</v>
      </c>
      <c r="AW613">
        <v>25788217</v>
      </c>
      <c r="AX613">
        <v>3.202</v>
      </c>
      <c r="AY613">
        <v>37.9</v>
      </c>
      <c r="AZ613">
        <v>15.504</v>
      </c>
      <c r="BA613">
        <v>10.129</v>
      </c>
      <c r="BB613">
        <v>44648.71</v>
      </c>
      <c r="BC613">
        <v>0.5</v>
      </c>
      <c r="BD613">
        <v>107.791</v>
      </c>
      <c r="BE613">
        <v>5.07</v>
      </c>
      <c r="BF613">
        <v>13</v>
      </c>
      <c r="BG613">
        <v>16.5</v>
      </c>
      <c r="BI613">
        <v>3.84</v>
      </c>
      <c r="BJ613">
        <v>83.44</v>
      </c>
      <c r="BK613">
        <v>0.94399999999999995</v>
      </c>
    </row>
    <row r="614" spans="1:67" x14ac:dyDescent="0.3">
      <c r="A614" t="s">
        <v>202</v>
      </c>
      <c r="B614" t="s">
        <v>203</v>
      </c>
      <c r="C614" t="s">
        <v>127</v>
      </c>
      <c r="D614" s="33">
        <v>44468</v>
      </c>
      <c r="E614">
        <v>105123</v>
      </c>
      <c r="F614">
        <v>2400</v>
      </c>
      <c r="G614">
        <v>1849.2860000000001</v>
      </c>
      <c r="H614">
        <v>1291</v>
      </c>
      <c r="I614">
        <v>12</v>
      </c>
      <c r="J614">
        <v>13.571</v>
      </c>
      <c r="K614">
        <v>4076.3969999999999</v>
      </c>
      <c r="L614">
        <v>93.066000000000003</v>
      </c>
      <c r="M614">
        <v>71.709999999999994</v>
      </c>
      <c r="N614">
        <v>50.061999999999998</v>
      </c>
      <c r="O614">
        <v>0.46500000000000002</v>
      </c>
      <c r="P614">
        <v>0.52600000000000002</v>
      </c>
      <c r="Q614">
        <v>1.1200000000000001</v>
      </c>
      <c r="R614">
        <v>303</v>
      </c>
      <c r="S614">
        <v>11.75</v>
      </c>
      <c r="T614">
        <v>1514</v>
      </c>
      <c r="U614">
        <v>58.709000000000003</v>
      </c>
      <c r="Z614">
        <v>210417</v>
      </c>
      <c r="AA614">
        <v>37631431</v>
      </c>
      <c r="AB614">
        <v>1459.249</v>
      </c>
      <c r="AC614">
        <v>8.1590000000000007</v>
      </c>
      <c r="AD614">
        <v>197936</v>
      </c>
      <c r="AE614">
        <v>7.6749999999999998</v>
      </c>
      <c r="AF614">
        <v>9.2999999999999992E-3</v>
      </c>
      <c r="AG614">
        <v>107</v>
      </c>
      <c r="AH614" t="s">
        <v>204</v>
      </c>
      <c r="AI614">
        <v>27695682</v>
      </c>
      <c r="AJ614">
        <v>16493044</v>
      </c>
      <c r="AK614">
        <v>11202638</v>
      </c>
      <c r="AM614">
        <v>307852</v>
      </c>
      <c r="AN614">
        <v>280373</v>
      </c>
      <c r="AO614">
        <v>107.4</v>
      </c>
      <c r="AP614">
        <v>63.96</v>
      </c>
      <c r="AQ614">
        <v>43.44</v>
      </c>
      <c r="AS614">
        <v>10872</v>
      </c>
      <c r="AT614">
        <v>134806</v>
      </c>
      <c r="AU614">
        <v>0.52300000000000002</v>
      </c>
      <c r="AV614">
        <v>71.760000000000005</v>
      </c>
      <c r="AW614">
        <v>25788217</v>
      </c>
      <c r="AX614">
        <v>3.202</v>
      </c>
      <c r="AY614">
        <v>37.9</v>
      </c>
      <c r="AZ614">
        <v>15.504</v>
      </c>
      <c r="BA614">
        <v>10.129</v>
      </c>
      <c r="BB614">
        <v>44648.71</v>
      </c>
      <c r="BC614">
        <v>0.5</v>
      </c>
      <c r="BD614">
        <v>107.791</v>
      </c>
      <c r="BE614">
        <v>5.07</v>
      </c>
      <c r="BF614">
        <v>13</v>
      </c>
      <c r="BG614">
        <v>16.5</v>
      </c>
      <c r="BI614">
        <v>3.84</v>
      </c>
      <c r="BJ614">
        <v>83.44</v>
      </c>
      <c r="BK614">
        <v>0.94399999999999995</v>
      </c>
    </row>
    <row r="615" spans="1:67" x14ac:dyDescent="0.3">
      <c r="A615" t="s">
        <v>202</v>
      </c>
      <c r="B615" t="s">
        <v>203</v>
      </c>
      <c r="C615" t="s">
        <v>127</v>
      </c>
      <c r="D615" s="33">
        <v>44469</v>
      </c>
      <c r="E615">
        <v>107181</v>
      </c>
      <c r="F615">
        <v>2058</v>
      </c>
      <c r="G615">
        <v>1891.2860000000001</v>
      </c>
      <c r="H615">
        <v>1311</v>
      </c>
      <c r="I615">
        <v>20</v>
      </c>
      <c r="J615">
        <v>14.714</v>
      </c>
      <c r="K615">
        <v>4156.2</v>
      </c>
      <c r="L615">
        <v>79.804000000000002</v>
      </c>
      <c r="M615">
        <v>73.338999999999999</v>
      </c>
      <c r="N615">
        <v>50.837000000000003</v>
      </c>
      <c r="O615">
        <v>0.77600000000000002</v>
      </c>
      <c r="P615">
        <v>0.57099999999999995</v>
      </c>
      <c r="Q615">
        <v>1.1100000000000001</v>
      </c>
      <c r="R615">
        <v>300</v>
      </c>
      <c r="S615">
        <v>11.632999999999999</v>
      </c>
      <c r="T615">
        <v>1483</v>
      </c>
      <c r="U615">
        <v>57.506999999999998</v>
      </c>
      <c r="Z615">
        <v>214250</v>
      </c>
      <c r="AA615">
        <v>37845681</v>
      </c>
      <c r="AB615">
        <v>1467.557</v>
      </c>
      <c r="AC615">
        <v>8.3079999999999998</v>
      </c>
      <c r="AD615">
        <v>195705</v>
      </c>
      <c r="AE615">
        <v>7.5890000000000004</v>
      </c>
      <c r="AF615">
        <v>9.7000000000000003E-3</v>
      </c>
      <c r="AG615">
        <v>103.5</v>
      </c>
      <c r="AH615" t="s">
        <v>204</v>
      </c>
      <c r="AI615">
        <v>28035888</v>
      </c>
      <c r="AJ615">
        <v>16649549</v>
      </c>
      <c r="AK615">
        <v>11386339</v>
      </c>
      <c r="AM615">
        <v>340206</v>
      </c>
      <c r="AN615">
        <v>279411</v>
      </c>
      <c r="AO615">
        <v>108.72</v>
      </c>
      <c r="AP615">
        <v>64.56</v>
      </c>
      <c r="AQ615">
        <v>44.15</v>
      </c>
      <c r="AS615">
        <v>10835</v>
      </c>
      <c r="AT615">
        <v>132109</v>
      </c>
      <c r="AU615">
        <v>0.51200000000000001</v>
      </c>
      <c r="AV615">
        <v>71.760000000000005</v>
      </c>
      <c r="AW615">
        <v>25788217</v>
      </c>
      <c r="AX615">
        <v>3.202</v>
      </c>
      <c r="AY615">
        <v>37.9</v>
      </c>
      <c r="AZ615">
        <v>15.504</v>
      </c>
      <c r="BA615">
        <v>10.129</v>
      </c>
      <c r="BB615">
        <v>44648.71</v>
      </c>
      <c r="BC615">
        <v>0.5</v>
      </c>
      <c r="BD615">
        <v>107.791</v>
      </c>
      <c r="BE615">
        <v>5.07</v>
      </c>
      <c r="BF615">
        <v>13</v>
      </c>
      <c r="BG615">
        <v>16.5</v>
      </c>
      <c r="BI615">
        <v>3.84</v>
      </c>
      <c r="BJ615">
        <v>83.44</v>
      </c>
      <c r="BK615">
        <v>0.94399999999999995</v>
      </c>
    </row>
    <row r="616" spans="1:67" x14ac:dyDescent="0.3">
      <c r="A616" t="s">
        <v>202</v>
      </c>
      <c r="B616" t="s">
        <v>203</v>
      </c>
      <c r="C616" t="s">
        <v>127</v>
      </c>
      <c r="D616" s="33">
        <v>44470</v>
      </c>
      <c r="E616">
        <v>109516</v>
      </c>
      <c r="F616">
        <v>2335</v>
      </c>
      <c r="G616">
        <v>1958.4290000000001</v>
      </c>
      <c r="H616">
        <v>1321</v>
      </c>
      <c r="I616">
        <v>10</v>
      </c>
      <c r="J616">
        <v>14.429</v>
      </c>
      <c r="K616">
        <v>4246.7460000000001</v>
      </c>
      <c r="L616">
        <v>90.545000000000002</v>
      </c>
      <c r="M616">
        <v>75.942999999999998</v>
      </c>
      <c r="N616">
        <v>51.225000000000001</v>
      </c>
      <c r="O616">
        <v>0.38800000000000001</v>
      </c>
      <c r="P616">
        <v>0.56000000000000005</v>
      </c>
      <c r="Q616">
        <v>1.1200000000000001</v>
      </c>
      <c r="R616">
        <v>302</v>
      </c>
      <c r="S616">
        <v>11.711</v>
      </c>
      <c r="T616">
        <v>1468</v>
      </c>
      <c r="U616">
        <v>56.924999999999997</v>
      </c>
      <c r="Z616">
        <v>203061</v>
      </c>
      <c r="AA616">
        <v>38048742</v>
      </c>
      <c r="AB616">
        <v>1475.431</v>
      </c>
      <c r="AC616">
        <v>7.8739999999999997</v>
      </c>
      <c r="AD616">
        <v>193953</v>
      </c>
      <c r="AE616">
        <v>7.5209999999999999</v>
      </c>
      <c r="AF616">
        <v>1.01E-2</v>
      </c>
      <c r="AG616">
        <v>99</v>
      </c>
      <c r="AH616" t="s">
        <v>204</v>
      </c>
      <c r="AI616">
        <v>28361886</v>
      </c>
      <c r="AJ616">
        <v>16790440</v>
      </c>
      <c r="AK616">
        <v>11571446</v>
      </c>
      <c r="AM616">
        <v>325998</v>
      </c>
      <c r="AN616">
        <v>281632</v>
      </c>
      <c r="AO616">
        <v>109.98</v>
      </c>
      <c r="AP616">
        <v>65.11</v>
      </c>
      <c r="AQ616">
        <v>44.87</v>
      </c>
      <c r="AS616">
        <v>10921</v>
      </c>
      <c r="AT616">
        <v>131787</v>
      </c>
      <c r="AU616">
        <v>0.51100000000000001</v>
      </c>
      <c r="AV616">
        <v>71.760000000000005</v>
      </c>
      <c r="AW616">
        <v>25788217</v>
      </c>
      <c r="AX616">
        <v>3.202</v>
      </c>
      <c r="AY616">
        <v>37.9</v>
      </c>
      <c r="AZ616">
        <v>15.504</v>
      </c>
      <c r="BA616">
        <v>10.129</v>
      </c>
      <c r="BB616">
        <v>44648.71</v>
      </c>
      <c r="BC616">
        <v>0.5</v>
      </c>
      <c r="BD616">
        <v>107.791</v>
      </c>
      <c r="BE616">
        <v>5.07</v>
      </c>
      <c r="BF616">
        <v>13</v>
      </c>
      <c r="BG616">
        <v>16.5</v>
      </c>
      <c r="BI616">
        <v>3.84</v>
      </c>
      <c r="BJ616">
        <v>83.44</v>
      </c>
      <c r="BK616">
        <v>0.94399999999999995</v>
      </c>
    </row>
    <row r="617" spans="1:67" x14ac:dyDescent="0.3">
      <c r="A617" t="s">
        <v>202</v>
      </c>
      <c r="B617" t="s">
        <v>203</v>
      </c>
      <c r="C617" t="s">
        <v>127</v>
      </c>
      <c r="D617" s="33">
        <v>44471</v>
      </c>
      <c r="E617">
        <v>111388</v>
      </c>
      <c r="F617">
        <v>1872</v>
      </c>
      <c r="G617">
        <v>1975.5709999999999</v>
      </c>
      <c r="H617">
        <v>1334</v>
      </c>
      <c r="I617">
        <v>13</v>
      </c>
      <c r="J617">
        <v>14.714</v>
      </c>
      <c r="K617">
        <v>4319.3370000000004</v>
      </c>
      <c r="L617">
        <v>72.590999999999994</v>
      </c>
      <c r="M617">
        <v>76.608000000000004</v>
      </c>
      <c r="N617">
        <v>51.728999999999999</v>
      </c>
      <c r="O617">
        <v>0.504</v>
      </c>
      <c r="P617">
        <v>0.57099999999999995</v>
      </c>
      <c r="Q617">
        <v>1.1200000000000001</v>
      </c>
      <c r="R617">
        <v>299</v>
      </c>
      <c r="S617">
        <v>11.593999999999999</v>
      </c>
      <c r="T617">
        <v>1496</v>
      </c>
      <c r="U617">
        <v>58.011000000000003</v>
      </c>
      <c r="Z617">
        <v>202380</v>
      </c>
      <c r="AA617">
        <v>38251122</v>
      </c>
      <c r="AB617">
        <v>1483.279</v>
      </c>
      <c r="AC617">
        <v>7.8479999999999999</v>
      </c>
      <c r="AD617">
        <v>196141</v>
      </c>
      <c r="AE617">
        <v>7.6059999999999999</v>
      </c>
      <c r="AF617">
        <v>1.01E-2</v>
      </c>
      <c r="AG617">
        <v>99.3</v>
      </c>
      <c r="AH617" t="s">
        <v>204</v>
      </c>
      <c r="AI617">
        <v>28572558</v>
      </c>
      <c r="AJ617">
        <v>16882622</v>
      </c>
      <c r="AK617">
        <v>11689936</v>
      </c>
      <c r="AM617">
        <v>210672</v>
      </c>
      <c r="AN617">
        <v>280484</v>
      </c>
      <c r="AO617">
        <v>110.8</v>
      </c>
      <c r="AP617">
        <v>65.47</v>
      </c>
      <c r="AQ617">
        <v>45.33</v>
      </c>
      <c r="AS617">
        <v>10876</v>
      </c>
      <c r="AT617">
        <v>129755</v>
      </c>
      <c r="AU617">
        <v>0.503</v>
      </c>
      <c r="AV617">
        <v>71.760000000000005</v>
      </c>
      <c r="AW617">
        <v>25788217</v>
      </c>
      <c r="AX617">
        <v>3.202</v>
      </c>
      <c r="AY617">
        <v>37.9</v>
      </c>
      <c r="AZ617">
        <v>15.504</v>
      </c>
      <c r="BA617">
        <v>10.129</v>
      </c>
      <c r="BB617">
        <v>44648.71</v>
      </c>
      <c r="BC617">
        <v>0.5</v>
      </c>
      <c r="BD617">
        <v>107.791</v>
      </c>
      <c r="BE617">
        <v>5.07</v>
      </c>
      <c r="BF617">
        <v>13</v>
      </c>
      <c r="BG617">
        <v>16.5</v>
      </c>
      <c r="BI617">
        <v>3.84</v>
      </c>
      <c r="BJ617">
        <v>83.44</v>
      </c>
      <c r="BK617">
        <v>0.94399999999999995</v>
      </c>
    </row>
    <row r="618" spans="1:67" x14ac:dyDescent="0.3">
      <c r="A618" t="s">
        <v>202</v>
      </c>
      <c r="B618" t="s">
        <v>203</v>
      </c>
      <c r="C618" t="s">
        <v>127</v>
      </c>
      <c r="D618" s="33">
        <v>44472</v>
      </c>
      <c r="E618">
        <v>113411</v>
      </c>
      <c r="F618">
        <v>2023</v>
      </c>
      <c r="G618">
        <v>2054.2860000000001</v>
      </c>
      <c r="H618">
        <v>1346</v>
      </c>
      <c r="I618">
        <v>12</v>
      </c>
      <c r="J618">
        <v>14.429</v>
      </c>
      <c r="K618">
        <v>4397.7839999999997</v>
      </c>
      <c r="L618">
        <v>78.447000000000003</v>
      </c>
      <c r="M618">
        <v>79.66</v>
      </c>
      <c r="N618">
        <v>52.194000000000003</v>
      </c>
      <c r="O618">
        <v>0.46500000000000002</v>
      </c>
      <c r="P618">
        <v>0.56000000000000005</v>
      </c>
      <c r="Q618">
        <v>1.1200000000000001</v>
      </c>
      <c r="R618">
        <v>296</v>
      </c>
      <c r="S618">
        <v>11.478</v>
      </c>
      <c r="T618">
        <v>1496</v>
      </c>
      <c r="U618">
        <v>58.011000000000003</v>
      </c>
      <c r="Z618">
        <v>187328</v>
      </c>
      <c r="AA618">
        <v>38438450</v>
      </c>
      <c r="AB618">
        <v>1490.5429999999999</v>
      </c>
      <c r="AC618">
        <v>7.2640000000000002</v>
      </c>
      <c r="AD618">
        <v>198759</v>
      </c>
      <c r="AE618">
        <v>7.7069999999999999</v>
      </c>
      <c r="AF618">
        <v>1.03E-2</v>
      </c>
      <c r="AG618">
        <v>96.8</v>
      </c>
      <c r="AH618" t="s">
        <v>204</v>
      </c>
      <c r="AI618">
        <v>28710701</v>
      </c>
      <c r="AJ618">
        <v>16943837</v>
      </c>
      <c r="AK618">
        <v>11766864</v>
      </c>
      <c r="AM618">
        <v>138143</v>
      </c>
      <c r="AN618">
        <v>279509</v>
      </c>
      <c r="AO618">
        <v>111.33</v>
      </c>
      <c r="AP618">
        <v>65.7</v>
      </c>
      <c r="AQ618">
        <v>45.63</v>
      </c>
      <c r="AS618">
        <v>10839</v>
      </c>
      <c r="AT618">
        <v>127663</v>
      </c>
      <c r="AU618">
        <v>0.495</v>
      </c>
      <c r="AV618">
        <v>71.760000000000005</v>
      </c>
      <c r="AW618">
        <v>25788217</v>
      </c>
      <c r="AX618">
        <v>3.202</v>
      </c>
      <c r="AY618">
        <v>37.9</v>
      </c>
      <c r="AZ618">
        <v>15.504</v>
      </c>
      <c r="BA618">
        <v>10.129</v>
      </c>
      <c r="BB618">
        <v>44648.71</v>
      </c>
      <c r="BC618">
        <v>0.5</v>
      </c>
      <c r="BD618">
        <v>107.791</v>
      </c>
      <c r="BE618">
        <v>5.07</v>
      </c>
      <c r="BF618">
        <v>13</v>
      </c>
      <c r="BG618">
        <v>16.5</v>
      </c>
      <c r="BI618">
        <v>3.84</v>
      </c>
      <c r="BJ618">
        <v>83.44</v>
      </c>
      <c r="BK618">
        <v>0.94399999999999995</v>
      </c>
      <c r="BL618">
        <v>-14045.3</v>
      </c>
      <c r="BM618">
        <v>-4.66</v>
      </c>
      <c r="BN618">
        <v>-0.03</v>
      </c>
      <c r="BO618">
        <v>-544.64021300891</v>
      </c>
    </row>
    <row r="619" spans="1:67" x14ac:dyDescent="0.3">
      <c r="A619" t="s">
        <v>202</v>
      </c>
      <c r="B619" t="s">
        <v>203</v>
      </c>
      <c r="C619" t="s">
        <v>127</v>
      </c>
      <c r="D619" s="33">
        <v>44473</v>
      </c>
      <c r="E619">
        <v>115800</v>
      </c>
      <c r="F619">
        <v>2389</v>
      </c>
      <c r="G619">
        <v>2127</v>
      </c>
      <c r="H619">
        <v>1357</v>
      </c>
      <c r="I619">
        <v>11</v>
      </c>
      <c r="J619">
        <v>14.429</v>
      </c>
      <c r="K619">
        <v>4490.4229999999998</v>
      </c>
      <c r="L619">
        <v>92.638999999999996</v>
      </c>
      <c r="M619">
        <v>82.48</v>
      </c>
      <c r="N619">
        <v>52.621000000000002</v>
      </c>
      <c r="O619">
        <v>0.42699999999999999</v>
      </c>
      <c r="P619">
        <v>0.56000000000000005</v>
      </c>
      <c r="Q619">
        <v>1.1200000000000001</v>
      </c>
      <c r="R619">
        <v>298</v>
      </c>
      <c r="S619">
        <v>11.555999999999999</v>
      </c>
      <c r="T619">
        <v>1535</v>
      </c>
      <c r="U619">
        <v>59.523000000000003</v>
      </c>
      <c r="Z619">
        <v>169509</v>
      </c>
      <c r="AA619">
        <v>38607959</v>
      </c>
      <c r="AB619">
        <v>1497.116</v>
      </c>
      <c r="AC619">
        <v>6.5730000000000004</v>
      </c>
      <c r="AD619">
        <v>198678</v>
      </c>
      <c r="AE619">
        <v>7.7039999999999997</v>
      </c>
      <c r="AF619">
        <v>1.0699999999999999E-2</v>
      </c>
      <c r="AG619">
        <v>93.4</v>
      </c>
      <c r="AH619" t="s">
        <v>204</v>
      </c>
      <c r="AI619">
        <v>28895930</v>
      </c>
      <c r="AJ619">
        <v>17027036</v>
      </c>
      <c r="AK619">
        <v>11868894</v>
      </c>
      <c r="AM619">
        <v>185229</v>
      </c>
      <c r="AN619">
        <v>262723</v>
      </c>
      <c r="AO619">
        <v>112.05</v>
      </c>
      <c r="AP619">
        <v>66.03</v>
      </c>
      <c r="AQ619">
        <v>46.02</v>
      </c>
      <c r="AS619">
        <v>10188</v>
      </c>
      <c r="AT619">
        <v>118881</v>
      </c>
      <c r="AU619">
        <v>0.46100000000000002</v>
      </c>
      <c r="AV619">
        <v>71.760000000000005</v>
      </c>
      <c r="AW619">
        <v>25788217</v>
      </c>
      <c r="AX619">
        <v>3.202</v>
      </c>
      <c r="AY619">
        <v>37.9</v>
      </c>
      <c r="AZ619">
        <v>15.504</v>
      </c>
      <c r="BA619">
        <v>10.129</v>
      </c>
      <c r="BB619">
        <v>44648.71</v>
      </c>
      <c r="BC619">
        <v>0.5</v>
      </c>
      <c r="BD619">
        <v>107.791</v>
      </c>
      <c r="BE619">
        <v>5.07</v>
      </c>
      <c r="BF619">
        <v>13</v>
      </c>
      <c r="BG619">
        <v>16.5</v>
      </c>
      <c r="BI619">
        <v>3.84</v>
      </c>
      <c r="BJ619">
        <v>83.44</v>
      </c>
      <c r="BK619">
        <v>0.94399999999999995</v>
      </c>
    </row>
    <row r="620" spans="1:67" x14ac:dyDescent="0.3">
      <c r="A620" t="s">
        <v>202</v>
      </c>
      <c r="B620" t="s">
        <v>203</v>
      </c>
      <c r="C620" t="s">
        <v>127</v>
      </c>
      <c r="D620" s="33">
        <v>44474</v>
      </c>
      <c r="E620">
        <v>117826</v>
      </c>
      <c r="F620">
        <v>2026</v>
      </c>
      <c r="G620">
        <v>2157.5709999999999</v>
      </c>
      <c r="H620">
        <v>1379</v>
      </c>
      <c r="I620">
        <v>22</v>
      </c>
      <c r="J620">
        <v>14.286</v>
      </c>
      <c r="K620">
        <v>4568.9859999999999</v>
      </c>
      <c r="L620">
        <v>78.563000000000002</v>
      </c>
      <c r="M620">
        <v>83.665000000000006</v>
      </c>
      <c r="N620">
        <v>53.473999999999997</v>
      </c>
      <c r="O620">
        <v>0.85299999999999998</v>
      </c>
      <c r="P620">
        <v>0.55400000000000005</v>
      </c>
      <c r="Q620">
        <v>1.1100000000000001</v>
      </c>
      <c r="R620">
        <v>291</v>
      </c>
      <c r="S620">
        <v>11.284000000000001</v>
      </c>
      <c r="T620">
        <v>1526</v>
      </c>
      <c r="U620">
        <v>59.173999999999999</v>
      </c>
      <c r="Z620">
        <v>173171</v>
      </c>
      <c r="AA620">
        <v>38781130</v>
      </c>
      <c r="AB620">
        <v>1503.8309999999999</v>
      </c>
      <c r="AC620">
        <v>6.7149999999999999</v>
      </c>
      <c r="AD620">
        <v>194302</v>
      </c>
      <c r="AE620">
        <v>7.5350000000000001</v>
      </c>
      <c r="AF620">
        <v>1.11E-2</v>
      </c>
      <c r="AG620">
        <v>90.1</v>
      </c>
      <c r="AH620" t="s">
        <v>204</v>
      </c>
      <c r="AI620">
        <v>29245786</v>
      </c>
      <c r="AJ620">
        <v>17160890</v>
      </c>
      <c r="AK620">
        <v>12084896</v>
      </c>
      <c r="AM620">
        <v>349856</v>
      </c>
      <c r="AN620">
        <v>265422</v>
      </c>
      <c r="AO620">
        <v>113.41</v>
      </c>
      <c r="AP620">
        <v>66.55</v>
      </c>
      <c r="AQ620">
        <v>46.86</v>
      </c>
      <c r="AS620">
        <v>10292</v>
      </c>
      <c r="AT620">
        <v>116097</v>
      </c>
      <c r="AU620">
        <v>0.45</v>
      </c>
      <c r="AV620">
        <v>71.760000000000005</v>
      </c>
      <c r="AW620">
        <v>25788217</v>
      </c>
      <c r="AX620">
        <v>3.202</v>
      </c>
      <c r="AY620">
        <v>37.9</v>
      </c>
      <c r="AZ620">
        <v>15.504</v>
      </c>
      <c r="BA620">
        <v>10.129</v>
      </c>
      <c r="BB620">
        <v>44648.71</v>
      </c>
      <c r="BC620">
        <v>0.5</v>
      </c>
      <c r="BD620">
        <v>107.791</v>
      </c>
      <c r="BE620">
        <v>5.07</v>
      </c>
      <c r="BF620">
        <v>13</v>
      </c>
      <c r="BG620">
        <v>16.5</v>
      </c>
      <c r="BI620">
        <v>3.84</v>
      </c>
      <c r="BJ620">
        <v>83.44</v>
      </c>
      <c r="BK620">
        <v>0.94399999999999995</v>
      </c>
    </row>
    <row r="621" spans="1:67" x14ac:dyDescent="0.3">
      <c r="A621" t="s">
        <v>202</v>
      </c>
      <c r="B621" t="s">
        <v>203</v>
      </c>
      <c r="C621" t="s">
        <v>127</v>
      </c>
      <c r="D621" s="33">
        <v>44475</v>
      </c>
      <c r="E621">
        <v>120042</v>
      </c>
      <c r="F621">
        <v>2216</v>
      </c>
      <c r="G621">
        <v>2131.2860000000001</v>
      </c>
      <c r="H621">
        <v>1389</v>
      </c>
      <c r="I621">
        <v>10</v>
      </c>
      <c r="J621">
        <v>14</v>
      </c>
      <c r="K621">
        <v>4654.9170000000004</v>
      </c>
      <c r="L621">
        <v>85.930999999999997</v>
      </c>
      <c r="M621">
        <v>82.646000000000001</v>
      </c>
      <c r="N621">
        <v>53.862000000000002</v>
      </c>
      <c r="O621">
        <v>0.38800000000000001</v>
      </c>
      <c r="P621">
        <v>0.54300000000000004</v>
      </c>
      <c r="Q621">
        <v>1.1000000000000001</v>
      </c>
      <c r="R621">
        <v>306</v>
      </c>
      <c r="S621">
        <v>11.866</v>
      </c>
      <c r="T621">
        <v>1520</v>
      </c>
      <c r="U621">
        <v>58.942</v>
      </c>
      <c r="Z621">
        <v>189565</v>
      </c>
      <c r="AA621">
        <v>38970695</v>
      </c>
      <c r="AB621">
        <v>1511.182</v>
      </c>
      <c r="AC621">
        <v>7.351</v>
      </c>
      <c r="AD621">
        <v>191323</v>
      </c>
      <c r="AE621">
        <v>7.4189999999999996</v>
      </c>
      <c r="AF621">
        <v>1.11E-2</v>
      </c>
      <c r="AG621">
        <v>89.8</v>
      </c>
      <c r="AH621" t="s">
        <v>204</v>
      </c>
      <c r="AI621">
        <v>29581238</v>
      </c>
      <c r="AJ621">
        <v>17287976</v>
      </c>
      <c r="AK621">
        <v>12293262</v>
      </c>
      <c r="AM621">
        <v>335452</v>
      </c>
      <c r="AN621">
        <v>269365</v>
      </c>
      <c r="AO621">
        <v>114.71</v>
      </c>
      <c r="AP621">
        <v>67.040000000000006</v>
      </c>
      <c r="AQ621">
        <v>47.67</v>
      </c>
      <c r="AS621">
        <v>10445</v>
      </c>
      <c r="AT621">
        <v>113562</v>
      </c>
      <c r="AU621">
        <v>0.44</v>
      </c>
      <c r="AV621">
        <v>71.760000000000005</v>
      </c>
      <c r="AW621">
        <v>25788217</v>
      </c>
      <c r="AX621">
        <v>3.202</v>
      </c>
      <c r="AY621">
        <v>37.9</v>
      </c>
      <c r="AZ621">
        <v>15.504</v>
      </c>
      <c r="BA621">
        <v>10.129</v>
      </c>
      <c r="BB621">
        <v>44648.71</v>
      </c>
      <c r="BC621">
        <v>0.5</v>
      </c>
      <c r="BD621">
        <v>107.791</v>
      </c>
      <c r="BE621">
        <v>5.07</v>
      </c>
      <c r="BF621">
        <v>13</v>
      </c>
      <c r="BG621">
        <v>16.5</v>
      </c>
      <c r="BI621">
        <v>3.84</v>
      </c>
      <c r="BJ621">
        <v>83.44</v>
      </c>
      <c r="BK621">
        <v>0.94399999999999995</v>
      </c>
    </row>
    <row r="622" spans="1:67" x14ac:dyDescent="0.3">
      <c r="A622" t="s">
        <v>202</v>
      </c>
      <c r="B622" t="s">
        <v>203</v>
      </c>
      <c r="C622" t="s">
        <v>127</v>
      </c>
      <c r="D622" s="33">
        <v>44476</v>
      </c>
      <c r="E622">
        <v>122566</v>
      </c>
      <c r="F622">
        <v>2524</v>
      </c>
      <c r="G622">
        <v>2197.857</v>
      </c>
      <c r="H622">
        <v>1405</v>
      </c>
      <c r="I622">
        <v>16</v>
      </c>
      <c r="J622">
        <v>13.429</v>
      </c>
      <c r="K622">
        <v>4752.7910000000002</v>
      </c>
      <c r="L622">
        <v>97.873999999999995</v>
      </c>
      <c r="M622">
        <v>85.227000000000004</v>
      </c>
      <c r="N622">
        <v>54.481999999999999</v>
      </c>
      <c r="O622">
        <v>0.62</v>
      </c>
      <c r="P622">
        <v>0.52100000000000002</v>
      </c>
      <c r="Q622">
        <v>1.0900000000000001</v>
      </c>
      <c r="R622">
        <v>293</v>
      </c>
      <c r="S622">
        <v>11.362</v>
      </c>
      <c r="T622">
        <v>1522</v>
      </c>
      <c r="U622">
        <v>59.018999999999998</v>
      </c>
      <c r="Z622">
        <v>220866</v>
      </c>
      <c r="AA622">
        <v>39191561</v>
      </c>
      <c r="AB622">
        <v>1519.7470000000001</v>
      </c>
      <c r="AC622">
        <v>8.5649999999999995</v>
      </c>
      <c r="AD622">
        <v>192269</v>
      </c>
      <c r="AE622">
        <v>7.4560000000000004</v>
      </c>
      <c r="AF622">
        <v>1.14E-2</v>
      </c>
      <c r="AG622">
        <v>87.5</v>
      </c>
      <c r="AH622" t="s">
        <v>204</v>
      </c>
      <c r="AI622">
        <v>29911860</v>
      </c>
      <c r="AJ622">
        <v>17408468</v>
      </c>
      <c r="AK622">
        <v>12503241</v>
      </c>
      <c r="AL622">
        <v>151</v>
      </c>
      <c r="AM622">
        <v>330622</v>
      </c>
      <c r="AN622">
        <v>267996</v>
      </c>
      <c r="AO622">
        <v>115.99</v>
      </c>
      <c r="AP622">
        <v>67.510000000000005</v>
      </c>
      <c r="AQ622">
        <v>48.48</v>
      </c>
      <c r="AR622">
        <v>0</v>
      </c>
      <c r="AS622">
        <v>10392</v>
      </c>
      <c r="AT622">
        <v>108417</v>
      </c>
      <c r="AU622">
        <v>0.42</v>
      </c>
      <c r="AV622">
        <v>71.760000000000005</v>
      </c>
      <c r="AW622">
        <v>25788217</v>
      </c>
      <c r="AX622">
        <v>3.202</v>
      </c>
      <c r="AY622">
        <v>37.9</v>
      </c>
      <c r="AZ622">
        <v>15.504</v>
      </c>
      <c r="BA622">
        <v>10.129</v>
      </c>
      <c r="BB622">
        <v>44648.71</v>
      </c>
      <c r="BC622">
        <v>0.5</v>
      </c>
      <c r="BD622">
        <v>107.791</v>
      </c>
      <c r="BE622">
        <v>5.07</v>
      </c>
      <c r="BF622">
        <v>13</v>
      </c>
      <c r="BG622">
        <v>16.5</v>
      </c>
      <c r="BI622">
        <v>3.84</v>
      </c>
      <c r="BJ622">
        <v>83.44</v>
      </c>
      <c r="BK622">
        <v>0.94399999999999995</v>
      </c>
    </row>
    <row r="623" spans="1:67" x14ac:dyDescent="0.3">
      <c r="A623" t="s">
        <v>202</v>
      </c>
      <c r="B623" t="s">
        <v>203</v>
      </c>
      <c r="C623" t="s">
        <v>127</v>
      </c>
      <c r="D623" s="33">
        <v>44477</v>
      </c>
      <c r="E623">
        <v>125081</v>
      </c>
      <c r="F623">
        <v>2515</v>
      </c>
      <c r="G623">
        <v>2223.5709999999999</v>
      </c>
      <c r="H623">
        <v>1421</v>
      </c>
      <c r="I623">
        <v>16</v>
      </c>
      <c r="J623">
        <v>14.286</v>
      </c>
      <c r="K623">
        <v>4850.3159999999998</v>
      </c>
      <c r="L623">
        <v>97.525000000000006</v>
      </c>
      <c r="M623">
        <v>86.224000000000004</v>
      </c>
      <c r="N623">
        <v>55.103000000000002</v>
      </c>
      <c r="O623">
        <v>0.62</v>
      </c>
      <c r="P623">
        <v>0.55400000000000005</v>
      </c>
      <c r="Q623">
        <v>1.0900000000000001</v>
      </c>
      <c r="R623">
        <v>287</v>
      </c>
      <c r="S623">
        <v>11.129</v>
      </c>
      <c r="T623">
        <v>1437</v>
      </c>
      <c r="U623">
        <v>55.722999999999999</v>
      </c>
      <c r="Z623">
        <v>211751</v>
      </c>
      <c r="AA623">
        <v>39403312</v>
      </c>
      <c r="AB623">
        <v>1527.9580000000001</v>
      </c>
      <c r="AC623">
        <v>8.2110000000000003</v>
      </c>
      <c r="AD623">
        <v>193510</v>
      </c>
      <c r="AE623">
        <v>7.5039999999999996</v>
      </c>
      <c r="AF623">
        <v>1.15E-2</v>
      </c>
      <c r="AG623">
        <v>87</v>
      </c>
      <c r="AH623" t="s">
        <v>204</v>
      </c>
      <c r="AI623">
        <v>30242274</v>
      </c>
      <c r="AJ623">
        <v>17521126</v>
      </c>
      <c r="AK623">
        <v>12720856</v>
      </c>
      <c r="AL623">
        <v>292</v>
      </c>
      <c r="AM623">
        <v>330414</v>
      </c>
      <c r="AN623">
        <v>268627</v>
      </c>
      <c r="AO623">
        <v>117.27</v>
      </c>
      <c r="AP623">
        <v>67.94</v>
      </c>
      <c r="AQ623">
        <v>49.33</v>
      </c>
      <c r="AR623">
        <v>0</v>
      </c>
      <c r="AS623">
        <v>10417</v>
      </c>
      <c r="AT623">
        <v>104384</v>
      </c>
      <c r="AU623">
        <v>0.40500000000000003</v>
      </c>
      <c r="AV623">
        <v>74.540000000000006</v>
      </c>
      <c r="AW623">
        <v>25788217</v>
      </c>
      <c r="AX623">
        <v>3.202</v>
      </c>
      <c r="AY623">
        <v>37.9</v>
      </c>
      <c r="AZ623">
        <v>15.504</v>
      </c>
      <c r="BA623">
        <v>10.129</v>
      </c>
      <c r="BB623">
        <v>44648.71</v>
      </c>
      <c r="BC623">
        <v>0.5</v>
      </c>
      <c r="BD623">
        <v>107.791</v>
      </c>
      <c r="BE623">
        <v>5.07</v>
      </c>
      <c r="BF623">
        <v>13</v>
      </c>
      <c r="BG623">
        <v>16.5</v>
      </c>
      <c r="BI623">
        <v>3.84</v>
      </c>
      <c r="BJ623">
        <v>83.44</v>
      </c>
      <c r="BK623">
        <v>0.94399999999999995</v>
      </c>
    </row>
    <row r="624" spans="1:67" x14ac:dyDescent="0.3">
      <c r="A624" t="s">
        <v>202</v>
      </c>
      <c r="B624" t="s">
        <v>203</v>
      </c>
      <c r="C624" t="s">
        <v>127</v>
      </c>
      <c r="D624" s="33">
        <v>44478</v>
      </c>
      <c r="E624">
        <v>127471</v>
      </c>
      <c r="F624">
        <v>2390</v>
      </c>
      <c r="G624">
        <v>2297.5709999999999</v>
      </c>
      <c r="H624">
        <v>1432</v>
      </c>
      <c r="I624">
        <v>11</v>
      </c>
      <c r="J624">
        <v>14</v>
      </c>
      <c r="K624">
        <v>4942.9939999999997</v>
      </c>
      <c r="L624">
        <v>92.677999999999997</v>
      </c>
      <c r="M624">
        <v>89.093999999999994</v>
      </c>
      <c r="N624">
        <v>55.529000000000003</v>
      </c>
      <c r="O624">
        <v>0.42699999999999999</v>
      </c>
      <c r="P624">
        <v>0.54300000000000004</v>
      </c>
      <c r="Q624">
        <v>1.08</v>
      </c>
      <c r="R624">
        <v>293</v>
      </c>
      <c r="S624">
        <v>11.362</v>
      </c>
      <c r="T624">
        <v>1446</v>
      </c>
      <c r="U624">
        <v>56.072000000000003</v>
      </c>
      <c r="Z624">
        <v>178140</v>
      </c>
      <c r="AA624">
        <v>39581452</v>
      </c>
      <c r="AB624">
        <v>1534.866</v>
      </c>
      <c r="AC624">
        <v>6.9080000000000004</v>
      </c>
      <c r="AD624">
        <v>190047</v>
      </c>
      <c r="AE624">
        <v>7.37</v>
      </c>
      <c r="AF624">
        <v>1.21E-2</v>
      </c>
      <c r="AG624">
        <v>82.7</v>
      </c>
      <c r="AH624" t="s">
        <v>204</v>
      </c>
      <c r="AI624">
        <v>30477912</v>
      </c>
      <c r="AJ624">
        <v>17593798</v>
      </c>
      <c r="AK624">
        <v>12883681</v>
      </c>
      <c r="AL624">
        <v>433</v>
      </c>
      <c r="AM624">
        <v>235638</v>
      </c>
      <c r="AN624">
        <v>272193</v>
      </c>
      <c r="AO624">
        <v>118.19</v>
      </c>
      <c r="AP624">
        <v>68.22</v>
      </c>
      <c r="AQ624">
        <v>49.96</v>
      </c>
      <c r="AR624">
        <v>0</v>
      </c>
      <c r="AS624">
        <v>10555</v>
      </c>
      <c r="AT624">
        <v>101597</v>
      </c>
      <c r="AU624">
        <v>0.39400000000000002</v>
      </c>
      <c r="AV624">
        <v>74.540000000000006</v>
      </c>
      <c r="AW624">
        <v>25788217</v>
      </c>
      <c r="AX624">
        <v>3.202</v>
      </c>
      <c r="AY624">
        <v>37.9</v>
      </c>
      <c r="AZ624">
        <v>15.504</v>
      </c>
      <c r="BA624">
        <v>10.129</v>
      </c>
      <c r="BB624">
        <v>44648.71</v>
      </c>
      <c r="BC624">
        <v>0.5</v>
      </c>
      <c r="BD624">
        <v>107.791</v>
      </c>
      <c r="BE624">
        <v>5.07</v>
      </c>
      <c r="BF624">
        <v>13</v>
      </c>
      <c r="BG624">
        <v>16.5</v>
      </c>
      <c r="BI624">
        <v>3.84</v>
      </c>
      <c r="BJ624">
        <v>83.44</v>
      </c>
      <c r="BK624">
        <v>0.94399999999999995</v>
      </c>
    </row>
    <row r="625" spans="1:67" x14ac:dyDescent="0.3">
      <c r="A625" t="s">
        <v>202</v>
      </c>
      <c r="B625" t="s">
        <v>203</v>
      </c>
      <c r="C625" t="s">
        <v>127</v>
      </c>
      <c r="D625" s="33">
        <v>44479</v>
      </c>
      <c r="E625">
        <v>129567</v>
      </c>
      <c r="F625">
        <v>2096</v>
      </c>
      <c r="G625">
        <v>2308</v>
      </c>
      <c r="H625">
        <v>1448</v>
      </c>
      <c r="I625">
        <v>16</v>
      </c>
      <c r="J625">
        <v>14.571</v>
      </c>
      <c r="K625">
        <v>5024.2709999999997</v>
      </c>
      <c r="L625">
        <v>81.277000000000001</v>
      </c>
      <c r="M625">
        <v>89.498000000000005</v>
      </c>
      <c r="N625">
        <v>56.15</v>
      </c>
      <c r="O625">
        <v>0.62</v>
      </c>
      <c r="P625">
        <v>0.56499999999999995</v>
      </c>
      <c r="Q625">
        <v>1.07</v>
      </c>
      <c r="R625">
        <v>296</v>
      </c>
      <c r="S625">
        <v>11.478</v>
      </c>
      <c r="T625">
        <v>1492</v>
      </c>
      <c r="U625">
        <v>57.856000000000002</v>
      </c>
      <c r="Z625">
        <v>177118</v>
      </c>
      <c r="AA625">
        <v>39758570</v>
      </c>
      <c r="AB625">
        <v>1541.7339999999999</v>
      </c>
      <c r="AC625">
        <v>6.8680000000000003</v>
      </c>
      <c r="AD625">
        <v>188589</v>
      </c>
      <c r="AE625">
        <v>7.3129999999999997</v>
      </c>
      <c r="AF625">
        <v>1.2200000000000001E-2</v>
      </c>
      <c r="AG625">
        <v>81.7</v>
      </c>
      <c r="AH625" t="s">
        <v>204</v>
      </c>
      <c r="AI625">
        <v>30643517</v>
      </c>
      <c r="AJ625">
        <v>17644750</v>
      </c>
      <c r="AK625">
        <v>12998286</v>
      </c>
      <c r="AL625">
        <v>481</v>
      </c>
      <c r="AM625">
        <v>165605</v>
      </c>
      <c r="AN625">
        <v>276117</v>
      </c>
      <c r="AO625">
        <v>118.83</v>
      </c>
      <c r="AP625">
        <v>68.42</v>
      </c>
      <c r="AQ625">
        <v>50.4</v>
      </c>
      <c r="AR625">
        <v>0</v>
      </c>
      <c r="AS625">
        <v>10707</v>
      </c>
      <c r="AT625">
        <v>100130</v>
      </c>
      <c r="AU625">
        <v>0.38800000000000001</v>
      </c>
      <c r="AV625">
        <v>74.540000000000006</v>
      </c>
      <c r="AW625">
        <v>25788217</v>
      </c>
      <c r="AX625">
        <v>3.202</v>
      </c>
      <c r="AY625">
        <v>37.9</v>
      </c>
      <c r="AZ625">
        <v>15.504</v>
      </c>
      <c r="BA625">
        <v>10.129</v>
      </c>
      <c r="BB625">
        <v>44648.71</v>
      </c>
      <c r="BC625">
        <v>0.5</v>
      </c>
      <c r="BD625">
        <v>107.791</v>
      </c>
      <c r="BE625">
        <v>5.07</v>
      </c>
      <c r="BF625">
        <v>13</v>
      </c>
      <c r="BG625">
        <v>16.5</v>
      </c>
      <c r="BI625">
        <v>3.84</v>
      </c>
      <c r="BJ625">
        <v>83.44</v>
      </c>
      <c r="BK625">
        <v>0.94399999999999995</v>
      </c>
      <c r="BL625">
        <v>-14168</v>
      </c>
      <c r="BM625">
        <v>-4.6500000000000004</v>
      </c>
      <c r="BN625">
        <v>-3.58</v>
      </c>
      <c r="BO625">
        <v>-549.39819996085805</v>
      </c>
    </row>
    <row r="626" spans="1:67" x14ac:dyDescent="0.3">
      <c r="A626" t="s">
        <v>202</v>
      </c>
      <c r="B626" t="s">
        <v>203</v>
      </c>
      <c r="C626" t="s">
        <v>127</v>
      </c>
      <c r="D626" s="33">
        <v>44480</v>
      </c>
      <c r="E626">
        <v>131415</v>
      </c>
      <c r="F626">
        <v>1848</v>
      </c>
      <c r="G626">
        <v>2230.7139999999999</v>
      </c>
      <c r="H626">
        <v>1461</v>
      </c>
      <c r="I626">
        <v>13</v>
      </c>
      <c r="J626">
        <v>14.856999999999999</v>
      </c>
      <c r="K626">
        <v>5095.9319999999998</v>
      </c>
      <c r="L626">
        <v>71.661000000000001</v>
      </c>
      <c r="M626">
        <v>86.501000000000005</v>
      </c>
      <c r="N626">
        <v>56.654000000000003</v>
      </c>
      <c r="O626">
        <v>0.504</v>
      </c>
      <c r="P626">
        <v>0.57599999999999996</v>
      </c>
      <c r="Q626">
        <v>1.05</v>
      </c>
      <c r="R626">
        <v>309</v>
      </c>
      <c r="S626">
        <v>11.981999999999999</v>
      </c>
      <c r="T626">
        <v>1486</v>
      </c>
      <c r="U626">
        <v>57.622999999999998</v>
      </c>
      <c r="Z626">
        <v>185405</v>
      </c>
      <c r="AA626">
        <v>39943975</v>
      </c>
      <c r="AB626">
        <v>1548.923</v>
      </c>
      <c r="AC626">
        <v>7.19</v>
      </c>
      <c r="AD626">
        <v>190859</v>
      </c>
      <c r="AE626">
        <v>7.4009999999999998</v>
      </c>
      <c r="AF626">
        <v>1.17E-2</v>
      </c>
      <c r="AG626">
        <v>85.6</v>
      </c>
      <c r="AH626" t="s">
        <v>204</v>
      </c>
      <c r="AI626">
        <v>30955777</v>
      </c>
      <c r="AJ626">
        <v>17742605</v>
      </c>
      <c r="AK626">
        <v>13212457</v>
      </c>
      <c r="AL626">
        <v>715</v>
      </c>
      <c r="AM626">
        <v>312260</v>
      </c>
      <c r="AN626">
        <v>294264</v>
      </c>
      <c r="AO626">
        <v>120.04</v>
      </c>
      <c r="AP626">
        <v>68.8</v>
      </c>
      <c r="AQ626">
        <v>51.23</v>
      </c>
      <c r="AR626">
        <v>0</v>
      </c>
      <c r="AS626">
        <v>11411</v>
      </c>
      <c r="AT626">
        <v>102224</v>
      </c>
      <c r="AU626">
        <v>0.39600000000000002</v>
      </c>
      <c r="AV626">
        <v>74.540000000000006</v>
      </c>
      <c r="AW626">
        <v>25788217</v>
      </c>
      <c r="AX626">
        <v>3.202</v>
      </c>
      <c r="AY626">
        <v>37.9</v>
      </c>
      <c r="AZ626">
        <v>15.504</v>
      </c>
      <c r="BA626">
        <v>10.129</v>
      </c>
      <c r="BB626">
        <v>44648.71</v>
      </c>
      <c r="BC626">
        <v>0.5</v>
      </c>
      <c r="BD626">
        <v>107.791</v>
      </c>
      <c r="BE626">
        <v>5.07</v>
      </c>
      <c r="BF626">
        <v>13</v>
      </c>
      <c r="BG626">
        <v>16.5</v>
      </c>
      <c r="BI626">
        <v>3.84</v>
      </c>
      <c r="BJ626">
        <v>83.44</v>
      </c>
      <c r="BK626">
        <v>0.94399999999999995</v>
      </c>
    </row>
    <row r="627" spans="1:67" x14ac:dyDescent="0.3">
      <c r="A627" t="s">
        <v>202</v>
      </c>
      <c r="B627" t="s">
        <v>203</v>
      </c>
      <c r="C627" t="s">
        <v>127</v>
      </c>
      <c r="D627" s="33">
        <v>44481</v>
      </c>
      <c r="E627">
        <v>133444</v>
      </c>
      <c r="F627">
        <v>2029</v>
      </c>
      <c r="G627">
        <v>2231.143</v>
      </c>
      <c r="H627">
        <v>1478</v>
      </c>
      <c r="I627">
        <v>17</v>
      </c>
      <c r="J627">
        <v>14.143000000000001</v>
      </c>
      <c r="K627">
        <v>5174.6109999999999</v>
      </c>
      <c r="L627">
        <v>78.679000000000002</v>
      </c>
      <c r="M627">
        <v>86.518000000000001</v>
      </c>
      <c r="N627">
        <v>57.313000000000002</v>
      </c>
      <c r="O627">
        <v>0.65900000000000003</v>
      </c>
      <c r="P627">
        <v>0.54800000000000004</v>
      </c>
      <c r="Q627">
        <v>1.04</v>
      </c>
      <c r="R627">
        <v>306</v>
      </c>
      <c r="S627">
        <v>11.866</v>
      </c>
      <c r="T627">
        <v>1462</v>
      </c>
      <c r="U627">
        <v>56.692999999999998</v>
      </c>
      <c r="Z627">
        <v>178619</v>
      </c>
      <c r="AA627">
        <v>40122594</v>
      </c>
      <c r="AB627">
        <v>1555.85</v>
      </c>
      <c r="AC627">
        <v>6.9260000000000002</v>
      </c>
      <c r="AD627">
        <v>191638</v>
      </c>
      <c r="AE627">
        <v>7.431</v>
      </c>
      <c r="AF627">
        <v>1.1599999999999999E-2</v>
      </c>
      <c r="AG627">
        <v>85.9</v>
      </c>
      <c r="AH627" t="s">
        <v>204</v>
      </c>
      <c r="AI627">
        <v>31292016</v>
      </c>
      <c r="AJ627">
        <v>17844016</v>
      </c>
      <c r="AK627">
        <v>13446945</v>
      </c>
      <c r="AL627">
        <v>1055</v>
      </c>
      <c r="AM627">
        <v>336239</v>
      </c>
      <c r="AN627">
        <v>292319</v>
      </c>
      <c r="AO627">
        <v>121.34</v>
      </c>
      <c r="AP627">
        <v>69.19</v>
      </c>
      <c r="AQ627">
        <v>52.14</v>
      </c>
      <c r="AR627">
        <v>0</v>
      </c>
      <c r="AS627">
        <v>11335</v>
      </c>
      <c r="AT627">
        <v>97589</v>
      </c>
      <c r="AU627">
        <v>0.378</v>
      </c>
      <c r="AV627">
        <v>74.540000000000006</v>
      </c>
      <c r="AW627">
        <v>25788217</v>
      </c>
      <c r="AX627">
        <v>3.202</v>
      </c>
      <c r="AY627">
        <v>37.9</v>
      </c>
      <c r="AZ627">
        <v>15.504</v>
      </c>
      <c r="BA627">
        <v>10.129</v>
      </c>
      <c r="BB627">
        <v>44648.71</v>
      </c>
      <c r="BC627">
        <v>0.5</v>
      </c>
      <c r="BD627">
        <v>107.791</v>
      </c>
      <c r="BE627">
        <v>5.07</v>
      </c>
      <c r="BF627">
        <v>13</v>
      </c>
      <c r="BG627">
        <v>16.5</v>
      </c>
      <c r="BI627">
        <v>3.84</v>
      </c>
      <c r="BJ627">
        <v>83.44</v>
      </c>
      <c r="BK627">
        <v>0.94399999999999995</v>
      </c>
    </row>
    <row r="628" spans="1:67" x14ac:dyDescent="0.3">
      <c r="A628" t="s">
        <v>202</v>
      </c>
      <c r="B628" t="s">
        <v>203</v>
      </c>
      <c r="C628" t="s">
        <v>127</v>
      </c>
      <c r="D628" s="33">
        <v>44482</v>
      </c>
      <c r="E628">
        <v>136188</v>
      </c>
      <c r="F628">
        <v>2744</v>
      </c>
      <c r="G628">
        <v>2306.5709999999999</v>
      </c>
      <c r="H628">
        <v>1496</v>
      </c>
      <c r="I628">
        <v>18</v>
      </c>
      <c r="J628">
        <v>15.286</v>
      </c>
      <c r="K628">
        <v>5281.0169999999998</v>
      </c>
      <c r="L628">
        <v>106.405</v>
      </c>
      <c r="M628">
        <v>89.442999999999998</v>
      </c>
      <c r="N628">
        <v>58.011000000000003</v>
      </c>
      <c r="O628">
        <v>0.69799999999999995</v>
      </c>
      <c r="P628">
        <v>0.59299999999999997</v>
      </c>
      <c r="Q628">
        <v>1.04</v>
      </c>
      <c r="R628">
        <v>296</v>
      </c>
      <c r="S628">
        <v>11.478</v>
      </c>
      <c r="T628">
        <v>1458</v>
      </c>
      <c r="U628">
        <v>56.536999999999999</v>
      </c>
      <c r="Z628">
        <v>210259</v>
      </c>
      <c r="AA628">
        <v>40332853</v>
      </c>
      <c r="AB628">
        <v>1564.0029999999999</v>
      </c>
      <c r="AC628">
        <v>8.1530000000000005</v>
      </c>
      <c r="AD628">
        <v>194594</v>
      </c>
      <c r="AE628">
        <v>7.5460000000000003</v>
      </c>
      <c r="AF628">
        <v>1.1900000000000001E-2</v>
      </c>
      <c r="AG628">
        <v>84.4</v>
      </c>
      <c r="AH628" t="s">
        <v>204</v>
      </c>
      <c r="AI628">
        <v>31610475</v>
      </c>
      <c r="AJ628">
        <v>17936776</v>
      </c>
      <c r="AK628">
        <v>13672371</v>
      </c>
      <c r="AL628">
        <v>1328</v>
      </c>
      <c r="AM628">
        <v>318459</v>
      </c>
      <c r="AN628">
        <v>289891</v>
      </c>
      <c r="AO628">
        <v>122.58</v>
      </c>
      <c r="AP628">
        <v>69.55</v>
      </c>
      <c r="AQ628">
        <v>53.02</v>
      </c>
      <c r="AR628">
        <v>0.01</v>
      </c>
      <c r="AS628">
        <v>11241</v>
      </c>
      <c r="AT628">
        <v>92686</v>
      </c>
      <c r="AU628">
        <v>0.35899999999999999</v>
      </c>
      <c r="AV628">
        <v>74.540000000000006</v>
      </c>
      <c r="AW628">
        <v>25788217</v>
      </c>
      <c r="AX628">
        <v>3.202</v>
      </c>
      <c r="AY628">
        <v>37.9</v>
      </c>
      <c r="AZ628">
        <v>15.504</v>
      </c>
      <c r="BA628">
        <v>10.129</v>
      </c>
      <c r="BB628">
        <v>44648.71</v>
      </c>
      <c r="BC628">
        <v>0.5</v>
      </c>
      <c r="BD628">
        <v>107.791</v>
      </c>
      <c r="BE628">
        <v>5.07</v>
      </c>
      <c r="BF628">
        <v>13</v>
      </c>
      <c r="BG628">
        <v>16.5</v>
      </c>
      <c r="BI628">
        <v>3.84</v>
      </c>
      <c r="BJ628">
        <v>83.44</v>
      </c>
      <c r="BK628">
        <v>0.94399999999999995</v>
      </c>
    </row>
    <row r="629" spans="1:67" x14ac:dyDescent="0.3">
      <c r="A629" t="s">
        <v>202</v>
      </c>
      <c r="B629" t="s">
        <v>203</v>
      </c>
      <c r="C629" t="s">
        <v>127</v>
      </c>
      <c r="D629" s="33">
        <v>44483</v>
      </c>
      <c r="E629">
        <v>138720</v>
      </c>
      <c r="F629">
        <v>2532</v>
      </c>
      <c r="G629">
        <v>2307.7139999999999</v>
      </c>
      <c r="H629">
        <v>1507</v>
      </c>
      <c r="I629">
        <v>11</v>
      </c>
      <c r="J629">
        <v>14.571</v>
      </c>
      <c r="K629">
        <v>5379.201</v>
      </c>
      <c r="L629">
        <v>98.183999999999997</v>
      </c>
      <c r="M629">
        <v>89.486999999999995</v>
      </c>
      <c r="N629">
        <v>58.438000000000002</v>
      </c>
      <c r="O629">
        <v>0.42699999999999999</v>
      </c>
      <c r="P629">
        <v>0.56499999999999995</v>
      </c>
      <c r="Q629">
        <v>1.03</v>
      </c>
      <c r="R629">
        <v>311</v>
      </c>
      <c r="S629">
        <v>12.06</v>
      </c>
      <c r="T629">
        <v>1414</v>
      </c>
      <c r="U629">
        <v>54.831000000000003</v>
      </c>
      <c r="Z629">
        <v>197156</v>
      </c>
      <c r="AA629">
        <v>40530009</v>
      </c>
      <c r="AB629">
        <v>1571.6479999999999</v>
      </c>
      <c r="AC629">
        <v>7.6449999999999996</v>
      </c>
      <c r="AD629">
        <v>191207</v>
      </c>
      <c r="AE629">
        <v>7.415</v>
      </c>
      <c r="AF629">
        <v>1.21E-2</v>
      </c>
      <c r="AG629">
        <v>82.9</v>
      </c>
      <c r="AH629" t="s">
        <v>204</v>
      </c>
      <c r="AI629">
        <v>31923197</v>
      </c>
      <c r="AJ629">
        <v>18030376</v>
      </c>
      <c r="AK629">
        <v>13891163</v>
      </c>
      <c r="AL629">
        <v>1658</v>
      </c>
      <c r="AM629">
        <v>312722</v>
      </c>
      <c r="AN629">
        <v>287334</v>
      </c>
      <c r="AO629">
        <v>123.79</v>
      </c>
      <c r="AP629">
        <v>69.92</v>
      </c>
      <c r="AQ629">
        <v>53.87</v>
      </c>
      <c r="AR629">
        <v>0.01</v>
      </c>
      <c r="AS629">
        <v>11142</v>
      </c>
      <c r="AT629">
        <v>88844</v>
      </c>
      <c r="AU629">
        <v>0.34499999999999997</v>
      </c>
      <c r="AV629">
        <v>74.540000000000006</v>
      </c>
      <c r="AW629">
        <v>25788217</v>
      </c>
      <c r="AX629">
        <v>3.202</v>
      </c>
      <c r="AY629">
        <v>37.9</v>
      </c>
      <c r="AZ629">
        <v>15.504</v>
      </c>
      <c r="BA629">
        <v>10.129</v>
      </c>
      <c r="BB629">
        <v>44648.71</v>
      </c>
      <c r="BC629">
        <v>0.5</v>
      </c>
      <c r="BD629">
        <v>107.791</v>
      </c>
      <c r="BE629">
        <v>5.07</v>
      </c>
      <c r="BF629">
        <v>13</v>
      </c>
      <c r="BG629">
        <v>16.5</v>
      </c>
      <c r="BI629">
        <v>3.84</v>
      </c>
      <c r="BJ629">
        <v>83.44</v>
      </c>
      <c r="BK629">
        <v>0.94399999999999995</v>
      </c>
    </row>
    <row r="630" spans="1:67" x14ac:dyDescent="0.3">
      <c r="A630" t="s">
        <v>202</v>
      </c>
      <c r="B630" t="s">
        <v>203</v>
      </c>
      <c r="C630" t="s">
        <v>127</v>
      </c>
      <c r="D630" s="33">
        <v>44484</v>
      </c>
      <c r="E630">
        <v>141031</v>
      </c>
      <c r="F630">
        <v>2311</v>
      </c>
      <c r="G630">
        <v>2278.5709999999999</v>
      </c>
      <c r="H630">
        <v>1515</v>
      </c>
      <c r="I630">
        <v>8</v>
      </c>
      <c r="J630">
        <v>13.429</v>
      </c>
      <c r="K630">
        <v>5468.8149999999996</v>
      </c>
      <c r="L630">
        <v>89.614999999999995</v>
      </c>
      <c r="M630">
        <v>88.356999999999999</v>
      </c>
      <c r="N630">
        <v>58.747999999999998</v>
      </c>
      <c r="O630">
        <v>0.31</v>
      </c>
      <c r="P630">
        <v>0.52100000000000002</v>
      </c>
      <c r="Q630">
        <v>1.02</v>
      </c>
      <c r="R630">
        <v>312</v>
      </c>
      <c r="S630">
        <v>12.099</v>
      </c>
      <c r="T630">
        <v>1493</v>
      </c>
      <c r="U630">
        <v>57.895000000000003</v>
      </c>
      <c r="Z630">
        <v>185923</v>
      </c>
      <c r="AA630">
        <v>40715932</v>
      </c>
      <c r="AB630">
        <v>1578.8579999999999</v>
      </c>
      <c r="AC630">
        <v>7.21</v>
      </c>
      <c r="AD630">
        <v>187517</v>
      </c>
      <c r="AE630">
        <v>7.2709999999999999</v>
      </c>
      <c r="AF630">
        <v>1.2200000000000001E-2</v>
      </c>
      <c r="AG630">
        <v>82.3</v>
      </c>
      <c r="AH630" t="s">
        <v>204</v>
      </c>
      <c r="AI630">
        <v>32222172</v>
      </c>
      <c r="AJ630">
        <v>18118501</v>
      </c>
      <c r="AK630">
        <v>14101561</v>
      </c>
      <c r="AL630">
        <v>2110</v>
      </c>
      <c r="AM630">
        <v>298975</v>
      </c>
      <c r="AN630">
        <v>282843</v>
      </c>
      <c r="AO630">
        <v>124.95</v>
      </c>
      <c r="AP630">
        <v>70.260000000000005</v>
      </c>
      <c r="AQ630">
        <v>54.68</v>
      </c>
      <c r="AR630">
        <v>0.01</v>
      </c>
      <c r="AS630">
        <v>10968</v>
      </c>
      <c r="AT630">
        <v>85339</v>
      </c>
      <c r="AU630">
        <v>0.33100000000000002</v>
      </c>
      <c r="AV630">
        <v>74.540000000000006</v>
      </c>
      <c r="AW630">
        <v>25788217</v>
      </c>
      <c r="AX630">
        <v>3.202</v>
      </c>
      <c r="AY630">
        <v>37.9</v>
      </c>
      <c r="AZ630">
        <v>15.504</v>
      </c>
      <c r="BA630">
        <v>10.129</v>
      </c>
      <c r="BB630">
        <v>44648.71</v>
      </c>
      <c r="BC630">
        <v>0.5</v>
      </c>
      <c r="BD630">
        <v>107.791</v>
      </c>
      <c r="BE630">
        <v>5.07</v>
      </c>
      <c r="BF630">
        <v>13</v>
      </c>
      <c r="BG630">
        <v>16.5</v>
      </c>
      <c r="BI630">
        <v>3.84</v>
      </c>
      <c r="BJ630">
        <v>83.44</v>
      </c>
      <c r="BK630">
        <v>0.94399999999999995</v>
      </c>
    </row>
    <row r="631" spans="1:67" x14ac:dyDescent="0.3">
      <c r="A631" t="s">
        <v>202</v>
      </c>
      <c r="B631" t="s">
        <v>203</v>
      </c>
      <c r="C631" t="s">
        <v>127</v>
      </c>
      <c r="D631" s="33">
        <v>44485</v>
      </c>
      <c r="E631">
        <v>143204</v>
      </c>
      <c r="F631">
        <v>2173</v>
      </c>
      <c r="G631">
        <v>2247.5709999999999</v>
      </c>
      <c r="H631">
        <v>1532</v>
      </c>
      <c r="I631">
        <v>17</v>
      </c>
      <c r="J631">
        <v>14.286</v>
      </c>
      <c r="K631">
        <v>5553.0789999999997</v>
      </c>
      <c r="L631">
        <v>84.263000000000005</v>
      </c>
      <c r="M631">
        <v>87.155000000000001</v>
      </c>
      <c r="N631">
        <v>59.406999999999996</v>
      </c>
      <c r="O631">
        <v>0.65900000000000003</v>
      </c>
      <c r="P631">
        <v>0.55400000000000005</v>
      </c>
      <c r="Q631">
        <v>1.01</v>
      </c>
      <c r="R631">
        <v>298</v>
      </c>
      <c r="S631">
        <v>11.555999999999999</v>
      </c>
      <c r="T631">
        <v>1441</v>
      </c>
      <c r="U631">
        <v>55.878</v>
      </c>
      <c r="Z631">
        <v>163876</v>
      </c>
      <c r="AA631">
        <v>40879808</v>
      </c>
      <c r="AB631">
        <v>1585.213</v>
      </c>
      <c r="AC631">
        <v>6.3550000000000004</v>
      </c>
      <c r="AD631">
        <v>185479</v>
      </c>
      <c r="AE631">
        <v>7.1920000000000002</v>
      </c>
      <c r="AF631">
        <v>1.21E-2</v>
      </c>
      <c r="AG631">
        <v>82.5</v>
      </c>
      <c r="AH631" t="s">
        <v>204</v>
      </c>
      <c r="AI631">
        <v>32418073</v>
      </c>
      <c r="AJ631">
        <v>18170223</v>
      </c>
      <c r="AK631">
        <v>14245406</v>
      </c>
      <c r="AL631">
        <v>2444</v>
      </c>
      <c r="AM631">
        <v>195901</v>
      </c>
      <c r="AN631">
        <v>277166</v>
      </c>
      <c r="AO631">
        <v>125.71</v>
      </c>
      <c r="AP631">
        <v>70.459999999999994</v>
      </c>
      <c r="AQ631">
        <v>55.24</v>
      </c>
      <c r="AR631">
        <v>0.01</v>
      </c>
      <c r="AS631">
        <v>10748</v>
      </c>
      <c r="AT631">
        <v>82346</v>
      </c>
      <c r="AU631">
        <v>0.31900000000000001</v>
      </c>
      <c r="AV631">
        <v>74.540000000000006</v>
      </c>
      <c r="AW631">
        <v>25788217</v>
      </c>
      <c r="AX631">
        <v>3.202</v>
      </c>
      <c r="AY631">
        <v>37.9</v>
      </c>
      <c r="AZ631">
        <v>15.504</v>
      </c>
      <c r="BA631">
        <v>10.129</v>
      </c>
      <c r="BB631">
        <v>44648.71</v>
      </c>
      <c r="BC631">
        <v>0.5</v>
      </c>
      <c r="BD631">
        <v>107.791</v>
      </c>
      <c r="BE631">
        <v>5.07</v>
      </c>
      <c r="BF631">
        <v>13</v>
      </c>
      <c r="BG631">
        <v>16.5</v>
      </c>
      <c r="BI631">
        <v>3.84</v>
      </c>
      <c r="BJ631">
        <v>83.44</v>
      </c>
      <c r="BK631">
        <v>0.94399999999999995</v>
      </c>
    </row>
    <row r="632" spans="1:67" x14ac:dyDescent="0.3">
      <c r="A632" t="s">
        <v>202</v>
      </c>
      <c r="B632" t="s">
        <v>203</v>
      </c>
      <c r="C632" t="s">
        <v>127</v>
      </c>
      <c r="D632" s="33">
        <v>44486</v>
      </c>
      <c r="E632">
        <v>145263</v>
      </c>
      <c r="F632">
        <v>2059</v>
      </c>
      <c r="G632">
        <v>2242.2860000000001</v>
      </c>
      <c r="H632">
        <v>1543</v>
      </c>
      <c r="I632">
        <v>11</v>
      </c>
      <c r="J632">
        <v>13.571</v>
      </c>
      <c r="K632">
        <v>5632.9210000000003</v>
      </c>
      <c r="L632">
        <v>79.843000000000004</v>
      </c>
      <c r="M632">
        <v>86.95</v>
      </c>
      <c r="N632">
        <v>59.834000000000003</v>
      </c>
      <c r="O632">
        <v>0.42699999999999999</v>
      </c>
      <c r="P632">
        <v>0.52600000000000002</v>
      </c>
      <c r="Q632">
        <v>1.01</v>
      </c>
      <c r="R632">
        <v>297</v>
      </c>
      <c r="S632">
        <v>11.516999999999999</v>
      </c>
      <c r="T632">
        <v>1502</v>
      </c>
      <c r="U632">
        <v>58.244</v>
      </c>
      <c r="Z632">
        <v>159533</v>
      </c>
      <c r="AA632">
        <v>41039341</v>
      </c>
      <c r="AB632">
        <v>1591.3989999999999</v>
      </c>
      <c r="AC632">
        <v>6.1859999999999999</v>
      </c>
      <c r="AD632">
        <v>182967</v>
      </c>
      <c r="AE632">
        <v>7.0949999999999998</v>
      </c>
      <c r="AF632">
        <v>1.23E-2</v>
      </c>
      <c r="AG632">
        <v>81.599999999999994</v>
      </c>
      <c r="AH632" t="s">
        <v>204</v>
      </c>
      <c r="AI632">
        <v>32577130</v>
      </c>
      <c r="AJ632">
        <v>18214049</v>
      </c>
      <c r="AK632">
        <v>14360419</v>
      </c>
      <c r="AL632">
        <v>2662</v>
      </c>
      <c r="AM632">
        <v>159057</v>
      </c>
      <c r="AN632">
        <v>276230</v>
      </c>
      <c r="AO632">
        <v>126.33</v>
      </c>
      <c r="AP632">
        <v>70.63</v>
      </c>
      <c r="AQ632">
        <v>55.69</v>
      </c>
      <c r="AR632">
        <v>0.01</v>
      </c>
      <c r="AS632">
        <v>10711</v>
      </c>
      <c r="AT632">
        <v>81328</v>
      </c>
      <c r="AU632">
        <v>0.315</v>
      </c>
      <c r="AV632">
        <v>74.540000000000006</v>
      </c>
      <c r="AW632">
        <v>25788217</v>
      </c>
      <c r="AX632">
        <v>3.202</v>
      </c>
      <c r="AY632">
        <v>37.9</v>
      </c>
      <c r="AZ632">
        <v>15.504</v>
      </c>
      <c r="BA632">
        <v>10.129</v>
      </c>
      <c r="BB632">
        <v>44648.71</v>
      </c>
      <c r="BC632">
        <v>0.5</v>
      </c>
      <c r="BD632">
        <v>107.791</v>
      </c>
      <c r="BE632">
        <v>5.07</v>
      </c>
      <c r="BF632">
        <v>13</v>
      </c>
      <c r="BG632">
        <v>16.5</v>
      </c>
      <c r="BI632">
        <v>3.84</v>
      </c>
      <c r="BJ632">
        <v>83.44</v>
      </c>
      <c r="BK632">
        <v>0.94399999999999995</v>
      </c>
      <c r="BL632">
        <v>-14276.6</v>
      </c>
      <c r="BM632">
        <v>-4.6399999999999997</v>
      </c>
      <c r="BN632">
        <v>-3.25</v>
      </c>
      <c r="BO632">
        <v>-553.60942557603005</v>
      </c>
    </row>
    <row r="633" spans="1:67" x14ac:dyDescent="0.3">
      <c r="A633" t="s">
        <v>202</v>
      </c>
      <c r="B633" t="s">
        <v>203</v>
      </c>
      <c r="C633" t="s">
        <v>127</v>
      </c>
      <c r="D633" s="33">
        <v>44487</v>
      </c>
      <c r="E633">
        <v>147301</v>
      </c>
      <c r="F633">
        <v>2038</v>
      </c>
      <c r="G633">
        <v>2269.4290000000001</v>
      </c>
      <c r="H633">
        <v>1558</v>
      </c>
      <c r="I633">
        <v>15</v>
      </c>
      <c r="J633">
        <v>13.856999999999999</v>
      </c>
      <c r="K633">
        <v>5711.95</v>
      </c>
      <c r="L633">
        <v>79.028000000000006</v>
      </c>
      <c r="M633">
        <v>88.003</v>
      </c>
      <c r="N633">
        <v>60.414999999999999</v>
      </c>
      <c r="O633">
        <v>0.58199999999999996</v>
      </c>
      <c r="P633">
        <v>0.53700000000000003</v>
      </c>
      <c r="Q633">
        <v>0.99</v>
      </c>
      <c r="R633">
        <v>288</v>
      </c>
      <c r="S633">
        <v>11.167999999999999</v>
      </c>
      <c r="T633">
        <v>1416</v>
      </c>
      <c r="U633">
        <v>54.908999999999999</v>
      </c>
      <c r="Z633">
        <v>152710</v>
      </c>
      <c r="AA633">
        <v>41192051</v>
      </c>
      <c r="AB633">
        <v>1597.3209999999999</v>
      </c>
      <c r="AC633">
        <v>5.9219999999999997</v>
      </c>
      <c r="AD633">
        <v>178297</v>
      </c>
      <c r="AE633">
        <v>6.9139999999999997</v>
      </c>
      <c r="AF633">
        <v>1.2699999999999999E-2</v>
      </c>
      <c r="AG633">
        <v>78.599999999999994</v>
      </c>
      <c r="AH633" t="s">
        <v>204</v>
      </c>
      <c r="AI633">
        <v>32854557</v>
      </c>
      <c r="AJ633">
        <v>18292826</v>
      </c>
      <c r="AK633">
        <v>14558572</v>
      </c>
      <c r="AL633">
        <v>3159</v>
      </c>
      <c r="AM633">
        <v>277427</v>
      </c>
      <c r="AN633">
        <v>271254</v>
      </c>
      <c r="AO633">
        <v>127.4</v>
      </c>
      <c r="AP633">
        <v>70.930000000000007</v>
      </c>
      <c r="AQ633">
        <v>56.45</v>
      </c>
      <c r="AR633">
        <v>0.01</v>
      </c>
      <c r="AS633">
        <v>10519</v>
      </c>
      <c r="AT633">
        <v>78603</v>
      </c>
      <c r="AU633">
        <v>0.30499999999999999</v>
      </c>
      <c r="AV633">
        <v>74.540000000000006</v>
      </c>
      <c r="AW633">
        <v>25788217</v>
      </c>
      <c r="AX633">
        <v>3.202</v>
      </c>
      <c r="AY633">
        <v>37.9</v>
      </c>
      <c r="AZ633">
        <v>15.504</v>
      </c>
      <c r="BA633">
        <v>10.129</v>
      </c>
      <c r="BB633">
        <v>44648.71</v>
      </c>
      <c r="BC633">
        <v>0.5</v>
      </c>
      <c r="BD633">
        <v>107.791</v>
      </c>
      <c r="BE633">
        <v>5.07</v>
      </c>
      <c r="BF633">
        <v>13</v>
      </c>
      <c r="BG633">
        <v>16.5</v>
      </c>
      <c r="BI633">
        <v>3.84</v>
      </c>
      <c r="BJ633">
        <v>83.44</v>
      </c>
      <c r="BK633">
        <v>0.94399999999999995</v>
      </c>
    </row>
    <row r="634" spans="1:67" x14ac:dyDescent="0.3">
      <c r="A634" t="s">
        <v>202</v>
      </c>
      <c r="B634" t="s">
        <v>203</v>
      </c>
      <c r="C634" t="s">
        <v>127</v>
      </c>
      <c r="D634" s="33">
        <v>44488</v>
      </c>
      <c r="E634">
        <v>149398</v>
      </c>
      <c r="F634">
        <v>2097</v>
      </c>
      <c r="G634">
        <v>2279.143</v>
      </c>
      <c r="H634">
        <v>1577</v>
      </c>
      <c r="I634">
        <v>19</v>
      </c>
      <c r="J634">
        <v>14.143000000000001</v>
      </c>
      <c r="K634">
        <v>5793.2659999999996</v>
      </c>
      <c r="L634">
        <v>81.316000000000003</v>
      </c>
      <c r="M634">
        <v>88.379000000000005</v>
      </c>
      <c r="N634">
        <v>61.152000000000001</v>
      </c>
      <c r="O634">
        <v>0.73699999999999999</v>
      </c>
      <c r="P634">
        <v>0.54800000000000004</v>
      </c>
      <c r="Q634">
        <v>0.98</v>
      </c>
      <c r="R634">
        <v>280</v>
      </c>
      <c r="S634">
        <v>10.858000000000001</v>
      </c>
      <c r="T634">
        <v>1378</v>
      </c>
      <c r="U634">
        <v>53.435000000000002</v>
      </c>
      <c r="Z634">
        <v>179749</v>
      </c>
      <c r="AA634">
        <v>41371800</v>
      </c>
      <c r="AB634">
        <v>1604.2909999999999</v>
      </c>
      <c r="AC634">
        <v>6.97</v>
      </c>
      <c r="AD634">
        <v>178458</v>
      </c>
      <c r="AE634">
        <v>6.92</v>
      </c>
      <c r="AF634">
        <v>1.2800000000000001E-2</v>
      </c>
      <c r="AG634">
        <v>78.3</v>
      </c>
      <c r="AH634" t="s">
        <v>204</v>
      </c>
      <c r="AI634">
        <v>33129907</v>
      </c>
      <c r="AJ634">
        <v>18373112</v>
      </c>
      <c r="AK634">
        <v>14753069</v>
      </c>
      <c r="AL634">
        <v>3726</v>
      </c>
      <c r="AM634">
        <v>275350</v>
      </c>
      <c r="AN634">
        <v>262556</v>
      </c>
      <c r="AO634">
        <v>128.47</v>
      </c>
      <c r="AP634">
        <v>71.25</v>
      </c>
      <c r="AQ634">
        <v>57.21</v>
      </c>
      <c r="AR634">
        <v>0.01</v>
      </c>
      <c r="AS634">
        <v>10181</v>
      </c>
      <c r="AT634">
        <v>75585</v>
      </c>
      <c r="AU634">
        <v>0.29299999999999998</v>
      </c>
      <c r="AV634">
        <v>74.540000000000006</v>
      </c>
      <c r="AW634">
        <v>25788217</v>
      </c>
      <c r="AX634">
        <v>3.202</v>
      </c>
      <c r="AY634">
        <v>37.9</v>
      </c>
      <c r="AZ634">
        <v>15.504</v>
      </c>
      <c r="BA634">
        <v>10.129</v>
      </c>
      <c r="BB634">
        <v>44648.71</v>
      </c>
      <c r="BC634">
        <v>0.5</v>
      </c>
      <c r="BD634">
        <v>107.791</v>
      </c>
      <c r="BE634">
        <v>5.07</v>
      </c>
      <c r="BF634">
        <v>13</v>
      </c>
      <c r="BG634">
        <v>16.5</v>
      </c>
      <c r="BI634">
        <v>3.84</v>
      </c>
      <c r="BJ634">
        <v>83.44</v>
      </c>
      <c r="BK634">
        <v>0.94399999999999995</v>
      </c>
    </row>
    <row r="635" spans="1:67" x14ac:dyDescent="0.3">
      <c r="A635" t="s">
        <v>202</v>
      </c>
      <c r="B635" t="s">
        <v>203</v>
      </c>
      <c r="C635" t="s">
        <v>127</v>
      </c>
      <c r="D635" s="33">
        <v>44489</v>
      </c>
      <c r="E635">
        <v>151942</v>
      </c>
      <c r="F635">
        <v>2544</v>
      </c>
      <c r="G635">
        <v>2250.5709999999999</v>
      </c>
      <c r="H635">
        <v>1590</v>
      </c>
      <c r="I635">
        <v>13</v>
      </c>
      <c r="J635">
        <v>13.429</v>
      </c>
      <c r="K635">
        <v>5891.9160000000002</v>
      </c>
      <c r="L635">
        <v>98.65</v>
      </c>
      <c r="M635">
        <v>87.271000000000001</v>
      </c>
      <c r="N635">
        <v>61.655999999999999</v>
      </c>
      <c r="O635">
        <v>0.504</v>
      </c>
      <c r="P635">
        <v>0.52100000000000002</v>
      </c>
      <c r="Q635">
        <v>0.97</v>
      </c>
      <c r="R635">
        <v>276</v>
      </c>
      <c r="S635">
        <v>10.702999999999999</v>
      </c>
      <c r="T635">
        <v>1343</v>
      </c>
      <c r="U635">
        <v>52.078000000000003</v>
      </c>
      <c r="Z635">
        <v>192296</v>
      </c>
      <c r="AA635">
        <v>41564096</v>
      </c>
      <c r="AB635">
        <v>1611.748</v>
      </c>
      <c r="AC635">
        <v>7.4569999999999999</v>
      </c>
      <c r="AD635">
        <v>175892</v>
      </c>
      <c r="AE635">
        <v>6.8209999999999997</v>
      </c>
      <c r="AF635">
        <v>1.2800000000000001E-2</v>
      </c>
      <c r="AG635">
        <v>78.2</v>
      </c>
      <c r="AH635" t="s">
        <v>204</v>
      </c>
      <c r="AI635">
        <v>33404278</v>
      </c>
      <c r="AJ635">
        <v>18452962</v>
      </c>
      <c r="AK635">
        <v>14946699</v>
      </c>
      <c r="AL635">
        <v>4617</v>
      </c>
      <c r="AM635">
        <v>274371</v>
      </c>
      <c r="AN635">
        <v>256258</v>
      </c>
      <c r="AO635">
        <v>129.53</v>
      </c>
      <c r="AP635">
        <v>71.56</v>
      </c>
      <c r="AQ635">
        <v>57.96</v>
      </c>
      <c r="AR635">
        <v>0.02</v>
      </c>
      <c r="AS635">
        <v>9937</v>
      </c>
      <c r="AT635">
        <v>73741</v>
      </c>
      <c r="AU635">
        <v>0.28599999999999998</v>
      </c>
      <c r="AV635">
        <v>74.540000000000006</v>
      </c>
      <c r="AW635">
        <v>25788217</v>
      </c>
      <c r="AX635">
        <v>3.202</v>
      </c>
      <c r="AY635">
        <v>37.9</v>
      </c>
      <c r="AZ635">
        <v>15.504</v>
      </c>
      <c r="BA635">
        <v>10.129</v>
      </c>
      <c r="BB635">
        <v>44648.71</v>
      </c>
      <c r="BC635">
        <v>0.5</v>
      </c>
      <c r="BD635">
        <v>107.791</v>
      </c>
      <c r="BE635">
        <v>5.07</v>
      </c>
      <c r="BF635">
        <v>13</v>
      </c>
      <c r="BG635">
        <v>16.5</v>
      </c>
      <c r="BI635">
        <v>3.84</v>
      </c>
      <c r="BJ635">
        <v>83.44</v>
      </c>
      <c r="BK635">
        <v>0.94399999999999995</v>
      </c>
    </row>
    <row r="636" spans="1:67" x14ac:dyDescent="0.3">
      <c r="A636" t="s">
        <v>202</v>
      </c>
      <c r="B636" t="s">
        <v>203</v>
      </c>
      <c r="C636" t="s">
        <v>127</v>
      </c>
      <c r="D636" s="33">
        <v>44490</v>
      </c>
      <c r="E636">
        <v>154489</v>
      </c>
      <c r="F636">
        <v>2547</v>
      </c>
      <c r="G636">
        <v>2252.7139999999999</v>
      </c>
      <c r="H636">
        <v>1611</v>
      </c>
      <c r="I636">
        <v>21</v>
      </c>
      <c r="J636">
        <v>14.856999999999999</v>
      </c>
      <c r="K636">
        <v>5990.6819999999998</v>
      </c>
      <c r="L636">
        <v>98.766000000000005</v>
      </c>
      <c r="M636">
        <v>87.353999999999999</v>
      </c>
      <c r="N636">
        <v>62.47</v>
      </c>
      <c r="O636">
        <v>0.81399999999999995</v>
      </c>
      <c r="P636">
        <v>0.57599999999999996</v>
      </c>
      <c r="Q636">
        <v>0.96</v>
      </c>
      <c r="R636">
        <v>282</v>
      </c>
      <c r="S636">
        <v>10.935</v>
      </c>
      <c r="T636">
        <v>1309</v>
      </c>
      <c r="U636">
        <v>50.76</v>
      </c>
      <c r="Z636">
        <v>188693</v>
      </c>
      <c r="AA636">
        <v>41752789</v>
      </c>
      <c r="AB636">
        <v>1619.0650000000001</v>
      </c>
      <c r="AC636">
        <v>7.3170000000000002</v>
      </c>
      <c r="AD636">
        <v>174683</v>
      </c>
      <c r="AE636">
        <v>6.774</v>
      </c>
      <c r="AF636">
        <v>1.29E-2</v>
      </c>
      <c r="AG636">
        <v>77.5</v>
      </c>
      <c r="AH636" t="s">
        <v>204</v>
      </c>
      <c r="AI636">
        <v>33681381</v>
      </c>
      <c r="AJ636">
        <v>18531078</v>
      </c>
      <c r="AK636">
        <v>15144905</v>
      </c>
      <c r="AL636">
        <v>5398</v>
      </c>
      <c r="AM636">
        <v>277103</v>
      </c>
      <c r="AN636">
        <v>251169</v>
      </c>
      <c r="AO636">
        <v>130.61000000000001</v>
      </c>
      <c r="AP636">
        <v>71.86</v>
      </c>
      <c r="AQ636">
        <v>58.73</v>
      </c>
      <c r="AR636">
        <v>0.02</v>
      </c>
      <c r="AS636">
        <v>9740</v>
      </c>
      <c r="AT636">
        <v>71529</v>
      </c>
      <c r="AU636">
        <v>0.27700000000000002</v>
      </c>
      <c r="AV636">
        <v>74.540000000000006</v>
      </c>
      <c r="AW636">
        <v>25788217</v>
      </c>
      <c r="AX636">
        <v>3.202</v>
      </c>
      <c r="AY636">
        <v>37.9</v>
      </c>
      <c r="AZ636">
        <v>15.504</v>
      </c>
      <c r="BA636">
        <v>10.129</v>
      </c>
      <c r="BB636">
        <v>44648.71</v>
      </c>
      <c r="BC636">
        <v>0.5</v>
      </c>
      <c r="BD636">
        <v>107.791</v>
      </c>
      <c r="BE636">
        <v>5.07</v>
      </c>
      <c r="BF636">
        <v>13</v>
      </c>
      <c r="BG636">
        <v>16.5</v>
      </c>
      <c r="BI636">
        <v>3.84</v>
      </c>
      <c r="BJ636">
        <v>83.44</v>
      </c>
      <c r="BK636">
        <v>0.94399999999999995</v>
      </c>
    </row>
    <row r="637" spans="1:67" x14ac:dyDescent="0.3">
      <c r="A637" t="s">
        <v>202</v>
      </c>
      <c r="B637" t="s">
        <v>203</v>
      </c>
      <c r="C637" t="s">
        <v>127</v>
      </c>
      <c r="D637" s="33">
        <v>44491</v>
      </c>
      <c r="E637">
        <v>156372</v>
      </c>
      <c r="F637">
        <v>1883</v>
      </c>
      <c r="G637">
        <v>2191.5709999999999</v>
      </c>
      <c r="H637">
        <v>1622</v>
      </c>
      <c r="I637">
        <v>11</v>
      </c>
      <c r="J637">
        <v>15.286</v>
      </c>
      <c r="K637">
        <v>6063.7</v>
      </c>
      <c r="L637">
        <v>73.018000000000001</v>
      </c>
      <c r="M637">
        <v>84.983000000000004</v>
      </c>
      <c r="N637">
        <v>62.896999999999998</v>
      </c>
      <c r="O637">
        <v>0.42699999999999999</v>
      </c>
      <c r="P637">
        <v>0.59299999999999997</v>
      </c>
      <c r="Q637">
        <v>0.94</v>
      </c>
      <c r="R637">
        <v>279</v>
      </c>
      <c r="S637">
        <v>10.819000000000001</v>
      </c>
      <c r="T637">
        <v>1284</v>
      </c>
      <c r="U637">
        <v>49.79</v>
      </c>
      <c r="Z637">
        <v>171882</v>
      </c>
      <c r="AA637">
        <v>41924671</v>
      </c>
      <c r="AB637">
        <v>1625.73</v>
      </c>
      <c r="AC637">
        <v>6.665</v>
      </c>
      <c r="AD637">
        <v>172677</v>
      </c>
      <c r="AE637">
        <v>6.6959999999999997</v>
      </c>
      <c r="AF637">
        <v>1.2699999999999999E-2</v>
      </c>
      <c r="AG637">
        <v>78.8</v>
      </c>
      <c r="AH637" t="s">
        <v>204</v>
      </c>
      <c r="AI637">
        <v>33951546</v>
      </c>
      <c r="AJ637">
        <v>18603298</v>
      </c>
      <c r="AK637">
        <v>15342065</v>
      </c>
      <c r="AL637">
        <v>6183</v>
      </c>
      <c r="AM637">
        <v>270165</v>
      </c>
      <c r="AN637">
        <v>247053</v>
      </c>
      <c r="AO637">
        <v>131.66</v>
      </c>
      <c r="AP637">
        <v>72.14</v>
      </c>
      <c r="AQ637">
        <v>59.49</v>
      </c>
      <c r="AR637">
        <v>0.02</v>
      </c>
      <c r="AS637">
        <v>9580</v>
      </c>
      <c r="AT637">
        <v>69257</v>
      </c>
      <c r="AU637">
        <v>0.26900000000000002</v>
      </c>
      <c r="AV637">
        <v>65.28</v>
      </c>
      <c r="AW637">
        <v>25788217</v>
      </c>
      <c r="AX637">
        <v>3.202</v>
      </c>
      <c r="AY637">
        <v>37.9</v>
      </c>
      <c r="AZ637">
        <v>15.504</v>
      </c>
      <c r="BA637">
        <v>10.129</v>
      </c>
      <c r="BB637">
        <v>44648.71</v>
      </c>
      <c r="BC637">
        <v>0.5</v>
      </c>
      <c r="BD637">
        <v>107.791</v>
      </c>
      <c r="BE637">
        <v>5.07</v>
      </c>
      <c r="BF637">
        <v>13</v>
      </c>
      <c r="BG637">
        <v>16.5</v>
      </c>
      <c r="BI637">
        <v>3.84</v>
      </c>
      <c r="BJ637">
        <v>83.44</v>
      </c>
      <c r="BK637">
        <v>0.94399999999999995</v>
      </c>
    </row>
    <row r="638" spans="1:67" x14ac:dyDescent="0.3">
      <c r="A638" t="s">
        <v>202</v>
      </c>
      <c r="B638" t="s">
        <v>203</v>
      </c>
      <c r="C638" t="s">
        <v>127</v>
      </c>
      <c r="D638" s="33">
        <v>44492</v>
      </c>
      <c r="E638">
        <v>158546</v>
      </c>
      <c r="F638">
        <v>2174</v>
      </c>
      <c r="G638">
        <v>2191.7139999999999</v>
      </c>
      <c r="H638">
        <v>1637</v>
      </c>
      <c r="I638">
        <v>15</v>
      </c>
      <c r="J638">
        <v>15</v>
      </c>
      <c r="K638">
        <v>6148.0020000000004</v>
      </c>
      <c r="L638">
        <v>84.302000000000007</v>
      </c>
      <c r="M638">
        <v>84.989000000000004</v>
      </c>
      <c r="N638">
        <v>63.478999999999999</v>
      </c>
      <c r="O638">
        <v>0.58199999999999996</v>
      </c>
      <c r="P638">
        <v>0.58199999999999996</v>
      </c>
      <c r="Q638">
        <v>0.93</v>
      </c>
      <c r="R638">
        <v>276</v>
      </c>
      <c r="S638">
        <v>10.702999999999999</v>
      </c>
      <c r="T638">
        <v>1312</v>
      </c>
      <c r="U638">
        <v>50.875999999999998</v>
      </c>
      <c r="Z638">
        <v>153397</v>
      </c>
      <c r="AA638">
        <v>42078068</v>
      </c>
      <c r="AB638">
        <v>1631.6780000000001</v>
      </c>
      <c r="AC638">
        <v>5.9480000000000004</v>
      </c>
      <c r="AD638">
        <v>171180</v>
      </c>
      <c r="AE638">
        <v>6.6379999999999999</v>
      </c>
      <c r="AF638">
        <v>1.2800000000000001E-2</v>
      </c>
      <c r="AG638">
        <v>78.099999999999994</v>
      </c>
      <c r="AH638" t="s">
        <v>204</v>
      </c>
      <c r="AI638">
        <v>34143402</v>
      </c>
      <c r="AJ638">
        <v>18652593</v>
      </c>
      <c r="AK638">
        <v>15484232</v>
      </c>
      <c r="AL638">
        <v>6577</v>
      </c>
      <c r="AM638">
        <v>191856</v>
      </c>
      <c r="AN638">
        <v>246476</v>
      </c>
      <c r="AO638">
        <v>132.4</v>
      </c>
      <c r="AP638">
        <v>72.33</v>
      </c>
      <c r="AQ638">
        <v>60.04</v>
      </c>
      <c r="AR638">
        <v>0.03</v>
      </c>
      <c r="AS638">
        <v>9558</v>
      </c>
      <c r="AT638">
        <v>68910</v>
      </c>
      <c r="AU638">
        <v>0.26700000000000002</v>
      </c>
      <c r="AV638">
        <v>65.28</v>
      </c>
      <c r="AW638">
        <v>25788217</v>
      </c>
      <c r="AX638">
        <v>3.202</v>
      </c>
      <c r="AY638">
        <v>37.9</v>
      </c>
      <c r="AZ638">
        <v>15.504</v>
      </c>
      <c r="BA638">
        <v>10.129</v>
      </c>
      <c r="BB638">
        <v>44648.71</v>
      </c>
      <c r="BC638">
        <v>0.5</v>
      </c>
      <c r="BD638">
        <v>107.791</v>
      </c>
      <c r="BE638">
        <v>5.07</v>
      </c>
      <c r="BF638">
        <v>13</v>
      </c>
      <c r="BG638">
        <v>16.5</v>
      </c>
      <c r="BI638">
        <v>3.84</v>
      </c>
      <c r="BJ638">
        <v>83.44</v>
      </c>
      <c r="BK638">
        <v>0.94399999999999995</v>
      </c>
    </row>
    <row r="639" spans="1:67" x14ac:dyDescent="0.3">
      <c r="A639" t="s">
        <v>202</v>
      </c>
      <c r="B639" t="s">
        <v>203</v>
      </c>
      <c r="C639" t="s">
        <v>127</v>
      </c>
      <c r="D639" s="33">
        <v>44493</v>
      </c>
      <c r="E639">
        <v>160230</v>
      </c>
      <c r="F639">
        <v>1684</v>
      </c>
      <c r="G639">
        <v>2138.143</v>
      </c>
      <c r="H639">
        <v>1648</v>
      </c>
      <c r="I639">
        <v>11</v>
      </c>
      <c r="J639">
        <v>15</v>
      </c>
      <c r="K639">
        <v>6213.3029999999999</v>
      </c>
      <c r="L639">
        <v>65.301000000000002</v>
      </c>
      <c r="M639">
        <v>82.912000000000006</v>
      </c>
      <c r="N639">
        <v>63.905000000000001</v>
      </c>
      <c r="O639">
        <v>0.42699999999999999</v>
      </c>
      <c r="P639">
        <v>0.58199999999999996</v>
      </c>
      <c r="Q639">
        <v>0.91</v>
      </c>
      <c r="R639">
        <v>278</v>
      </c>
      <c r="S639">
        <v>10.78</v>
      </c>
      <c r="T639">
        <v>1317</v>
      </c>
      <c r="U639">
        <v>51.07</v>
      </c>
      <c r="Z639">
        <v>151369</v>
      </c>
      <c r="AA639">
        <v>42229437</v>
      </c>
      <c r="AB639">
        <v>1637.548</v>
      </c>
      <c r="AC639">
        <v>5.87</v>
      </c>
      <c r="AD639">
        <v>170014</v>
      </c>
      <c r="AE639">
        <v>6.593</v>
      </c>
      <c r="AF639">
        <v>1.26E-2</v>
      </c>
      <c r="AG639">
        <v>79.5</v>
      </c>
      <c r="AH639" t="s">
        <v>204</v>
      </c>
      <c r="AI639">
        <v>34268948</v>
      </c>
      <c r="AJ639">
        <v>18692857</v>
      </c>
      <c r="AK639">
        <v>15569263</v>
      </c>
      <c r="AL639">
        <v>6828</v>
      </c>
      <c r="AM639">
        <v>125546</v>
      </c>
      <c r="AN639">
        <v>241688</v>
      </c>
      <c r="AO639">
        <v>132.88999999999999</v>
      </c>
      <c r="AP639">
        <v>72.489999999999995</v>
      </c>
      <c r="AQ639">
        <v>60.37</v>
      </c>
      <c r="AR639">
        <v>0.03</v>
      </c>
      <c r="AS639">
        <v>9372</v>
      </c>
      <c r="AT639">
        <v>68401</v>
      </c>
      <c r="AU639">
        <v>0.26500000000000001</v>
      </c>
      <c r="AV639">
        <v>65.28</v>
      </c>
      <c r="AW639">
        <v>25788217</v>
      </c>
      <c r="AX639">
        <v>3.202</v>
      </c>
      <c r="AY639">
        <v>37.9</v>
      </c>
      <c r="AZ639">
        <v>15.504</v>
      </c>
      <c r="BA639">
        <v>10.129</v>
      </c>
      <c r="BB639">
        <v>44648.71</v>
      </c>
      <c r="BC639">
        <v>0.5</v>
      </c>
      <c r="BD639">
        <v>107.791</v>
      </c>
      <c r="BE639">
        <v>5.07</v>
      </c>
      <c r="BF639">
        <v>13</v>
      </c>
      <c r="BG639">
        <v>16.5</v>
      </c>
      <c r="BI639">
        <v>3.84</v>
      </c>
      <c r="BJ639">
        <v>83.44</v>
      </c>
      <c r="BK639">
        <v>0.94399999999999995</v>
      </c>
      <c r="BL639">
        <v>-14286.3</v>
      </c>
      <c r="BM639">
        <v>-4.59</v>
      </c>
      <c r="BN639">
        <v>-0.28999999999999998</v>
      </c>
      <c r="BO639">
        <v>-553.98556635381203</v>
      </c>
    </row>
    <row r="640" spans="1:67" x14ac:dyDescent="0.3">
      <c r="A640" t="s">
        <v>202</v>
      </c>
      <c r="B640" t="s">
        <v>203</v>
      </c>
      <c r="C640" t="s">
        <v>127</v>
      </c>
      <c r="D640" s="33">
        <v>44494</v>
      </c>
      <c r="E640">
        <v>162016</v>
      </c>
      <c r="F640">
        <v>1786</v>
      </c>
      <c r="G640">
        <v>2102.143</v>
      </c>
      <c r="H640">
        <v>1653</v>
      </c>
      <c r="I640">
        <v>5</v>
      </c>
      <c r="J640">
        <v>13.571</v>
      </c>
      <c r="K640">
        <v>6282.5590000000002</v>
      </c>
      <c r="L640">
        <v>69.256</v>
      </c>
      <c r="M640">
        <v>81.516000000000005</v>
      </c>
      <c r="N640">
        <v>64.099000000000004</v>
      </c>
      <c r="O640">
        <v>0.19400000000000001</v>
      </c>
      <c r="P640">
        <v>0.52600000000000002</v>
      </c>
      <c r="Q640">
        <v>0.9</v>
      </c>
      <c r="R640">
        <v>265</v>
      </c>
      <c r="S640">
        <v>10.276</v>
      </c>
      <c r="T640">
        <v>1309</v>
      </c>
      <c r="U640">
        <v>50.76</v>
      </c>
      <c r="Z640">
        <v>139527</v>
      </c>
      <c r="AA640">
        <v>42368964</v>
      </c>
      <c r="AB640">
        <v>1642.9580000000001</v>
      </c>
      <c r="AC640">
        <v>5.41</v>
      </c>
      <c r="AD640">
        <v>168130</v>
      </c>
      <c r="AE640">
        <v>6.52</v>
      </c>
      <c r="AF640">
        <v>1.2500000000000001E-2</v>
      </c>
      <c r="AG640">
        <v>80</v>
      </c>
      <c r="AH640" t="s">
        <v>204</v>
      </c>
      <c r="AI640">
        <v>34501374</v>
      </c>
      <c r="AJ640">
        <v>18760049</v>
      </c>
      <c r="AK640">
        <v>15733744</v>
      </c>
      <c r="AL640">
        <v>7581</v>
      </c>
      <c r="AM640">
        <v>232426</v>
      </c>
      <c r="AN640">
        <v>235260</v>
      </c>
      <c r="AO640">
        <v>133.79</v>
      </c>
      <c r="AP640">
        <v>72.75</v>
      </c>
      <c r="AQ640">
        <v>61.01</v>
      </c>
      <c r="AR640">
        <v>0.03</v>
      </c>
      <c r="AS640">
        <v>9123</v>
      </c>
      <c r="AT640">
        <v>66746</v>
      </c>
      <c r="AU640">
        <v>0.25900000000000001</v>
      </c>
      <c r="AV640">
        <v>63.43</v>
      </c>
      <c r="AW640">
        <v>25788217</v>
      </c>
      <c r="AX640">
        <v>3.202</v>
      </c>
      <c r="AY640">
        <v>37.9</v>
      </c>
      <c r="AZ640">
        <v>15.504</v>
      </c>
      <c r="BA640">
        <v>10.129</v>
      </c>
      <c r="BB640">
        <v>44648.71</v>
      </c>
      <c r="BC640">
        <v>0.5</v>
      </c>
      <c r="BD640">
        <v>107.791</v>
      </c>
      <c r="BE640">
        <v>5.07</v>
      </c>
      <c r="BF640">
        <v>13</v>
      </c>
      <c r="BG640">
        <v>16.5</v>
      </c>
      <c r="BI640">
        <v>3.84</v>
      </c>
      <c r="BJ640">
        <v>83.44</v>
      </c>
      <c r="BK640">
        <v>0.94399999999999995</v>
      </c>
    </row>
    <row r="641" spans="1:67" x14ac:dyDescent="0.3">
      <c r="A641" t="s">
        <v>202</v>
      </c>
      <c r="B641" t="s">
        <v>203</v>
      </c>
      <c r="C641" t="s">
        <v>127</v>
      </c>
      <c r="D641" s="33">
        <v>44495</v>
      </c>
      <c r="E641">
        <v>163866</v>
      </c>
      <c r="F641">
        <v>1850</v>
      </c>
      <c r="G641">
        <v>2066.857</v>
      </c>
      <c r="H641">
        <v>1669</v>
      </c>
      <c r="I641">
        <v>16</v>
      </c>
      <c r="J641">
        <v>13.143000000000001</v>
      </c>
      <c r="K641">
        <v>6354.2969999999996</v>
      </c>
      <c r="L641">
        <v>71.738</v>
      </c>
      <c r="M641">
        <v>80.147000000000006</v>
      </c>
      <c r="N641">
        <v>64.718999999999994</v>
      </c>
      <c r="O641">
        <v>0.62</v>
      </c>
      <c r="P641">
        <v>0.51</v>
      </c>
      <c r="Q641">
        <v>0.88</v>
      </c>
      <c r="R641">
        <v>241</v>
      </c>
      <c r="S641">
        <v>9.3450000000000006</v>
      </c>
      <c r="T641">
        <v>1192</v>
      </c>
      <c r="U641">
        <v>46.222999999999999</v>
      </c>
      <c r="Z641">
        <v>149428</v>
      </c>
      <c r="AA641">
        <v>42518392</v>
      </c>
      <c r="AB641">
        <v>1648.7529999999999</v>
      </c>
      <c r="AC641">
        <v>5.7939999999999996</v>
      </c>
      <c r="AD641">
        <v>163799</v>
      </c>
      <c r="AE641">
        <v>6.3520000000000003</v>
      </c>
      <c r="AF641">
        <v>1.26E-2</v>
      </c>
      <c r="AG641">
        <v>79.3</v>
      </c>
      <c r="AH641" t="s">
        <v>204</v>
      </c>
      <c r="AI641">
        <v>34725685</v>
      </c>
      <c r="AJ641">
        <v>18823795</v>
      </c>
      <c r="AK641">
        <v>15893583</v>
      </c>
      <c r="AL641">
        <v>8307</v>
      </c>
      <c r="AM641">
        <v>224311</v>
      </c>
      <c r="AN641">
        <v>227968</v>
      </c>
      <c r="AO641">
        <v>134.66</v>
      </c>
      <c r="AP641">
        <v>72.989999999999995</v>
      </c>
      <c r="AQ641">
        <v>61.63</v>
      </c>
      <c r="AR641">
        <v>0.03</v>
      </c>
      <c r="AS641">
        <v>8840</v>
      </c>
      <c r="AT641">
        <v>64383</v>
      </c>
      <c r="AU641">
        <v>0.25</v>
      </c>
      <c r="AV641">
        <v>63.43</v>
      </c>
      <c r="AW641">
        <v>25788217</v>
      </c>
      <c r="AX641">
        <v>3.202</v>
      </c>
      <c r="AY641">
        <v>37.9</v>
      </c>
      <c r="AZ641">
        <v>15.504</v>
      </c>
      <c r="BA641">
        <v>10.129</v>
      </c>
      <c r="BB641">
        <v>44648.71</v>
      </c>
      <c r="BC641">
        <v>0.5</v>
      </c>
      <c r="BD641">
        <v>107.791</v>
      </c>
      <c r="BE641">
        <v>5.07</v>
      </c>
      <c r="BF641">
        <v>13</v>
      </c>
      <c r="BG641">
        <v>16.5</v>
      </c>
      <c r="BI641">
        <v>3.84</v>
      </c>
      <c r="BJ641">
        <v>83.44</v>
      </c>
      <c r="BK641">
        <v>0.94399999999999995</v>
      </c>
    </row>
    <row r="642" spans="1:67" x14ac:dyDescent="0.3">
      <c r="A642" t="s">
        <v>202</v>
      </c>
      <c r="B642" t="s">
        <v>203</v>
      </c>
      <c r="C642" t="s">
        <v>127</v>
      </c>
      <c r="D642" s="33">
        <v>44496</v>
      </c>
      <c r="E642">
        <v>165904</v>
      </c>
      <c r="F642">
        <v>2038</v>
      </c>
      <c r="G642">
        <v>1994.5709999999999</v>
      </c>
      <c r="H642">
        <v>1696</v>
      </c>
      <c r="I642">
        <v>27</v>
      </c>
      <c r="J642">
        <v>15.143000000000001</v>
      </c>
      <c r="K642">
        <v>6433.326</v>
      </c>
      <c r="L642">
        <v>79.028000000000006</v>
      </c>
      <c r="M642">
        <v>77.343999999999994</v>
      </c>
      <c r="N642">
        <v>65.766000000000005</v>
      </c>
      <c r="O642">
        <v>1.0469999999999999</v>
      </c>
      <c r="P642">
        <v>0.58699999999999997</v>
      </c>
      <c r="Q642">
        <v>0.86</v>
      </c>
      <c r="R642">
        <v>226</v>
      </c>
      <c r="S642">
        <v>8.7639999999999993</v>
      </c>
      <c r="T642">
        <v>1151</v>
      </c>
      <c r="U642">
        <v>44.633000000000003</v>
      </c>
      <c r="Z642">
        <v>195419</v>
      </c>
      <c r="AA642">
        <v>42713811</v>
      </c>
      <c r="AB642">
        <v>1656.3309999999999</v>
      </c>
      <c r="AC642">
        <v>7.5780000000000003</v>
      </c>
      <c r="AD642">
        <v>164245</v>
      </c>
      <c r="AE642">
        <v>6.3689999999999998</v>
      </c>
      <c r="AF642">
        <v>1.21E-2</v>
      </c>
      <c r="AG642">
        <v>82.3</v>
      </c>
      <c r="AH642" t="s">
        <v>204</v>
      </c>
      <c r="AI642">
        <v>34943366</v>
      </c>
      <c r="AJ642">
        <v>18883733</v>
      </c>
      <c r="AK642">
        <v>16050115</v>
      </c>
      <c r="AL642">
        <v>9518</v>
      </c>
      <c r="AM642">
        <v>217681</v>
      </c>
      <c r="AN642">
        <v>219870</v>
      </c>
      <c r="AO642">
        <v>135.5</v>
      </c>
      <c r="AP642">
        <v>73.23</v>
      </c>
      <c r="AQ642">
        <v>62.24</v>
      </c>
      <c r="AR642">
        <v>0.04</v>
      </c>
      <c r="AS642">
        <v>8526</v>
      </c>
      <c r="AT642">
        <v>61539</v>
      </c>
      <c r="AU642">
        <v>0.23899999999999999</v>
      </c>
      <c r="AV642">
        <v>63.43</v>
      </c>
      <c r="AW642">
        <v>25788217</v>
      </c>
      <c r="AX642">
        <v>3.202</v>
      </c>
      <c r="AY642">
        <v>37.9</v>
      </c>
      <c r="AZ642">
        <v>15.504</v>
      </c>
      <c r="BA642">
        <v>10.129</v>
      </c>
      <c r="BB642">
        <v>44648.71</v>
      </c>
      <c r="BC642">
        <v>0.5</v>
      </c>
      <c r="BD642">
        <v>107.791</v>
      </c>
      <c r="BE642">
        <v>5.07</v>
      </c>
      <c r="BF642">
        <v>13</v>
      </c>
      <c r="BG642">
        <v>16.5</v>
      </c>
      <c r="BI642">
        <v>3.84</v>
      </c>
      <c r="BJ642">
        <v>83.44</v>
      </c>
      <c r="BK642">
        <v>0.94399999999999995</v>
      </c>
    </row>
    <row r="643" spans="1:67" x14ac:dyDescent="0.3">
      <c r="A643" t="s">
        <v>202</v>
      </c>
      <c r="B643" t="s">
        <v>203</v>
      </c>
      <c r="C643" t="s">
        <v>127</v>
      </c>
      <c r="D643" s="33">
        <v>44497</v>
      </c>
      <c r="E643">
        <v>167790</v>
      </c>
      <c r="F643">
        <v>1886</v>
      </c>
      <c r="G643">
        <v>1900.143</v>
      </c>
      <c r="H643">
        <v>1708</v>
      </c>
      <c r="I643">
        <v>12</v>
      </c>
      <c r="J643">
        <v>13.856999999999999</v>
      </c>
      <c r="K643">
        <v>6506.46</v>
      </c>
      <c r="L643">
        <v>73.134</v>
      </c>
      <c r="M643">
        <v>73.683000000000007</v>
      </c>
      <c r="N643">
        <v>66.231999999999999</v>
      </c>
      <c r="O643">
        <v>0.46500000000000002</v>
      </c>
      <c r="P643">
        <v>0.53700000000000003</v>
      </c>
      <c r="Q643">
        <v>0.84</v>
      </c>
      <c r="R643">
        <v>216</v>
      </c>
      <c r="S643">
        <v>8.3759999999999994</v>
      </c>
      <c r="T643">
        <v>1126</v>
      </c>
      <c r="U643">
        <v>43.662999999999997</v>
      </c>
      <c r="Z643">
        <v>191835</v>
      </c>
      <c r="AA643">
        <v>42905646</v>
      </c>
      <c r="AB643">
        <v>1663.769</v>
      </c>
      <c r="AC643">
        <v>7.4390000000000001</v>
      </c>
      <c r="AD643">
        <v>164694</v>
      </c>
      <c r="AE643">
        <v>6.3860000000000001</v>
      </c>
      <c r="AF643">
        <v>1.15E-2</v>
      </c>
      <c r="AG643">
        <v>86.7</v>
      </c>
      <c r="AH643" t="s">
        <v>204</v>
      </c>
      <c r="AI643">
        <v>35166827</v>
      </c>
      <c r="AJ643">
        <v>18944029</v>
      </c>
      <c r="AK643">
        <v>16212257</v>
      </c>
      <c r="AL643">
        <v>10541</v>
      </c>
      <c r="AM643">
        <v>223461</v>
      </c>
      <c r="AN643">
        <v>212207</v>
      </c>
      <c r="AO643">
        <v>136.37</v>
      </c>
      <c r="AP643">
        <v>73.459999999999994</v>
      </c>
      <c r="AQ643">
        <v>62.87</v>
      </c>
      <c r="AR643">
        <v>0.04</v>
      </c>
      <c r="AS643">
        <v>8229</v>
      </c>
      <c r="AT643">
        <v>58993</v>
      </c>
      <c r="AU643">
        <v>0.22900000000000001</v>
      </c>
      <c r="AV643">
        <v>63.43</v>
      </c>
      <c r="AW643">
        <v>25788217</v>
      </c>
      <c r="AX643">
        <v>3.202</v>
      </c>
      <c r="AY643">
        <v>37.9</v>
      </c>
      <c r="AZ643">
        <v>15.504</v>
      </c>
      <c r="BA643">
        <v>10.129</v>
      </c>
      <c r="BB643">
        <v>44648.71</v>
      </c>
      <c r="BC643">
        <v>0.5</v>
      </c>
      <c r="BD643">
        <v>107.791</v>
      </c>
      <c r="BE643">
        <v>5.07</v>
      </c>
      <c r="BF643">
        <v>13</v>
      </c>
      <c r="BG643">
        <v>16.5</v>
      </c>
      <c r="BI643">
        <v>3.84</v>
      </c>
      <c r="BJ643">
        <v>83.44</v>
      </c>
      <c r="BK643">
        <v>0.94399999999999995</v>
      </c>
    </row>
    <row r="644" spans="1:67" x14ac:dyDescent="0.3">
      <c r="A644" t="s">
        <v>202</v>
      </c>
      <c r="B644" t="s">
        <v>203</v>
      </c>
      <c r="C644" t="s">
        <v>127</v>
      </c>
      <c r="D644" s="33">
        <v>44498</v>
      </c>
      <c r="E644">
        <v>169379</v>
      </c>
      <c r="F644">
        <v>1589</v>
      </c>
      <c r="G644">
        <v>1858.143</v>
      </c>
      <c r="H644">
        <v>1722</v>
      </c>
      <c r="I644">
        <v>14</v>
      </c>
      <c r="J644">
        <v>14.286</v>
      </c>
      <c r="K644">
        <v>6568.0770000000002</v>
      </c>
      <c r="L644">
        <v>61.616999999999997</v>
      </c>
      <c r="M644">
        <v>72.054000000000002</v>
      </c>
      <c r="N644">
        <v>66.775000000000006</v>
      </c>
      <c r="O644">
        <v>0.54300000000000004</v>
      </c>
      <c r="P644">
        <v>0.55400000000000005</v>
      </c>
      <c r="Q644">
        <v>0.83</v>
      </c>
      <c r="R644">
        <v>221</v>
      </c>
      <c r="S644">
        <v>8.57</v>
      </c>
      <c r="T644">
        <v>1113</v>
      </c>
      <c r="U644">
        <v>43.158999999999999</v>
      </c>
      <c r="Z644">
        <v>173166</v>
      </c>
      <c r="AA644">
        <v>43078812</v>
      </c>
      <c r="AB644">
        <v>1670.4839999999999</v>
      </c>
      <c r="AC644">
        <v>6.7149999999999999</v>
      </c>
      <c r="AD644">
        <v>164877</v>
      </c>
      <c r="AE644">
        <v>6.3940000000000001</v>
      </c>
      <c r="AF644">
        <v>1.1299999999999999E-2</v>
      </c>
      <c r="AG644">
        <v>88.7</v>
      </c>
      <c r="AH644" t="s">
        <v>204</v>
      </c>
      <c r="AI644">
        <v>35373820</v>
      </c>
      <c r="AJ644">
        <v>18996212</v>
      </c>
      <c r="AK644">
        <v>16363567</v>
      </c>
      <c r="AL644">
        <v>14041</v>
      </c>
      <c r="AM644">
        <v>206993</v>
      </c>
      <c r="AN644">
        <v>203182</v>
      </c>
      <c r="AO644">
        <v>137.16999999999999</v>
      </c>
      <c r="AP644">
        <v>73.66</v>
      </c>
      <c r="AQ644">
        <v>63.45</v>
      </c>
      <c r="AR644">
        <v>0.05</v>
      </c>
      <c r="AS644">
        <v>7879</v>
      </c>
      <c r="AT644">
        <v>56131</v>
      </c>
      <c r="AU644">
        <v>0.218</v>
      </c>
      <c r="AV644">
        <v>63.43</v>
      </c>
      <c r="AW644">
        <v>25788217</v>
      </c>
      <c r="AX644">
        <v>3.202</v>
      </c>
      <c r="AY644">
        <v>37.9</v>
      </c>
      <c r="AZ644">
        <v>15.504</v>
      </c>
      <c r="BA644">
        <v>10.129</v>
      </c>
      <c r="BB644">
        <v>44648.71</v>
      </c>
      <c r="BC644">
        <v>0.5</v>
      </c>
      <c r="BD644">
        <v>107.791</v>
      </c>
      <c r="BE644">
        <v>5.07</v>
      </c>
      <c r="BF644">
        <v>13</v>
      </c>
      <c r="BG644">
        <v>16.5</v>
      </c>
      <c r="BI644">
        <v>3.84</v>
      </c>
      <c r="BJ644">
        <v>83.44</v>
      </c>
      <c r="BK644">
        <v>0.94399999999999995</v>
      </c>
    </row>
    <row r="645" spans="1:67" x14ac:dyDescent="0.3">
      <c r="A645" t="s">
        <v>202</v>
      </c>
      <c r="B645" t="s">
        <v>203</v>
      </c>
      <c r="C645" t="s">
        <v>127</v>
      </c>
      <c r="D645" s="33">
        <v>44499</v>
      </c>
      <c r="E645">
        <v>170564</v>
      </c>
      <c r="F645">
        <v>1185</v>
      </c>
      <c r="G645">
        <v>1716.857</v>
      </c>
      <c r="H645">
        <v>1735</v>
      </c>
      <c r="I645">
        <v>13</v>
      </c>
      <c r="J645">
        <v>14</v>
      </c>
      <c r="K645">
        <v>6614.0280000000002</v>
      </c>
      <c r="L645">
        <v>45.951000000000001</v>
      </c>
      <c r="M645">
        <v>66.575000000000003</v>
      </c>
      <c r="N645">
        <v>67.278999999999996</v>
      </c>
      <c r="O645">
        <v>0.504</v>
      </c>
      <c r="P645">
        <v>0.54300000000000004</v>
      </c>
      <c r="Q645">
        <v>0.82</v>
      </c>
      <c r="R645">
        <v>211</v>
      </c>
      <c r="S645">
        <v>8.1820000000000004</v>
      </c>
      <c r="T645">
        <v>1064</v>
      </c>
      <c r="U645">
        <v>41.259</v>
      </c>
      <c r="Z645">
        <v>160048</v>
      </c>
      <c r="AA645">
        <v>43238860</v>
      </c>
      <c r="AB645">
        <v>1676.691</v>
      </c>
      <c r="AC645">
        <v>6.2060000000000004</v>
      </c>
      <c r="AD645">
        <v>165827</v>
      </c>
      <c r="AE645">
        <v>6.43</v>
      </c>
      <c r="AF645">
        <v>1.04E-2</v>
      </c>
      <c r="AG645">
        <v>96.6</v>
      </c>
      <c r="AH645" t="s">
        <v>204</v>
      </c>
      <c r="AI645">
        <v>35515862</v>
      </c>
      <c r="AJ645">
        <v>19029312</v>
      </c>
      <c r="AK645">
        <v>16469355</v>
      </c>
      <c r="AL645">
        <v>17195</v>
      </c>
      <c r="AM645">
        <v>142042</v>
      </c>
      <c r="AN645">
        <v>196066</v>
      </c>
      <c r="AO645">
        <v>137.72</v>
      </c>
      <c r="AP645">
        <v>73.790000000000006</v>
      </c>
      <c r="AQ645">
        <v>63.86</v>
      </c>
      <c r="AR645">
        <v>7.0000000000000007E-2</v>
      </c>
      <c r="AS645">
        <v>7603</v>
      </c>
      <c r="AT645">
        <v>53817</v>
      </c>
      <c r="AU645">
        <v>0.20899999999999999</v>
      </c>
      <c r="AV645">
        <v>63.43</v>
      </c>
      <c r="AW645">
        <v>25788217</v>
      </c>
      <c r="AX645">
        <v>3.202</v>
      </c>
      <c r="AY645">
        <v>37.9</v>
      </c>
      <c r="AZ645">
        <v>15.504</v>
      </c>
      <c r="BA645">
        <v>10.129</v>
      </c>
      <c r="BB645">
        <v>44648.71</v>
      </c>
      <c r="BC645">
        <v>0.5</v>
      </c>
      <c r="BD645">
        <v>107.791</v>
      </c>
      <c r="BE645">
        <v>5.07</v>
      </c>
      <c r="BF645">
        <v>13</v>
      </c>
      <c r="BG645">
        <v>16.5</v>
      </c>
      <c r="BI645">
        <v>3.84</v>
      </c>
      <c r="BJ645">
        <v>83.44</v>
      </c>
      <c r="BK645">
        <v>0.94399999999999995</v>
      </c>
    </row>
    <row r="646" spans="1:67" x14ac:dyDescent="0.3">
      <c r="A646" t="s">
        <v>202</v>
      </c>
      <c r="B646" t="s">
        <v>203</v>
      </c>
      <c r="C646" t="s">
        <v>127</v>
      </c>
      <c r="D646" s="33">
        <v>44500</v>
      </c>
      <c r="E646">
        <v>172030</v>
      </c>
      <c r="F646">
        <v>1466</v>
      </c>
      <c r="G646">
        <v>1685.7139999999999</v>
      </c>
      <c r="H646">
        <v>1743</v>
      </c>
      <c r="I646">
        <v>8</v>
      </c>
      <c r="J646">
        <v>13.571</v>
      </c>
      <c r="K646">
        <v>6670.8760000000002</v>
      </c>
      <c r="L646">
        <v>56.847999999999999</v>
      </c>
      <c r="M646">
        <v>65.367999999999995</v>
      </c>
      <c r="N646">
        <v>67.588999999999999</v>
      </c>
      <c r="O646">
        <v>0.31</v>
      </c>
      <c r="P646">
        <v>0.52600000000000002</v>
      </c>
      <c r="Q646">
        <v>0.82</v>
      </c>
      <c r="R646">
        <v>216</v>
      </c>
      <c r="S646">
        <v>8.3759999999999994</v>
      </c>
      <c r="T646">
        <v>1068</v>
      </c>
      <c r="U646">
        <v>41.414000000000001</v>
      </c>
      <c r="Z646">
        <v>143427</v>
      </c>
      <c r="AA646">
        <v>43382287</v>
      </c>
      <c r="AB646">
        <v>1682.252</v>
      </c>
      <c r="AC646">
        <v>5.5620000000000003</v>
      </c>
      <c r="AD646">
        <v>164693</v>
      </c>
      <c r="AE646">
        <v>6.3860000000000001</v>
      </c>
      <c r="AF646">
        <v>1.0200000000000001E-2</v>
      </c>
      <c r="AG646">
        <v>97.7</v>
      </c>
      <c r="AH646" t="s">
        <v>204</v>
      </c>
      <c r="AI646">
        <v>35603091</v>
      </c>
      <c r="AJ646">
        <v>19052562</v>
      </c>
      <c r="AK646">
        <v>16529442</v>
      </c>
      <c r="AL646">
        <v>21087</v>
      </c>
      <c r="AM646">
        <v>87229</v>
      </c>
      <c r="AN646">
        <v>190592</v>
      </c>
      <c r="AO646">
        <v>138.06</v>
      </c>
      <c r="AP646">
        <v>73.88</v>
      </c>
      <c r="AQ646">
        <v>64.099999999999994</v>
      </c>
      <c r="AR646">
        <v>0.08</v>
      </c>
      <c r="AS646">
        <v>7391</v>
      </c>
      <c r="AT646">
        <v>51386</v>
      </c>
      <c r="AU646">
        <v>0.19900000000000001</v>
      </c>
      <c r="AV646">
        <v>63.43</v>
      </c>
      <c r="AW646">
        <v>25788217</v>
      </c>
      <c r="AX646">
        <v>3.202</v>
      </c>
      <c r="AY646">
        <v>37.9</v>
      </c>
      <c r="AZ646">
        <v>15.504</v>
      </c>
      <c r="BA646">
        <v>10.129</v>
      </c>
      <c r="BB646">
        <v>44648.71</v>
      </c>
      <c r="BC646">
        <v>0.5</v>
      </c>
      <c r="BD646">
        <v>107.791</v>
      </c>
      <c r="BE646">
        <v>5.07</v>
      </c>
      <c r="BF646">
        <v>13</v>
      </c>
      <c r="BG646">
        <v>16.5</v>
      </c>
      <c r="BI646">
        <v>3.84</v>
      </c>
      <c r="BJ646">
        <v>83.44</v>
      </c>
      <c r="BK646">
        <v>0.94399999999999995</v>
      </c>
      <c r="BL646">
        <v>-14350.6</v>
      </c>
      <c r="BM646">
        <v>-4.5599999999999996</v>
      </c>
      <c r="BN646">
        <v>-1.99</v>
      </c>
      <c r="BO646">
        <v>-556.47895315911103</v>
      </c>
    </row>
    <row r="647" spans="1:67" x14ac:dyDescent="0.3">
      <c r="A647" t="s">
        <v>202</v>
      </c>
      <c r="B647" t="s">
        <v>203</v>
      </c>
      <c r="C647" t="s">
        <v>127</v>
      </c>
      <c r="D647" s="33">
        <v>44501</v>
      </c>
      <c r="E647">
        <v>173165</v>
      </c>
      <c r="F647">
        <v>1135</v>
      </c>
      <c r="G647">
        <v>1592.7139999999999</v>
      </c>
      <c r="H647">
        <v>1756</v>
      </c>
      <c r="I647">
        <v>13</v>
      </c>
      <c r="J647">
        <v>14.714</v>
      </c>
      <c r="K647">
        <v>6714.8879999999999</v>
      </c>
      <c r="L647">
        <v>44.012</v>
      </c>
      <c r="M647">
        <v>61.761000000000003</v>
      </c>
      <c r="N647">
        <v>68.093000000000004</v>
      </c>
      <c r="O647">
        <v>0.504</v>
      </c>
      <c r="P647">
        <v>0.57099999999999995</v>
      </c>
      <c r="Q647">
        <v>0.81</v>
      </c>
      <c r="R647">
        <v>203</v>
      </c>
      <c r="S647">
        <v>7.8719999999999999</v>
      </c>
      <c r="T647">
        <v>1018</v>
      </c>
      <c r="U647">
        <v>39.475000000000001</v>
      </c>
      <c r="Z647">
        <v>126983</v>
      </c>
      <c r="AA647">
        <v>43509270</v>
      </c>
      <c r="AB647">
        <v>1687.1759999999999</v>
      </c>
      <c r="AC647">
        <v>4.9240000000000004</v>
      </c>
      <c r="AD647">
        <v>162901</v>
      </c>
      <c r="AE647">
        <v>6.3170000000000002</v>
      </c>
      <c r="AF647">
        <v>9.7999999999999997E-3</v>
      </c>
      <c r="AG647">
        <v>102.3</v>
      </c>
      <c r="AH647" t="s">
        <v>204</v>
      </c>
      <c r="AI647">
        <v>35825241</v>
      </c>
      <c r="AJ647">
        <v>19100734</v>
      </c>
      <c r="AK647">
        <v>16678894</v>
      </c>
      <c r="AL647">
        <v>45613</v>
      </c>
      <c r="AM647">
        <v>222150</v>
      </c>
      <c r="AN647">
        <v>189124</v>
      </c>
      <c r="AO647">
        <v>138.91999999999999</v>
      </c>
      <c r="AP647">
        <v>74.069999999999993</v>
      </c>
      <c r="AQ647">
        <v>64.680000000000007</v>
      </c>
      <c r="AR647">
        <v>0.18</v>
      </c>
      <c r="AS647">
        <v>7334</v>
      </c>
      <c r="AT647">
        <v>48669</v>
      </c>
      <c r="AU647">
        <v>0.189</v>
      </c>
      <c r="AV647">
        <v>60.65</v>
      </c>
      <c r="AW647">
        <v>25788217</v>
      </c>
      <c r="AX647">
        <v>3.202</v>
      </c>
      <c r="AY647">
        <v>37.9</v>
      </c>
      <c r="AZ647">
        <v>15.504</v>
      </c>
      <c r="BA647">
        <v>10.129</v>
      </c>
      <c r="BB647">
        <v>44648.71</v>
      </c>
      <c r="BC647">
        <v>0.5</v>
      </c>
      <c r="BD647">
        <v>107.791</v>
      </c>
      <c r="BE647">
        <v>5.07</v>
      </c>
      <c r="BF647">
        <v>13</v>
      </c>
      <c r="BG647">
        <v>16.5</v>
      </c>
      <c r="BI647">
        <v>3.84</v>
      </c>
      <c r="BJ647">
        <v>83.44</v>
      </c>
      <c r="BK647">
        <v>0.94399999999999995</v>
      </c>
    </row>
    <row r="648" spans="1:67" x14ac:dyDescent="0.3">
      <c r="A648" t="s">
        <v>202</v>
      </c>
      <c r="B648" t="s">
        <v>203</v>
      </c>
      <c r="C648" t="s">
        <v>127</v>
      </c>
      <c r="D648" s="33">
        <v>44502</v>
      </c>
      <c r="E648">
        <v>174276</v>
      </c>
      <c r="F648">
        <v>1111</v>
      </c>
      <c r="G648">
        <v>1487.143</v>
      </c>
      <c r="H648">
        <v>1768</v>
      </c>
      <c r="I648">
        <v>12</v>
      </c>
      <c r="J648">
        <v>14.143000000000001</v>
      </c>
      <c r="K648">
        <v>6757.97</v>
      </c>
      <c r="L648">
        <v>43.082000000000001</v>
      </c>
      <c r="M648">
        <v>57.667999999999999</v>
      </c>
      <c r="N648">
        <v>68.558000000000007</v>
      </c>
      <c r="O648">
        <v>0.46500000000000002</v>
      </c>
      <c r="P648">
        <v>0.54800000000000004</v>
      </c>
      <c r="Q648">
        <v>0.82</v>
      </c>
      <c r="R648">
        <v>187</v>
      </c>
      <c r="S648">
        <v>7.2510000000000003</v>
      </c>
      <c r="T648">
        <v>983</v>
      </c>
      <c r="U648">
        <v>38.118000000000002</v>
      </c>
      <c r="Z648">
        <v>125068</v>
      </c>
      <c r="AA648">
        <v>43634338</v>
      </c>
      <c r="AB648">
        <v>1692.0260000000001</v>
      </c>
      <c r="AC648">
        <v>4.8499999999999996</v>
      </c>
      <c r="AD648">
        <v>159421</v>
      </c>
      <c r="AE648">
        <v>6.1820000000000004</v>
      </c>
      <c r="AF648">
        <v>9.2999999999999992E-3</v>
      </c>
      <c r="AG648">
        <v>107.2</v>
      </c>
      <c r="AH648" t="s">
        <v>204</v>
      </c>
      <c r="AI648">
        <v>35989833</v>
      </c>
      <c r="AJ648">
        <v>19138869</v>
      </c>
      <c r="AK648">
        <v>16777488</v>
      </c>
      <c r="AL648">
        <v>73476</v>
      </c>
      <c r="AM648">
        <v>164592</v>
      </c>
      <c r="AN648">
        <v>180593</v>
      </c>
      <c r="AO648">
        <v>139.56</v>
      </c>
      <c r="AP648">
        <v>74.22</v>
      </c>
      <c r="AQ648">
        <v>65.06</v>
      </c>
      <c r="AR648">
        <v>0.28000000000000003</v>
      </c>
      <c r="AS648">
        <v>7003</v>
      </c>
      <c r="AT648">
        <v>45011</v>
      </c>
      <c r="AU648">
        <v>0.17499999999999999</v>
      </c>
      <c r="AV648">
        <v>60.65</v>
      </c>
      <c r="AW648">
        <v>25788217</v>
      </c>
      <c r="AX648">
        <v>3.202</v>
      </c>
      <c r="AY648">
        <v>37.9</v>
      </c>
      <c r="AZ648">
        <v>15.504</v>
      </c>
      <c r="BA648">
        <v>10.129</v>
      </c>
      <c r="BB648">
        <v>44648.71</v>
      </c>
      <c r="BC648">
        <v>0.5</v>
      </c>
      <c r="BD648">
        <v>107.791</v>
      </c>
      <c r="BE648">
        <v>5.07</v>
      </c>
      <c r="BF648">
        <v>13</v>
      </c>
      <c r="BG648">
        <v>16.5</v>
      </c>
      <c r="BI648">
        <v>3.84</v>
      </c>
      <c r="BJ648">
        <v>83.44</v>
      </c>
      <c r="BK648">
        <v>0.94399999999999995</v>
      </c>
    </row>
    <row r="649" spans="1:67" x14ac:dyDescent="0.3">
      <c r="A649" t="s">
        <v>202</v>
      </c>
      <c r="B649" t="s">
        <v>203</v>
      </c>
      <c r="C649" t="s">
        <v>127</v>
      </c>
      <c r="D649" s="33">
        <v>44503</v>
      </c>
      <c r="E649">
        <v>175813</v>
      </c>
      <c r="F649">
        <v>1537</v>
      </c>
      <c r="G649">
        <v>1415.5709999999999</v>
      </c>
      <c r="H649">
        <v>1781</v>
      </c>
      <c r="I649">
        <v>13</v>
      </c>
      <c r="J649">
        <v>12.143000000000001</v>
      </c>
      <c r="K649">
        <v>6817.5709999999999</v>
      </c>
      <c r="L649">
        <v>59.600999999999999</v>
      </c>
      <c r="M649">
        <v>54.892000000000003</v>
      </c>
      <c r="N649">
        <v>69.063000000000002</v>
      </c>
      <c r="O649">
        <v>0.504</v>
      </c>
      <c r="P649">
        <v>0.47099999999999997</v>
      </c>
      <c r="Q649">
        <v>0.83</v>
      </c>
      <c r="R649">
        <v>180</v>
      </c>
      <c r="S649">
        <v>6.98</v>
      </c>
      <c r="T649">
        <v>978</v>
      </c>
      <c r="U649">
        <v>37.923999999999999</v>
      </c>
      <c r="Z649">
        <v>201945</v>
      </c>
      <c r="AA649">
        <v>43836283</v>
      </c>
      <c r="AB649">
        <v>1699.857</v>
      </c>
      <c r="AC649">
        <v>7.8310000000000004</v>
      </c>
      <c r="AD649">
        <v>160353</v>
      </c>
      <c r="AE649">
        <v>6.218</v>
      </c>
      <c r="AF649">
        <v>8.8000000000000005E-3</v>
      </c>
      <c r="AG649">
        <v>113.3</v>
      </c>
      <c r="AH649" t="s">
        <v>204</v>
      </c>
      <c r="AI649">
        <v>36184662</v>
      </c>
      <c r="AJ649">
        <v>19177383</v>
      </c>
      <c r="AK649">
        <v>16907279</v>
      </c>
      <c r="AL649">
        <v>100000</v>
      </c>
      <c r="AM649">
        <v>194829</v>
      </c>
      <c r="AN649">
        <v>177328</v>
      </c>
      <c r="AO649">
        <v>140.31</v>
      </c>
      <c r="AP649">
        <v>74.36</v>
      </c>
      <c r="AQ649">
        <v>65.56</v>
      </c>
      <c r="AR649">
        <v>0.39</v>
      </c>
      <c r="AS649">
        <v>6876</v>
      </c>
      <c r="AT649">
        <v>41950</v>
      </c>
      <c r="AU649">
        <v>0.16300000000000001</v>
      </c>
      <c r="AV649">
        <v>60.65</v>
      </c>
      <c r="AW649">
        <v>25788217</v>
      </c>
      <c r="AX649">
        <v>3.202</v>
      </c>
      <c r="AY649">
        <v>37.9</v>
      </c>
      <c r="AZ649">
        <v>15.504</v>
      </c>
      <c r="BA649">
        <v>10.129</v>
      </c>
      <c r="BB649">
        <v>44648.71</v>
      </c>
      <c r="BC649">
        <v>0.5</v>
      </c>
      <c r="BD649">
        <v>107.791</v>
      </c>
      <c r="BE649">
        <v>5.07</v>
      </c>
      <c r="BF649">
        <v>13</v>
      </c>
      <c r="BG649">
        <v>16.5</v>
      </c>
      <c r="BI649">
        <v>3.84</v>
      </c>
      <c r="BJ649">
        <v>83.44</v>
      </c>
      <c r="BK649">
        <v>0.94399999999999995</v>
      </c>
    </row>
    <row r="650" spans="1:67" x14ac:dyDescent="0.3">
      <c r="A650" t="s">
        <v>202</v>
      </c>
      <c r="B650" t="s">
        <v>203</v>
      </c>
      <c r="C650" t="s">
        <v>127</v>
      </c>
      <c r="D650" s="33">
        <v>44504</v>
      </c>
      <c r="E650">
        <v>177393</v>
      </c>
      <c r="F650">
        <v>1580</v>
      </c>
      <c r="G650">
        <v>1371.857</v>
      </c>
      <c r="H650">
        <v>1795</v>
      </c>
      <c r="I650">
        <v>14</v>
      </c>
      <c r="J650">
        <v>12.429</v>
      </c>
      <c r="K650">
        <v>6878.8389999999999</v>
      </c>
      <c r="L650">
        <v>61.268000000000001</v>
      </c>
      <c r="M650">
        <v>53.197000000000003</v>
      </c>
      <c r="N650">
        <v>69.605000000000004</v>
      </c>
      <c r="O650">
        <v>0.54300000000000004</v>
      </c>
      <c r="P650">
        <v>0.48199999999999998</v>
      </c>
      <c r="Q650">
        <v>0.85</v>
      </c>
      <c r="R650">
        <v>171</v>
      </c>
      <c r="S650">
        <v>6.6310000000000002</v>
      </c>
      <c r="T650">
        <v>931</v>
      </c>
      <c r="U650">
        <v>36.101999999999997</v>
      </c>
      <c r="Z650">
        <v>160355</v>
      </c>
      <c r="AA650">
        <v>43996638</v>
      </c>
      <c r="AB650">
        <v>1706.075</v>
      </c>
      <c r="AC650">
        <v>6.218</v>
      </c>
      <c r="AD650">
        <v>155856</v>
      </c>
      <c r="AE650">
        <v>6.0439999999999996</v>
      </c>
      <c r="AF650">
        <v>8.8000000000000005E-3</v>
      </c>
      <c r="AG650">
        <v>113.6</v>
      </c>
      <c r="AH650" t="s">
        <v>204</v>
      </c>
      <c r="AI650">
        <v>36379077</v>
      </c>
      <c r="AJ650">
        <v>19218733</v>
      </c>
      <c r="AK650">
        <v>17033089</v>
      </c>
      <c r="AL650">
        <v>127255</v>
      </c>
      <c r="AM650">
        <v>194415</v>
      </c>
      <c r="AN650">
        <v>173179</v>
      </c>
      <c r="AO650">
        <v>141.07</v>
      </c>
      <c r="AP650">
        <v>74.53</v>
      </c>
      <c r="AQ650">
        <v>66.05</v>
      </c>
      <c r="AR650">
        <v>0.49</v>
      </c>
      <c r="AS650">
        <v>6715</v>
      </c>
      <c r="AT650">
        <v>39243</v>
      </c>
      <c r="AU650">
        <v>0.152</v>
      </c>
      <c r="AV650">
        <v>60.65</v>
      </c>
      <c r="AW650">
        <v>25788217</v>
      </c>
      <c r="AX650">
        <v>3.202</v>
      </c>
      <c r="AY650">
        <v>37.9</v>
      </c>
      <c r="AZ650">
        <v>15.504</v>
      </c>
      <c r="BA650">
        <v>10.129</v>
      </c>
      <c r="BB650">
        <v>44648.71</v>
      </c>
      <c r="BC650">
        <v>0.5</v>
      </c>
      <c r="BD650">
        <v>107.791</v>
      </c>
      <c r="BE650">
        <v>5.07</v>
      </c>
      <c r="BF650">
        <v>13</v>
      </c>
      <c r="BG650">
        <v>16.5</v>
      </c>
      <c r="BI650">
        <v>3.84</v>
      </c>
      <c r="BJ650">
        <v>83.44</v>
      </c>
      <c r="BK650">
        <v>0.94399999999999995</v>
      </c>
    </row>
    <row r="651" spans="1:67" x14ac:dyDescent="0.3">
      <c r="A651" t="s">
        <v>202</v>
      </c>
      <c r="B651" t="s">
        <v>203</v>
      </c>
      <c r="C651" t="s">
        <v>127</v>
      </c>
      <c r="D651" s="33">
        <v>44505</v>
      </c>
      <c r="E651">
        <v>178927</v>
      </c>
      <c r="F651">
        <v>1534</v>
      </c>
      <c r="G651">
        <v>1364</v>
      </c>
      <c r="H651">
        <v>1805</v>
      </c>
      <c r="I651">
        <v>10</v>
      </c>
      <c r="J651">
        <v>11.856999999999999</v>
      </c>
      <c r="K651">
        <v>6938.3239999999996</v>
      </c>
      <c r="L651">
        <v>59.484999999999999</v>
      </c>
      <c r="M651">
        <v>52.892000000000003</v>
      </c>
      <c r="N651">
        <v>69.992999999999995</v>
      </c>
      <c r="O651">
        <v>0.38800000000000001</v>
      </c>
      <c r="P651">
        <v>0.46</v>
      </c>
      <c r="Q651">
        <v>0.87</v>
      </c>
      <c r="R651">
        <v>162</v>
      </c>
      <c r="S651">
        <v>6.282</v>
      </c>
      <c r="T651">
        <v>934</v>
      </c>
      <c r="U651">
        <v>36.218000000000004</v>
      </c>
      <c r="Z651">
        <v>170379</v>
      </c>
      <c r="AA651">
        <v>44167017</v>
      </c>
      <c r="AB651">
        <v>1712.682</v>
      </c>
      <c r="AC651">
        <v>6.6070000000000002</v>
      </c>
      <c r="AD651">
        <v>155458</v>
      </c>
      <c r="AE651">
        <v>6.0279999999999996</v>
      </c>
      <c r="AF651">
        <v>8.8000000000000005E-3</v>
      </c>
      <c r="AG651">
        <v>114</v>
      </c>
      <c r="AH651" t="s">
        <v>204</v>
      </c>
      <c r="AI651">
        <v>36576108</v>
      </c>
      <c r="AJ651">
        <v>19261941</v>
      </c>
      <c r="AK651">
        <v>17164167</v>
      </c>
      <c r="AL651">
        <v>150000</v>
      </c>
      <c r="AM651">
        <v>197031</v>
      </c>
      <c r="AN651">
        <v>171755</v>
      </c>
      <c r="AO651">
        <v>141.83000000000001</v>
      </c>
      <c r="AP651">
        <v>74.69</v>
      </c>
      <c r="AQ651">
        <v>66.56</v>
      </c>
      <c r="AR651">
        <v>0.57999999999999996</v>
      </c>
      <c r="AS651">
        <v>6660</v>
      </c>
      <c r="AT651">
        <v>37961</v>
      </c>
      <c r="AU651">
        <v>0.14699999999999999</v>
      </c>
      <c r="AV651">
        <v>60.65</v>
      </c>
      <c r="AW651">
        <v>25788217</v>
      </c>
      <c r="AX651">
        <v>3.202</v>
      </c>
      <c r="AY651">
        <v>37.9</v>
      </c>
      <c r="AZ651">
        <v>15.504</v>
      </c>
      <c r="BA651">
        <v>10.129</v>
      </c>
      <c r="BB651">
        <v>44648.71</v>
      </c>
      <c r="BC651">
        <v>0.5</v>
      </c>
      <c r="BD651">
        <v>107.791</v>
      </c>
      <c r="BE651">
        <v>5.07</v>
      </c>
      <c r="BF651">
        <v>13</v>
      </c>
      <c r="BG651">
        <v>16.5</v>
      </c>
      <c r="BI651">
        <v>3.84</v>
      </c>
      <c r="BJ651">
        <v>83.44</v>
      </c>
      <c r="BK651">
        <v>0.94399999999999995</v>
      </c>
    </row>
    <row r="652" spans="1:67" x14ac:dyDescent="0.3">
      <c r="A652" t="s">
        <v>202</v>
      </c>
      <c r="B652" t="s">
        <v>203</v>
      </c>
      <c r="C652" t="s">
        <v>127</v>
      </c>
      <c r="D652" s="33">
        <v>44506</v>
      </c>
      <c r="E652">
        <v>180314</v>
      </c>
      <c r="F652">
        <v>1387</v>
      </c>
      <c r="G652">
        <v>1392.857</v>
      </c>
      <c r="H652">
        <v>1815</v>
      </c>
      <c r="I652">
        <v>10</v>
      </c>
      <c r="J652">
        <v>11.429</v>
      </c>
      <c r="K652">
        <v>6992.1080000000002</v>
      </c>
      <c r="L652">
        <v>53.783999999999999</v>
      </c>
      <c r="M652">
        <v>54.011000000000003</v>
      </c>
      <c r="N652">
        <v>70.381</v>
      </c>
      <c r="O652">
        <v>0.38800000000000001</v>
      </c>
      <c r="P652">
        <v>0.443</v>
      </c>
      <c r="Q652">
        <v>0.88</v>
      </c>
      <c r="R652">
        <v>149</v>
      </c>
      <c r="S652">
        <v>5.7779999999999996</v>
      </c>
      <c r="T652">
        <v>851</v>
      </c>
      <c r="U652">
        <v>33</v>
      </c>
      <c r="Z652">
        <v>152372</v>
      </c>
      <c r="AA652">
        <v>44319389</v>
      </c>
      <c r="AB652">
        <v>1718.5909999999999</v>
      </c>
      <c r="AC652">
        <v>5.9089999999999998</v>
      </c>
      <c r="AD652">
        <v>154361</v>
      </c>
      <c r="AE652">
        <v>5.9859999999999998</v>
      </c>
      <c r="AF652">
        <v>8.9999999999999993E-3</v>
      </c>
      <c r="AG652">
        <v>110.8</v>
      </c>
      <c r="AH652" t="s">
        <v>204</v>
      </c>
      <c r="AI652">
        <v>36697075</v>
      </c>
      <c r="AJ652">
        <v>19286079</v>
      </c>
      <c r="AK652">
        <v>17237996</v>
      </c>
      <c r="AL652">
        <v>173000</v>
      </c>
      <c r="AM652">
        <v>120967</v>
      </c>
      <c r="AN652">
        <v>168745</v>
      </c>
      <c r="AO652">
        <v>142.30000000000001</v>
      </c>
      <c r="AP652">
        <v>74.790000000000006</v>
      </c>
      <c r="AQ652">
        <v>66.84</v>
      </c>
      <c r="AR652">
        <v>0.67</v>
      </c>
      <c r="AS652">
        <v>6543</v>
      </c>
      <c r="AT652">
        <v>36681</v>
      </c>
      <c r="AU652">
        <v>0.14199999999999999</v>
      </c>
      <c r="AV652">
        <v>60.65</v>
      </c>
      <c r="AW652">
        <v>25788217</v>
      </c>
      <c r="AX652">
        <v>3.202</v>
      </c>
      <c r="AY652">
        <v>37.9</v>
      </c>
      <c r="AZ652">
        <v>15.504</v>
      </c>
      <c r="BA652">
        <v>10.129</v>
      </c>
      <c r="BB652">
        <v>44648.71</v>
      </c>
      <c r="BC652">
        <v>0.5</v>
      </c>
      <c r="BD652">
        <v>107.791</v>
      </c>
      <c r="BE652">
        <v>5.07</v>
      </c>
      <c r="BF652">
        <v>13</v>
      </c>
      <c r="BG652">
        <v>16.5</v>
      </c>
      <c r="BI652">
        <v>3.84</v>
      </c>
      <c r="BJ652">
        <v>83.44</v>
      </c>
      <c r="BK652">
        <v>0.94399999999999995</v>
      </c>
    </row>
    <row r="653" spans="1:67" x14ac:dyDescent="0.3">
      <c r="A653" t="s">
        <v>202</v>
      </c>
      <c r="B653" t="s">
        <v>203</v>
      </c>
      <c r="C653" t="s">
        <v>127</v>
      </c>
      <c r="D653" s="33">
        <v>44507</v>
      </c>
      <c r="E653">
        <v>181578</v>
      </c>
      <c r="F653">
        <v>1264</v>
      </c>
      <c r="G653">
        <v>1364</v>
      </c>
      <c r="H653">
        <v>1827</v>
      </c>
      <c r="I653">
        <v>12</v>
      </c>
      <c r="J653">
        <v>12</v>
      </c>
      <c r="K653">
        <v>7041.1229999999996</v>
      </c>
      <c r="L653">
        <v>49.015000000000001</v>
      </c>
      <c r="M653">
        <v>52.892000000000003</v>
      </c>
      <c r="N653">
        <v>70.846000000000004</v>
      </c>
      <c r="O653">
        <v>0.46500000000000002</v>
      </c>
      <c r="P653">
        <v>0.46500000000000002</v>
      </c>
      <c r="Q653">
        <v>0.89</v>
      </c>
      <c r="R653">
        <v>140</v>
      </c>
      <c r="S653">
        <v>5.4290000000000003</v>
      </c>
      <c r="T653">
        <v>835</v>
      </c>
      <c r="U653">
        <v>32.378999999999998</v>
      </c>
      <c r="Z653">
        <v>141007</v>
      </c>
      <c r="AA653">
        <v>44460396</v>
      </c>
      <c r="AB653">
        <v>1724.059</v>
      </c>
      <c r="AC653">
        <v>5.468</v>
      </c>
      <c r="AD653">
        <v>154016</v>
      </c>
      <c r="AE653">
        <v>5.9720000000000004</v>
      </c>
      <c r="AF653">
        <v>8.8999999999999999E-3</v>
      </c>
      <c r="AG653">
        <v>112.9</v>
      </c>
      <c r="AH653" t="s">
        <v>204</v>
      </c>
      <c r="AI653">
        <v>36763501</v>
      </c>
      <c r="AJ653">
        <v>19303290</v>
      </c>
      <c r="AK653">
        <v>17283428</v>
      </c>
      <c r="AL653">
        <v>176783</v>
      </c>
      <c r="AM653">
        <v>66426</v>
      </c>
      <c r="AN653">
        <v>165773</v>
      </c>
      <c r="AO653">
        <v>142.56</v>
      </c>
      <c r="AP653">
        <v>74.849999999999994</v>
      </c>
      <c r="AQ653">
        <v>67.02</v>
      </c>
      <c r="AR653">
        <v>0.69</v>
      </c>
      <c r="AS653">
        <v>6428</v>
      </c>
      <c r="AT653">
        <v>35818</v>
      </c>
      <c r="AU653">
        <v>0.13900000000000001</v>
      </c>
      <c r="AV653">
        <v>60.65</v>
      </c>
      <c r="AW653">
        <v>25788217</v>
      </c>
      <c r="AX653">
        <v>3.202</v>
      </c>
      <c r="AY653">
        <v>37.9</v>
      </c>
      <c r="AZ653">
        <v>15.504</v>
      </c>
      <c r="BA653">
        <v>10.129</v>
      </c>
      <c r="BB653">
        <v>44648.71</v>
      </c>
      <c r="BC653">
        <v>0.5</v>
      </c>
      <c r="BD653">
        <v>107.791</v>
      </c>
      <c r="BE653">
        <v>5.07</v>
      </c>
      <c r="BF653">
        <v>13</v>
      </c>
      <c r="BG653">
        <v>16.5</v>
      </c>
      <c r="BI653">
        <v>3.84</v>
      </c>
      <c r="BJ653">
        <v>83.44</v>
      </c>
      <c r="BK653">
        <v>0.94399999999999995</v>
      </c>
      <c r="BL653">
        <v>-14376.4</v>
      </c>
      <c r="BM653">
        <v>-4.53</v>
      </c>
      <c r="BN653">
        <v>-0.8</v>
      </c>
      <c r="BO653">
        <v>-557.47941007321299</v>
      </c>
    </row>
    <row r="654" spans="1:67" x14ac:dyDescent="0.3">
      <c r="A654" t="s">
        <v>202</v>
      </c>
      <c r="B654" t="s">
        <v>203</v>
      </c>
      <c r="C654" t="s">
        <v>127</v>
      </c>
      <c r="D654" s="33">
        <v>44508</v>
      </c>
      <c r="E654">
        <v>182870</v>
      </c>
      <c r="F654">
        <v>1292</v>
      </c>
      <c r="G654">
        <v>1386.4290000000001</v>
      </c>
      <c r="H654">
        <v>1841</v>
      </c>
      <c r="I654">
        <v>14</v>
      </c>
      <c r="J654">
        <v>12.143000000000001</v>
      </c>
      <c r="K654">
        <v>7091.223</v>
      </c>
      <c r="L654">
        <v>50.1</v>
      </c>
      <c r="M654">
        <v>53.762</v>
      </c>
      <c r="N654">
        <v>71.388999999999996</v>
      </c>
      <c r="O654">
        <v>0.54300000000000004</v>
      </c>
      <c r="P654">
        <v>0.47099999999999997</v>
      </c>
      <c r="Q654">
        <v>0.89</v>
      </c>
      <c r="R654">
        <v>133</v>
      </c>
      <c r="S654">
        <v>5.157</v>
      </c>
      <c r="T654">
        <v>851</v>
      </c>
      <c r="U654">
        <v>33</v>
      </c>
      <c r="Z654">
        <v>122014</v>
      </c>
      <c r="AA654">
        <v>44582410</v>
      </c>
      <c r="AB654">
        <v>1728.79</v>
      </c>
      <c r="AC654">
        <v>4.7309999999999999</v>
      </c>
      <c r="AD654">
        <v>153306</v>
      </c>
      <c r="AE654">
        <v>5.9450000000000003</v>
      </c>
      <c r="AF654">
        <v>8.9999999999999993E-3</v>
      </c>
      <c r="AG654">
        <v>110.6</v>
      </c>
      <c r="AH654" t="s">
        <v>204</v>
      </c>
      <c r="AI654">
        <v>36918760</v>
      </c>
      <c r="AJ654">
        <v>19338366</v>
      </c>
      <c r="AK654">
        <v>17389176</v>
      </c>
      <c r="AL654">
        <v>191218</v>
      </c>
      <c r="AM654">
        <v>155259</v>
      </c>
      <c r="AN654">
        <v>156217</v>
      </c>
      <c r="AO654">
        <v>143.16</v>
      </c>
      <c r="AP654">
        <v>74.989999999999995</v>
      </c>
      <c r="AQ654">
        <v>67.430000000000007</v>
      </c>
      <c r="AR654">
        <v>0.74</v>
      </c>
      <c r="AS654">
        <v>6058</v>
      </c>
      <c r="AT654">
        <v>33947</v>
      </c>
      <c r="AU654">
        <v>0.13200000000000001</v>
      </c>
      <c r="AV654">
        <v>60.65</v>
      </c>
      <c r="AW654">
        <v>25788217</v>
      </c>
      <c r="AX654">
        <v>3.202</v>
      </c>
      <c r="AY654">
        <v>37.9</v>
      </c>
      <c r="AZ654">
        <v>15.504</v>
      </c>
      <c r="BA654">
        <v>10.129</v>
      </c>
      <c r="BB654">
        <v>44648.71</v>
      </c>
      <c r="BC654">
        <v>0.5</v>
      </c>
      <c r="BD654">
        <v>107.791</v>
      </c>
      <c r="BE654">
        <v>5.07</v>
      </c>
      <c r="BF654">
        <v>13</v>
      </c>
      <c r="BG654">
        <v>16.5</v>
      </c>
      <c r="BI654">
        <v>3.84</v>
      </c>
      <c r="BJ654">
        <v>83.44</v>
      </c>
      <c r="BK654">
        <v>0.94399999999999995</v>
      </c>
    </row>
    <row r="655" spans="1:67" x14ac:dyDescent="0.3">
      <c r="A655" t="s">
        <v>202</v>
      </c>
      <c r="B655" t="s">
        <v>203</v>
      </c>
      <c r="C655" t="s">
        <v>127</v>
      </c>
      <c r="D655" s="33">
        <v>44509</v>
      </c>
      <c r="E655">
        <v>184071</v>
      </c>
      <c r="F655">
        <v>1201</v>
      </c>
      <c r="G655">
        <v>1399.2860000000001</v>
      </c>
      <c r="H655">
        <v>1858</v>
      </c>
      <c r="I655">
        <v>17</v>
      </c>
      <c r="J655">
        <v>12.856999999999999</v>
      </c>
      <c r="K655">
        <v>7137.7950000000001</v>
      </c>
      <c r="L655">
        <v>46.572000000000003</v>
      </c>
      <c r="M655">
        <v>54.261000000000003</v>
      </c>
      <c r="N655">
        <v>72.048000000000002</v>
      </c>
      <c r="O655">
        <v>0.65900000000000003</v>
      </c>
      <c r="P655">
        <v>0.499</v>
      </c>
      <c r="Q655">
        <v>0.89</v>
      </c>
      <c r="R655">
        <v>125</v>
      </c>
      <c r="S655">
        <v>4.8470000000000004</v>
      </c>
      <c r="T655">
        <v>724</v>
      </c>
      <c r="U655">
        <v>28.074999999999999</v>
      </c>
      <c r="Z655">
        <v>136463</v>
      </c>
      <c r="AA655">
        <v>44718873</v>
      </c>
      <c r="AB655">
        <v>1734.0820000000001</v>
      </c>
      <c r="AC655">
        <v>5.2919999999999998</v>
      </c>
      <c r="AD655">
        <v>154934</v>
      </c>
      <c r="AE655">
        <v>6.008</v>
      </c>
      <c r="AF655">
        <v>8.9999999999999993E-3</v>
      </c>
      <c r="AG655">
        <v>110.7</v>
      </c>
      <c r="AH655" t="s">
        <v>204</v>
      </c>
      <c r="AI655">
        <v>37068049</v>
      </c>
      <c r="AJ655">
        <v>19373942</v>
      </c>
      <c r="AK655">
        <v>17487181</v>
      </c>
      <c r="AL655">
        <v>206926</v>
      </c>
      <c r="AM655">
        <v>149289</v>
      </c>
      <c r="AN655">
        <v>154031</v>
      </c>
      <c r="AO655">
        <v>143.74</v>
      </c>
      <c r="AP655">
        <v>75.13</v>
      </c>
      <c r="AQ655">
        <v>67.81</v>
      </c>
      <c r="AR655">
        <v>0.8</v>
      </c>
      <c r="AS655">
        <v>5973</v>
      </c>
      <c r="AT655">
        <v>33582</v>
      </c>
      <c r="AU655">
        <v>0.13</v>
      </c>
      <c r="AV655">
        <v>60.65</v>
      </c>
      <c r="AW655">
        <v>25788217</v>
      </c>
      <c r="AX655">
        <v>3.202</v>
      </c>
      <c r="AY655">
        <v>37.9</v>
      </c>
      <c r="AZ655">
        <v>15.504</v>
      </c>
      <c r="BA655">
        <v>10.129</v>
      </c>
      <c r="BB655">
        <v>44648.71</v>
      </c>
      <c r="BC655">
        <v>0.5</v>
      </c>
      <c r="BD655">
        <v>107.791</v>
      </c>
      <c r="BE655">
        <v>5.07</v>
      </c>
      <c r="BF655">
        <v>13</v>
      </c>
      <c r="BG655">
        <v>16.5</v>
      </c>
      <c r="BI655">
        <v>3.84</v>
      </c>
      <c r="BJ655">
        <v>83.44</v>
      </c>
      <c r="BK655">
        <v>0.94399999999999995</v>
      </c>
    </row>
    <row r="656" spans="1:67" x14ac:dyDescent="0.3">
      <c r="A656" t="s">
        <v>202</v>
      </c>
      <c r="B656" t="s">
        <v>203</v>
      </c>
      <c r="C656" t="s">
        <v>127</v>
      </c>
      <c r="D656" s="33">
        <v>44510</v>
      </c>
      <c r="E656">
        <v>185627</v>
      </c>
      <c r="F656">
        <v>1556</v>
      </c>
      <c r="G656">
        <v>1402</v>
      </c>
      <c r="H656">
        <v>1862</v>
      </c>
      <c r="I656">
        <v>4</v>
      </c>
      <c r="J656">
        <v>11.571</v>
      </c>
      <c r="K656">
        <v>7198.1319999999996</v>
      </c>
      <c r="L656">
        <v>60.338000000000001</v>
      </c>
      <c r="M656">
        <v>54.366</v>
      </c>
      <c r="N656">
        <v>72.203999999999994</v>
      </c>
      <c r="O656">
        <v>0.155</v>
      </c>
      <c r="P656">
        <v>0.44900000000000001</v>
      </c>
      <c r="Q656">
        <v>0.89</v>
      </c>
      <c r="R656">
        <v>119</v>
      </c>
      <c r="S656">
        <v>4.6150000000000002</v>
      </c>
      <c r="T656">
        <v>702</v>
      </c>
      <c r="U656">
        <v>27.222000000000001</v>
      </c>
      <c r="Z656">
        <v>191821</v>
      </c>
      <c r="AA656">
        <v>44910694</v>
      </c>
      <c r="AB656">
        <v>1741.52</v>
      </c>
      <c r="AC656">
        <v>7.4379999999999997</v>
      </c>
      <c r="AD656">
        <v>153487</v>
      </c>
      <c r="AE656">
        <v>5.952</v>
      </c>
      <c r="AF656">
        <v>9.1000000000000004E-3</v>
      </c>
      <c r="AG656">
        <v>109.5</v>
      </c>
      <c r="AH656" t="s">
        <v>204</v>
      </c>
      <c r="AI656">
        <v>37222034</v>
      </c>
      <c r="AJ656">
        <v>19417387</v>
      </c>
      <c r="AK656">
        <v>17582957</v>
      </c>
      <c r="AL656">
        <v>221690</v>
      </c>
      <c r="AM656">
        <v>153985</v>
      </c>
      <c r="AN656">
        <v>148196</v>
      </c>
      <c r="AO656">
        <v>144.34</v>
      </c>
      <c r="AP656">
        <v>75.3</v>
      </c>
      <c r="AQ656">
        <v>68.180000000000007</v>
      </c>
      <c r="AR656">
        <v>0.86</v>
      </c>
      <c r="AS656">
        <v>5747</v>
      </c>
      <c r="AT656">
        <v>34286</v>
      </c>
      <c r="AU656">
        <v>0.13300000000000001</v>
      </c>
      <c r="AV656">
        <v>60.65</v>
      </c>
      <c r="AW656">
        <v>25788217</v>
      </c>
      <c r="AX656">
        <v>3.202</v>
      </c>
      <c r="AY656">
        <v>37.9</v>
      </c>
      <c r="AZ656">
        <v>15.504</v>
      </c>
      <c r="BA656">
        <v>10.129</v>
      </c>
      <c r="BB656">
        <v>44648.71</v>
      </c>
      <c r="BC656">
        <v>0.5</v>
      </c>
      <c r="BD656">
        <v>107.791</v>
      </c>
      <c r="BE656">
        <v>5.07</v>
      </c>
      <c r="BF656">
        <v>13</v>
      </c>
      <c r="BG656">
        <v>16.5</v>
      </c>
      <c r="BI656">
        <v>3.84</v>
      </c>
      <c r="BJ656">
        <v>83.44</v>
      </c>
      <c r="BK656">
        <v>0.94399999999999995</v>
      </c>
    </row>
    <row r="657" spans="1:67" x14ac:dyDescent="0.3">
      <c r="A657" t="s">
        <v>202</v>
      </c>
      <c r="B657" t="s">
        <v>203</v>
      </c>
      <c r="C657" t="s">
        <v>127</v>
      </c>
      <c r="D657" s="33">
        <v>44511</v>
      </c>
      <c r="E657">
        <v>187041</v>
      </c>
      <c r="F657">
        <v>1414</v>
      </c>
      <c r="G657">
        <v>1378.2860000000001</v>
      </c>
      <c r="H657">
        <v>1873</v>
      </c>
      <c r="I657">
        <v>11</v>
      </c>
      <c r="J657">
        <v>11.143000000000001</v>
      </c>
      <c r="K657">
        <v>7252.9639999999999</v>
      </c>
      <c r="L657">
        <v>54.831000000000003</v>
      </c>
      <c r="M657">
        <v>53.445999999999998</v>
      </c>
      <c r="N657">
        <v>72.63</v>
      </c>
      <c r="O657">
        <v>0.42699999999999999</v>
      </c>
      <c r="P657">
        <v>0.432</v>
      </c>
      <c r="Q657">
        <v>0.89</v>
      </c>
      <c r="R657">
        <v>116</v>
      </c>
      <c r="S657">
        <v>4.4980000000000002</v>
      </c>
      <c r="T657">
        <v>681</v>
      </c>
      <c r="U657">
        <v>26.407</v>
      </c>
      <c r="Z657">
        <v>169608</v>
      </c>
      <c r="AA657">
        <v>45080302</v>
      </c>
      <c r="AB657">
        <v>1748.097</v>
      </c>
      <c r="AC657">
        <v>6.577</v>
      </c>
      <c r="AD657">
        <v>154809</v>
      </c>
      <c r="AE657">
        <v>6.0030000000000001</v>
      </c>
      <c r="AF657">
        <v>8.8999999999999999E-3</v>
      </c>
      <c r="AG657">
        <v>112.3</v>
      </c>
      <c r="AH657" t="s">
        <v>204</v>
      </c>
      <c r="AI657">
        <v>37383955</v>
      </c>
      <c r="AJ657">
        <v>19466357</v>
      </c>
      <c r="AK657">
        <v>17680831</v>
      </c>
      <c r="AL657">
        <v>236767</v>
      </c>
      <c r="AM657">
        <v>161921</v>
      </c>
      <c r="AN657">
        <v>143554</v>
      </c>
      <c r="AO657">
        <v>144.97</v>
      </c>
      <c r="AP657">
        <v>75.489999999999995</v>
      </c>
      <c r="AQ657">
        <v>68.56</v>
      </c>
      <c r="AR657">
        <v>0.92</v>
      </c>
      <c r="AS657">
        <v>5567</v>
      </c>
      <c r="AT657">
        <v>35375</v>
      </c>
      <c r="AU657">
        <v>0.13700000000000001</v>
      </c>
      <c r="AV657">
        <v>60.65</v>
      </c>
      <c r="AW657">
        <v>25788217</v>
      </c>
      <c r="AX657">
        <v>3.202</v>
      </c>
      <c r="AY657">
        <v>37.9</v>
      </c>
      <c r="AZ657">
        <v>15.504</v>
      </c>
      <c r="BA657">
        <v>10.129</v>
      </c>
      <c r="BB657">
        <v>44648.71</v>
      </c>
      <c r="BC657">
        <v>0.5</v>
      </c>
      <c r="BD657">
        <v>107.791</v>
      </c>
      <c r="BE657">
        <v>5.07</v>
      </c>
      <c r="BF657">
        <v>13</v>
      </c>
      <c r="BG657">
        <v>16.5</v>
      </c>
      <c r="BI657">
        <v>3.84</v>
      </c>
      <c r="BJ657">
        <v>83.44</v>
      </c>
      <c r="BK657">
        <v>0.94399999999999995</v>
      </c>
    </row>
    <row r="658" spans="1:67" x14ac:dyDescent="0.3">
      <c r="A658" t="s">
        <v>202</v>
      </c>
      <c r="B658" t="s">
        <v>203</v>
      </c>
      <c r="C658" t="s">
        <v>127</v>
      </c>
      <c r="D658" s="33">
        <v>44512</v>
      </c>
      <c r="E658">
        <v>188493</v>
      </c>
      <c r="F658">
        <v>1452</v>
      </c>
      <c r="G658">
        <v>1366.5709999999999</v>
      </c>
      <c r="H658">
        <v>1877</v>
      </c>
      <c r="I658">
        <v>4</v>
      </c>
      <c r="J658">
        <v>10.286</v>
      </c>
      <c r="K658">
        <v>7309.268</v>
      </c>
      <c r="L658">
        <v>56.305</v>
      </c>
      <c r="M658">
        <v>52.991999999999997</v>
      </c>
      <c r="N658">
        <v>72.784999999999997</v>
      </c>
      <c r="O658">
        <v>0.155</v>
      </c>
      <c r="P658">
        <v>0.39900000000000002</v>
      </c>
      <c r="Q658">
        <v>0.9</v>
      </c>
      <c r="R658">
        <v>172</v>
      </c>
      <c r="S658">
        <v>6.67</v>
      </c>
      <c r="T658">
        <v>654</v>
      </c>
      <c r="U658">
        <v>25.36</v>
      </c>
      <c r="Z658">
        <v>167736</v>
      </c>
      <c r="AA658">
        <v>45248038</v>
      </c>
      <c r="AB658">
        <v>1754.6010000000001</v>
      </c>
      <c r="AC658">
        <v>6.5039999999999996</v>
      </c>
      <c r="AD658">
        <v>154432</v>
      </c>
      <c r="AE658">
        <v>5.9880000000000004</v>
      </c>
      <c r="AF658">
        <v>8.8000000000000005E-3</v>
      </c>
      <c r="AG658">
        <v>113</v>
      </c>
      <c r="AH658" t="s">
        <v>204</v>
      </c>
      <c r="AI658">
        <v>37544059</v>
      </c>
      <c r="AJ658">
        <v>19514381</v>
      </c>
      <c r="AK658">
        <v>17778385</v>
      </c>
      <c r="AL658">
        <v>251293</v>
      </c>
      <c r="AM658">
        <v>160104</v>
      </c>
      <c r="AN658">
        <v>138279</v>
      </c>
      <c r="AO658">
        <v>145.59</v>
      </c>
      <c r="AP658">
        <v>75.67</v>
      </c>
      <c r="AQ658">
        <v>68.94</v>
      </c>
      <c r="AR658">
        <v>0.97</v>
      </c>
      <c r="AS658">
        <v>5362</v>
      </c>
      <c r="AT658">
        <v>36063</v>
      </c>
      <c r="AU658">
        <v>0.14000000000000001</v>
      </c>
      <c r="AV658">
        <v>60.65</v>
      </c>
      <c r="AW658">
        <v>25788217</v>
      </c>
      <c r="AX658">
        <v>3.202</v>
      </c>
      <c r="AY658">
        <v>37.9</v>
      </c>
      <c r="AZ658">
        <v>15.504</v>
      </c>
      <c r="BA658">
        <v>10.129</v>
      </c>
      <c r="BB658">
        <v>44648.71</v>
      </c>
      <c r="BC658">
        <v>0.5</v>
      </c>
      <c r="BD658">
        <v>107.791</v>
      </c>
      <c r="BE658">
        <v>5.07</v>
      </c>
      <c r="BF658">
        <v>13</v>
      </c>
      <c r="BG658">
        <v>16.5</v>
      </c>
      <c r="BI658">
        <v>3.84</v>
      </c>
      <c r="BJ658">
        <v>83.44</v>
      </c>
      <c r="BK658">
        <v>0.94399999999999995</v>
      </c>
    </row>
    <row r="659" spans="1:67" x14ac:dyDescent="0.3">
      <c r="A659" t="s">
        <v>202</v>
      </c>
      <c r="B659" t="s">
        <v>203</v>
      </c>
      <c r="C659" t="s">
        <v>127</v>
      </c>
      <c r="D659" s="33">
        <v>44513</v>
      </c>
      <c r="E659">
        <v>189608</v>
      </c>
      <c r="F659">
        <v>1115</v>
      </c>
      <c r="G659">
        <v>1327.7139999999999</v>
      </c>
      <c r="H659">
        <v>1882</v>
      </c>
      <c r="I659">
        <v>5</v>
      </c>
      <c r="J659">
        <v>9.5709999999999997</v>
      </c>
      <c r="K659">
        <v>7352.5050000000001</v>
      </c>
      <c r="L659">
        <v>43.237000000000002</v>
      </c>
      <c r="M659">
        <v>51.484999999999999</v>
      </c>
      <c r="N659">
        <v>72.978999999999999</v>
      </c>
      <c r="O659">
        <v>0.19400000000000001</v>
      </c>
      <c r="P659">
        <v>0.371</v>
      </c>
      <c r="Q659">
        <v>0.9</v>
      </c>
      <c r="R659">
        <v>179</v>
      </c>
      <c r="S659">
        <v>6.9409999999999998</v>
      </c>
      <c r="T659">
        <v>638</v>
      </c>
      <c r="U659">
        <v>24.74</v>
      </c>
      <c r="Z659">
        <v>137315</v>
      </c>
      <c r="AA659">
        <v>45385353</v>
      </c>
      <c r="AB659">
        <v>1759.9259999999999</v>
      </c>
      <c r="AC659">
        <v>5.3250000000000002</v>
      </c>
      <c r="AD659">
        <v>152281</v>
      </c>
      <c r="AE659">
        <v>5.9050000000000002</v>
      </c>
      <c r="AF659">
        <v>8.6999999999999994E-3</v>
      </c>
      <c r="AG659">
        <v>114.7</v>
      </c>
      <c r="AH659" t="s">
        <v>204</v>
      </c>
      <c r="AI659">
        <v>37634423</v>
      </c>
      <c r="AJ659">
        <v>19541933</v>
      </c>
      <c r="AK659">
        <v>17835028</v>
      </c>
      <c r="AL659">
        <v>257462</v>
      </c>
      <c r="AM659">
        <v>90364</v>
      </c>
      <c r="AN659">
        <v>133907</v>
      </c>
      <c r="AO659">
        <v>145.94</v>
      </c>
      <c r="AP659">
        <v>75.78</v>
      </c>
      <c r="AQ659">
        <v>69.16</v>
      </c>
      <c r="AR659">
        <v>1</v>
      </c>
      <c r="AS659">
        <v>5193</v>
      </c>
      <c r="AT659">
        <v>36551</v>
      </c>
      <c r="AU659">
        <v>0.14199999999999999</v>
      </c>
      <c r="AV659">
        <v>60.65</v>
      </c>
      <c r="AW659">
        <v>25788217</v>
      </c>
      <c r="AX659">
        <v>3.202</v>
      </c>
      <c r="AY659">
        <v>37.9</v>
      </c>
      <c r="AZ659">
        <v>15.504</v>
      </c>
      <c r="BA659">
        <v>10.129</v>
      </c>
      <c r="BB659">
        <v>44648.71</v>
      </c>
      <c r="BC659">
        <v>0.5</v>
      </c>
      <c r="BD659">
        <v>107.791</v>
      </c>
      <c r="BE659">
        <v>5.07</v>
      </c>
      <c r="BF659">
        <v>13</v>
      </c>
      <c r="BG659">
        <v>16.5</v>
      </c>
      <c r="BI659">
        <v>3.84</v>
      </c>
      <c r="BJ659">
        <v>83.44</v>
      </c>
      <c r="BK659">
        <v>0.94399999999999995</v>
      </c>
    </row>
    <row r="660" spans="1:67" x14ac:dyDescent="0.3">
      <c r="A660" t="s">
        <v>202</v>
      </c>
      <c r="B660" t="s">
        <v>203</v>
      </c>
      <c r="C660" t="s">
        <v>127</v>
      </c>
      <c r="D660" s="33">
        <v>44514</v>
      </c>
      <c r="E660">
        <v>190603</v>
      </c>
      <c r="F660">
        <v>995</v>
      </c>
      <c r="G660">
        <v>1289.2860000000001</v>
      </c>
      <c r="H660">
        <v>1888</v>
      </c>
      <c r="I660">
        <v>6</v>
      </c>
      <c r="J660">
        <v>8.7140000000000004</v>
      </c>
      <c r="K660">
        <v>7391.0889999999999</v>
      </c>
      <c r="L660">
        <v>38.584000000000003</v>
      </c>
      <c r="M660">
        <v>49.994999999999997</v>
      </c>
      <c r="N660">
        <v>73.212000000000003</v>
      </c>
      <c r="O660">
        <v>0.23300000000000001</v>
      </c>
      <c r="P660">
        <v>0.33800000000000002</v>
      </c>
      <c r="Q660">
        <v>0.91</v>
      </c>
      <c r="R660">
        <v>181</v>
      </c>
      <c r="S660">
        <v>7.0190000000000001</v>
      </c>
      <c r="T660">
        <v>615</v>
      </c>
      <c r="U660">
        <v>23.847999999999999</v>
      </c>
      <c r="Z660">
        <v>135827</v>
      </c>
      <c r="AA660">
        <v>45521180</v>
      </c>
      <c r="AB660">
        <v>1765.193</v>
      </c>
      <c r="AC660">
        <v>5.2670000000000003</v>
      </c>
      <c r="AD660">
        <v>151541</v>
      </c>
      <c r="AE660">
        <v>5.8760000000000003</v>
      </c>
      <c r="AF660">
        <v>8.5000000000000006E-3</v>
      </c>
      <c r="AG660">
        <v>117.5</v>
      </c>
      <c r="AH660" t="s">
        <v>204</v>
      </c>
      <c r="AI660">
        <v>37695740</v>
      </c>
      <c r="AJ660">
        <v>19563025</v>
      </c>
      <c r="AK660">
        <v>17872077</v>
      </c>
      <c r="AL660">
        <v>260638</v>
      </c>
      <c r="AM660">
        <v>61317</v>
      </c>
      <c r="AN660">
        <v>133177</v>
      </c>
      <c r="AO660">
        <v>146.16999999999999</v>
      </c>
      <c r="AP660">
        <v>75.86</v>
      </c>
      <c r="AQ660">
        <v>69.3</v>
      </c>
      <c r="AR660">
        <v>1.01</v>
      </c>
      <c r="AS660">
        <v>5164</v>
      </c>
      <c r="AT660">
        <v>37105</v>
      </c>
      <c r="AU660">
        <v>0.14399999999999999</v>
      </c>
      <c r="AV660">
        <v>60.65</v>
      </c>
      <c r="AW660">
        <v>25788217</v>
      </c>
      <c r="AX660">
        <v>3.202</v>
      </c>
      <c r="AY660">
        <v>37.9</v>
      </c>
      <c r="AZ660">
        <v>15.504</v>
      </c>
      <c r="BA660">
        <v>10.129</v>
      </c>
      <c r="BB660">
        <v>44648.71</v>
      </c>
      <c r="BC660">
        <v>0.5</v>
      </c>
      <c r="BD660">
        <v>107.791</v>
      </c>
      <c r="BE660">
        <v>5.07</v>
      </c>
      <c r="BF660">
        <v>13</v>
      </c>
      <c r="BG660">
        <v>16.5</v>
      </c>
      <c r="BI660">
        <v>3.84</v>
      </c>
      <c r="BJ660">
        <v>83.44</v>
      </c>
      <c r="BK660">
        <v>0.94399999999999995</v>
      </c>
      <c r="BL660">
        <v>-14580.2</v>
      </c>
      <c r="BM660">
        <v>-4.54</v>
      </c>
      <c r="BN660">
        <v>-6.4</v>
      </c>
      <c r="BO660">
        <v>-565.38224414661897</v>
      </c>
    </row>
    <row r="661" spans="1:67" x14ac:dyDescent="0.3">
      <c r="A661" t="s">
        <v>202</v>
      </c>
      <c r="B661" t="s">
        <v>203</v>
      </c>
      <c r="C661" t="s">
        <v>127</v>
      </c>
      <c r="D661" s="33">
        <v>44515</v>
      </c>
      <c r="E661">
        <v>191617</v>
      </c>
      <c r="F661">
        <v>1014</v>
      </c>
      <c r="G661">
        <v>1249.5709999999999</v>
      </c>
      <c r="H661">
        <v>1898</v>
      </c>
      <c r="I661">
        <v>10</v>
      </c>
      <c r="J661">
        <v>8.1430000000000007</v>
      </c>
      <c r="K661">
        <v>7430.4089999999997</v>
      </c>
      <c r="L661">
        <v>39.32</v>
      </c>
      <c r="M661">
        <v>48.454999999999998</v>
      </c>
      <c r="N661">
        <v>73.599999999999994</v>
      </c>
      <c r="O661">
        <v>0.38800000000000001</v>
      </c>
      <c r="P661">
        <v>0.316</v>
      </c>
      <c r="Q661">
        <v>0.92</v>
      </c>
      <c r="R661">
        <v>166</v>
      </c>
      <c r="S661">
        <v>6.4370000000000003</v>
      </c>
      <c r="T661">
        <v>632</v>
      </c>
      <c r="U661">
        <v>24.507000000000001</v>
      </c>
      <c r="Z661">
        <v>119223</v>
      </c>
      <c r="AA661">
        <v>45640403</v>
      </c>
      <c r="AB661">
        <v>1769.816</v>
      </c>
      <c r="AC661">
        <v>4.6230000000000002</v>
      </c>
      <c r="AD661">
        <v>151142</v>
      </c>
      <c r="AE661">
        <v>5.8609999999999998</v>
      </c>
      <c r="AF661">
        <v>8.3000000000000001E-3</v>
      </c>
      <c r="AG661">
        <v>121</v>
      </c>
      <c r="AH661" t="s">
        <v>204</v>
      </c>
      <c r="AI661">
        <v>37835866</v>
      </c>
      <c r="AJ661">
        <v>19605792</v>
      </c>
      <c r="AK661">
        <v>17958614</v>
      </c>
      <c r="AL661">
        <v>271460</v>
      </c>
      <c r="AM661">
        <v>140126</v>
      </c>
      <c r="AN661">
        <v>131015</v>
      </c>
      <c r="AO661">
        <v>146.72</v>
      </c>
      <c r="AP661">
        <v>76.03</v>
      </c>
      <c r="AQ661">
        <v>69.64</v>
      </c>
      <c r="AR661">
        <v>1.05</v>
      </c>
      <c r="AS661">
        <v>5080</v>
      </c>
      <c r="AT661">
        <v>38204</v>
      </c>
      <c r="AU661">
        <v>0.14799999999999999</v>
      </c>
      <c r="AV661">
        <v>72.69</v>
      </c>
      <c r="AW661">
        <v>25788217</v>
      </c>
      <c r="AX661">
        <v>3.202</v>
      </c>
      <c r="AY661">
        <v>37.9</v>
      </c>
      <c r="AZ661">
        <v>15.504</v>
      </c>
      <c r="BA661">
        <v>10.129</v>
      </c>
      <c r="BB661">
        <v>44648.71</v>
      </c>
      <c r="BC661">
        <v>0.5</v>
      </c>
      <c r="BD661">
        <v>107.791</v>
      </c>
      <c r="BE661">
        <v>5.07</v>
      </c>
      <c r="BF661">
        <v>13</v>
      </c>
      <c r="BG661">
        <v>16.5</v>
      </c>
      <c r="BI661">
        <v>3.84</v>
      </c>
      <c r="BJ661">
        <v>83.44</v>
      </c>
      <c r="BK661">
        <v>0.94399999999999995</v>
      </c>
    </row>
    <row r="662" spans="1:67" x14ac:dyDescent="0.3">
      <c r="A662" t="s">
        <v>202</v>
      </c>
      <c r="B662" t="s">
        <v>203</v>
      </c>
      <c r="C662" t="s">
        <v>127</v>
      </c>
      <c r="D662" s="33">
        <v>44516</v>
      </c>
      <c r="E662">
        <v>192845</v>
      </c>
      <c r="F662">
        <v>1228</v>
      </c>
      <c r="G662">
        <v>1253.4290000000001</v>
      </c>
      <c r="H662">
        <v>1907</v>
      </c>
      <c r="I662">
        <v>9</v>
      </c>
      <c r="J662">
        <v>7</v>
      </c>
      <c r="K662">
        <v>7478.0280000000002</v>
      </c>
      <c r="L662">
        <v>47.619</v>
      </c>
      <c r="M662">
        <v>48.604999999999997</v>
      </c>
      <c r="N662">
        <v>73.948999999999998</v>
      </c>
      <c r="O662">
        <v>0.34899999999999998</v>
      </c>
      <c r="P662">
        <v>0.27100000000000002</v>
      </c>
      <c r="Q662">
        <v>0.93</v>
      </c>
      <c r="R662">
        <v>157</v>
      </c>
      <c r="S662">
        <v>6.0880000000000001</v>
      </c>
      <c r="T662">
        <v>598</v>
      </c>
      <c r="U662">
        <v>23.189</v>
      </c>
      <c r="Z662">
        <v>144221</v>
      </c>
      <c r="AA662">
        <v>45784624</v>
      </c>
      <c r="AB662">
        <v>1775.4090000000001</v>
      </c>
      <c r="AC662">
        <v>5.593</v>
      </c>
      <c r="AD662">
        <v>152250</v>
      </c>
      <c r="AE662">
        <v>5.9039999999999999</v>
      </c>
      <c r="AF662">
        <v>8.2000000000000007E-3</v>
      </c>
      <c r="AG662">
        <v>121.5</v>
      </c>
      <c r="AH662" t="s">
        <v>204</v>
      </c>
      <c r="AI662">
        <v>37972232</v>
      </c>
      <c r="AJ662">
        <v>19646353</v>
      </c>
      <c r="AK662">
        <v>18041042</v>
      </c>
      <c r="AL662">
        <v>284837</v>
      </c>
      <c r="AM662">
        <v>136366</v>
      </c>
      <c r="AN662">
        <v>129169</v>
      </c>
      <c r="AO662">
        <v>147.25</v>
      </c>
      <c r="AP662">
        <v>76.180000000000007</v>
      </c>
      <c r="AQ662">
        <v>69.959999999999994</v>
      </c>
      <c r="AR662">
        <v>1.1000000000000001</v>
      </c>
      <c r="AS662">
        <v>5009</v>
      </c>
      <c r="AT662">
        <v>38916</v>
      </c>
      <c r="AU662">
        <v>0.151</v>
      </c>
      <c r="AV662">
        <v>72.69</v>
      </c>
      <c r="AW662">
        <v>25788217</v>
      </c>
      <c r="AX662">
        <v>3.202</v>
      </c>
      <c r="AY662">
        <v>37.9</v>
      </c>
      <c r="AZ662">
        <v>15.504</v>
      </c>
      <c r="BA662">
        <v>10.129</v>
      </c>
      <c r="BB662">
        <v>44648.71</v>
      </c>
      <c r="BC662">
        <v>0.5</v>
      </c>
      <c r="BD662">
        <v>107.791</v>
      </c>
      <c r="BE662">
        <v>5.07</v>
      </c>
      <c r="BF662">
        <v>13</v>
      </c>
      <c r="BG662">
        <v>16.5</v>
      </c>
      <c r="BI662">
        <v>3.84</v>
      </c>
      <c r="BJ662">
        <v>83.44</v>
      </c>
      <c r="BK662">
        <v>0.94399999999999995</v>
      </c>
    </row>
    <row r="663" spans="1:67" x14ac:dyDescent="0.3">
      <c r="A663" t="s">
        <v>202</v>
      </c>
      <c r="B663" t="s">
        <v>203</v>
      </c>
      <c r="C663" t="s">
        <v>127</v>
      </c>
      <c r="D663" s="33">
        <v>44517</v>
      </c>
      <c r="E663">
        <v>194112</v>
      </c>
      <c r="F663">
        <v>1267</v>
      </c>
      <c r="G663">
        <v>1212.143</v>
      </c>
      <c r="H663">
        <v>1922</v>
      </c>
      <c r="I663">
        <v>15</v>
      </c>
      <c r="J663">
        <v>8.5709999999999997</v>
      </c>
      <c r="K663">
        <v>7527.1589999999997</v>
      </c>
      <c r="L663">
        <v>49.131</v>
      </c>
      <c r="M663">
        <v>47.003999999999998</v>
      </c>
      <c r="N663">
        <v>74.53</v>
      </c>
      <c r="O663">
        <v>0.58199999999999996</v>
      </c>
      <c r="P663">
        <v>0.33200000000000002</v>
      </c>
      <c r="Q663">
        <v>0.95</v>
      </c>
      <c r="R663">
        <v>158</v>
      </c>
      <c r="S663">
        <v>6.1269999999999998</v>
      </c>
      <c r="T663">
        <v>574</v>
      </c>
      <c r="U663">
        <v>22.257999999999999</v>
      </c>
      <c r="Z663">
        <v>184546</v>
      </c>
      <c r="AA663">
        <v>45969170</v>
      </c>
      <c r="AB663">
        <v>1782.5650000000001</v>
      </c>
      <c r="AC663">
        <v>7.1559999999999997</v>
      </c>
      <c r="AD663">
        <v>151211</v>
      </c>
      <c r="AE663">
        <v>5.8639999999999999</v>
      </c>
      <c r="AF663">
        <v>8.0000000000000002E-3</v>
      </c>
      <c r="AG663">
        <v>124.7</v>
      </c>
      <c r="AH663" t="s">
        <v>204</v>
      </c>
      <c r="AI663">
        <v>38100630</v>
      </c>
      <c r="AJ663">
        <v>19684790</v>
      </c>
      <c r="AK663">
        <v>18116999</v>
      </c>
      <c r="AL663">
        <v>298841</v>
      </c>
      <c r="AM663">
        <v>128398</v>
      </c>
      <c r="AN663">
        <v>125514</v>
      </c>
      <c r="AO663">
        <v>147.74</v>
      </c>
      <c r="AP663">
        <v>76.33</v>
      </c>
      <c r="AQ663">
        <v>70.25</v>
      </c>
      <c r="AR663">
        <v>1.1599999999999999</v>
      </c>
      <c r="AS663">
        <v>4867</v>
      </c>
      <c r="AT663">
        <v>38200</v>
      </c>
      <c r="AU663">
        <v>0.14799999999999999</v>
      </c>
      <c r="AV663">
        <v>72.69</v>
      </c>
      <c r="AW663">
        <v>25788217</v>
      </c>
      <c r="AX663">
        <v>3.202</v>
      </c>
      <c r="AY663">
        <v>37.9</v>
      </c>
      <c r="AZ663">
        <v>15.504</v>
      </c>
      <c r="BA663">
        <v>10.129</v>
      </c>
      <c r="BB663">
        <v>44648.71</v>
      </c>
      <c r="BC663">
        <v>0.5</v>
      </c>
      <c r="BD663">
        <v>107.791</v>
      </c>
      <c r="BE663">
        <v>5.07</v>
      </c>
      <c r="BF663">
        <v>13</v>
      </c>
      <c r="BG663">
        <v>16.5</v>
      </c>
      <c r="BI663">
        <v>3.84</v>
      </c>
      <c r="BJ663">
        <v>83.44</v>
      </c>
      <c r="BK663">
        <v>0.94399999999999995</v>
      </c>
    </row>
    <row r="664" spans="1:67" x14ac:dyDescent="0.3">
      <c r="A664" t="s">
        <v>202</v>
      </c>
      <c r="B664" t="s">
        <v>203</v>
      </c>
      <c r="C664" t="s">
        <v>127</v>
      </c>
      <c r="D664" s="33">
        <v>44518</v>
      </c>
      <c r="E664">
        <v>195617</v>
      </c>
      <c r="F664">
        <v>1505</v>
      </c>
      <c r="G664">
        <v>1225.143</v>
      </c>
      <c r="H664">
        <v>1933</v>
      </c>
      <c r="I664">
        <v>11</v>
      </c>
      <c r="J664">
        <v>8.5709999999999997</v>
      </c>
      <c r="K664">
        <v>7585.5190000000002</v>
      </c>
      <c r="L664">
        <v>58.36</v>
      </c>
      <c r="M664">
        <v>47.508000000000003</v>
      </c>
      <c r="N664">
        <v>74.956999999999994</v>
      </c>
      <c r="O664">
        <v>0.42699999999999999</v>
      </c>
      <c r="P664">
        <v>0.33200000000000002</v>
      </c>
      <c r="Q664">
        <v>0.97</v>
      </c>
      <c r="R664">
        <v>144</v>
      </c>
      <c r="S664">
        <v>5.5839999999999996</v>
      </c>
      <c r="T664">
        <v>559</v>
      </c>
      <c r="U664">
        <v>21.677</v>
      </c>
      <c r="Z664">
        <v>176483</v>
      </c>
      <c r="AA664">
        <v>46145653</v>
      </c>
      <c r="AB664">
        <v>1789.4079999999999</v>
      </c>
      <c r="AC664">
        <v>6.8440000000000003</v>
      </c>
      <c r="AD664">
        <v>152193</v>
      </c>
      <c r="AE664">
        <v>5.9020000000000001</v>
      </c>
      <c r="AF664">
        <v>8.0000000000000002E-3</v>
      </c>
      <c r="AG664">
        <v>124.2</v>
      </c>
      <c r="AH664" t="s">
        <v>204</v>
      </c>
      <c r="AI664">
        <v>38228443</v>
      </c>
      <c r="AJ664">
        <v>19723676</v>
      </c>
      <c r="AK664">
        <v>18192428</v>
      </c>
      <c r="AL664">
        <v>312339</v>
      </c>
      <c r="AM664">
        <v>127813</v>
      </c>
      <c r="AN664">
        <v>120641</v>
      </c>
      <c r="AO664">
        <v>148.24</v>
      </c>
      <c r="AP664">
        <v>76.48</v>
      </c>
      <c r="AQ664">
        <v>70.55</v>
      </c>
      <c r="AR664">
        <v>1.21</v>
      </c>
      <c r="AS664">
        <v>4678</v>
      </c>
      <c r="AT664">
        <v>36760</v>
      </c>
      <c r="AU664">
        <v>0.14299999999999999</v>
      </c>
      <c r="AV664">
        <v>72.69</v>
      </c>
      <c r="AW664">
        <v>25788217</v>
      </c>
      <c r="AX664">
        <v>3.202</v>
      </c>
      <c r="AY664">
        <v>37.9</v>
      </c>
      <c r="AZ664">
        <v>15.504</v>
      </c>
      <c r="BA664">
        <v>10.129</v>
      </c>
      <c r="BB664">
        <v>44648.71</v>
      </c>
      <c r="BC664">
        <v>0.5</v>
      </c>
      <c r="BD664">
        <v>107.791</v>
      </c>
      <c r="BE664">
        <v>5.07</v>
      </c>
      <c r="BF664">
        <v>13</v>
      </c>
      <c r="BG664">
        <v>16.5</v>
      </c>
      <c r="BI664">
        <v>3.84</v>
      </c>
      <c r="BJ664">
        <v>83.44</v>
      </c>
      <c r="BK664">
        <v>0.94399999999999995</v>
      </c>
    </row>
    <row r="665" spans="1:67" x14ac:dyDescent="0.3">
      <c r="A665" t="s">
        <v>202</v>
      </c>
      <c r="B665" t="s">
        <v>203</v>
      </c>
      <c r="C665" t="s">
        <v>127</v>
      </c>
      <c r="D665" s="33">
        <v>44519</v>
      </c>
      <c r="E665">
        <v>196977</v>
      </c>
      <c r="F665">
        <v>1360</v>
      </c>
      <c r="G665">
        <v>1212</v>
      </c>
      <c r="H665">
        <v>1938</v>
      </c>
      <c r="I665">
        <v>5</v>
      </c>
      <c r="J665">
        <v>8.7140000000000004</v>
      </c>
      <c r="K665">
        <v>7638.2560000000003</v>
      </c>
      <c r="L665">
        <v>52.737000000000002</v>
      </c>
      <c r="M665">
        <v>46.997999999999998</v>
      </c>
      <c r="N665">
        <v>75.150999999999996</v>
      </c>
      <c r="O665">
        <v>0.19400000000000001</v>
      </c>
      <c r="P665">
        <v>0.33800000000000002</v>
      </c>
      <c r="Q665">
        <v>0.99</v>
      </c>
      <c r="R665">
        <v>143</v>
      </c>
      <c r="S665">
        <v>5.5449999999999999</v>
      </c>
      <c r="T665">
        <v>538</v>
      </c>
      <c r="U665">
        <v>20.861999999999998</v>
      </c>
      <c r="Z665">
        <v>172738</v>
      </c>
      <c r="AA665">
        <v>46318391</v>
      </c>
      <c r="AB665">
        <v>1796.107</v>
      </c>
      <c r="AC665">
        <v>6.6980000000000004</v>
      </c>
      <c r="AD665">
        <v>152908</v>
      </c>
      <c r="AE665">
        <v>5.9290000000000003</v>
      </c>
      <c r="AF665">
        <v>7.9000000000000008E-3</v>
      </c>
      <c r="AG665">
        <v>126.2</v>
      </c>
      <c r="AH665" t="s">
        <v>204</v>
      </c>
      <c r="AI665">
        <v>38348764</v>
      </c>
      <c r="AJ665">
        <v>19758303</v>
      </c>
      <c r="AK665">
        <v>18266176</v>
      </c>
      <c r="AL665">
        <v>324285</v>
      </c>
      <c r="AM665">
        <v>120321</v>
      </c>
      <c r="AN665">
        <v>114958</v>
      </c>
      <c r="AO665">
        <v>148.71</v>
      </c>
      <c r="AP665">
        <v>76.62</v>
      </c>
      <c r="AQ665">
        <v>70.83</v>
      </c>
      <c r="AR665">
        <v>1.26</v>
      </c>
      <c r="AS665">
        <v>4458</v>
      </c>
      <c r="AT665">
        <v>34846</v>
      </c>
      <c r="AU665">
        <v>0.13500000000000001</v>
      </c>
      <c r="AV665">
        <v>72.69</v>
      </c>
      <c r="AW665">
        <v>25788217</v>
      </c>
      <c r="AX665">
        <v>3.202</v>
      </c>
      <c r="AY665">
        <v>37.9</v>
      </c>
      <c r="AZ665">
        <v>15.504</v>
      </c>
      <c r="BA665">
        <v>10.129</v>
      </c>
      <c r="BB665">
        <v>44648.71</v>
      </c>
      <c r="BC665">
        <v>0.5</v>
      </c>
      <c r="BD665">
        <v>107.791</v>
      </c>
      <c r="BE665">
        <v>5.07</v>
      </c>
      <c r="BF665">
        <v>13</v>
      </c>
      <c r="BG665">
        <v>16.5</v>
      </c>
      <c r="BI665">
        <v>3.84</v>
      </c>
      <c r="BJ665">
        <v>83.44</v>
      </c>
      <c r="BK665">
        <v>0.94399999999999995</v>
      </c>
    </row>
    <row r="666" spans="1:67" x14ac:dyDescent="0.3">
      <c r="A666" t="s">
        <v>202</v>
      </c>
      <c r="B666" t="s">
        <v>203</v>
      </c>
      <c r="C666" t="s">
        <v>127</v>
      </c>
      <c r="D666" s="33">
        <v>44520</v>
      </c>
      <c r="E666">
        <v>198442</v>
      </c>
      <c r="F666">
        <v>1465</v>
      </c>
      <c r="G666">
        <v>1262</v>
      </c>
      <c r="H666">
        <v>1944</v>
      </c>
      <c r="I666">
        <v>6</v>
      </c>
      <c r="J666">
        <v>8.8569999999999993</v>
      </c>
      <c r="K666">
        <v>7695.0649999999996</v>
      </c>
      <c r="L666">
        <v>56.808999999999997</v>
      </c>
      <c r="M666">
        <v>48.936999999999998</v>
      </c>
      <c r="N666">
        <v>75.382999999999996</v>
      </c>
      <c r="O666">
        <v>0.23300000000000001</v>
      </c>
      <c r="P666">
        <v>0.34300000000000003</v>
      </c>
      <c r="Q666">
        <v>1.01</v>
      </c>
      <c r="R666">
        <v>146</v>
      </c>
      <c r="S666">
        <v>5.6619999999999999</v>
      </c>
      <c r="T666">
        <v>547</v>
      </c>
      <c r="U666">
        <v>21.210999999999999</v>
      </c>
      <c r="Z666">
        <v>146721</v>
      </c>
      <c r="AA666">
        <v>46465112</v>
      </c>
      <c r="AB666">
        <v>1801.796</v>
      </c>
      <c r="AC666">
        <v>5.6890000000000001</v>
      </c>
      <c r="AD666">
        <v>154251</v>
      </c>
      <c r="AE666">
        <v>5.9809999999999999</v>
      </c>
      <c r="AF666">
        <v>8.2000000000000007E-3</v>
      </c>
      <c r="AG666">
        <v>122.2</v>
      </c>
      <c r="AH666" t="s">
        <v>204</v>
      </c>
      <c r="AI666">
        <v>38420798</v>
      </c>
      <c r="AJ666">
        <v>19779653</v>
      </c>
      <c r="AK666">
        <v>18309411</v>
      </c>
      <c r="AL666">
        <v>331734</v>
      </c>
      <c r="AM666">
        <v>72034</v>
      </c>
      <c r="AN666">
        <v>112339</v>
      </c>
      <c r="AO666">
        <v>148.99</v>
      </c>
      <c r="AP666">
        <v>76.7</v>
      </c>
      <c r="AQ666">
        <v>71</v>
      </c>
      <c r="AR666">
        <v>1.29</v>
      </c>
      <c r="AS666">
        <v>4356</v>
      </c>
      <c r="AT666">
        <v>33960</v>
      </c>
      <c r="AU666">
        <v>0.13200000000000001</v>
      </c>
      <c r="AV666">
        <v>72.69</v>
      </c>
      <c r="AW666">
        <v>25788217</v>
      </c>
      <c r="AX666">
        <v>3.202</v>
      </c>
      <c r="AY666">
        <v>37.9</v>
      </c>
      <c r="AZ666">
        <v>15.504</v>
      </c>
      <c r="BA666">
        <v>10.129</v>
      </c>
      <c r="BB666">
        <v>44648.71</v>
      </c>
      <c r="BC666">
        <v>0.5</v>
      </c>
      <c r="BD666">
        <v>107.791</v>
      </c>
      <c r="BE666">
        <v>5.07</v>
      </c>
      <c r="BF666">
        <v>13</v>
      </c>
      <c r="BG666">
        <v>16.5</v>
      </c>
      <c r="BI666">
        <v>3.84</v>
      </c>
      <c r="BJ666">
        <v>83.44</v>
      </c>
      <c r="BK666">
        <v>0.94399999999999995</v>
      </c>
    </row>
    <row r="667" spans="1:67" x14ac:dyDescent="0.3">
      <c r="A667" t="s">
        <v>202</v>
      </c>
      <c r="B667" t="s">
        <v>203</v>
      </c>
      <c r="C667" t="s">
        <v>127</v>
      </c>
      <c r="D667" s="33">
        <v>44521</v>
      </c>
      <c r="E667">
        <v>199649</v>
      </c>
      <c r="F667">
        <v>1207</v>
      </c>
      <c r="G667">
        <v>1292.2860000000001</v>
      </c>
      <c r="H667">
        <v>1948</v>
      </c>
      <c r="I667">
        <v>4</v>
      </c>
      <c r="J667">
        <v>8.5709999999999997</v>
      </c>
      <c r="K667">
        <v>7741.8689999999997</v>
      </c>
      <c r="L667">
        <v>46.804000000000002</v>
      </c>
      <c r="M667">
        <v>50.110999999999997</v>
      </c>
      <c r="N667">
        <v>75.537999999999997</v>
      </c>
      <c r="O667">
        <v>0.155</v>
      </c>
      <c r="P667">
        <v>0.33200000000000002</v>
      </c>
      <c r="Q667">
        <v>1.01</v>
      </c>
      <c r="R667">
        <v>130</v>
      </c>
      <c r="S667">
        <v>5.0410000000000004</v>
      </c>
      <c r="T667">
        <v>564</v>
      </c>
      <c r="U667">
        <v>21.87</v>
      </c>
      <c r="Z667">
        <v>134161</v>
      </c>
      <c r="AA667">
        <v>46599273</v>
      </c>
      <c r="AB667">
        <v>1806.999</v>
      </c>
      <c r="AC667">
        <v>5.202</v>
      </c>
      <c r="AD667">
        <v>154013</v>
      </c>
      <c r="AE667">
        <v>5.9720000000000004</v>
      </c>
      <c r="AF667">
        <v>8.3999999999999995E-3</v>
      </c>
      <c r="AG667">
        <v>119.2</v>
      </c>
      <c r="AH667" t="s">
        <v>204</v>
      </c>
      <c r="AI667">
        <v>38444149</v>
      </c>
      <c r="AJ667">
        <v>19787505</v>
      </c>
      <c r="AK667">
        <v>18323181</v>
      </c>
      <c r="AL667">
        <v>333463</v>
      </c>
      <c r="AM667">
        <v>23351</v>
      </c>
      <c r="AN667">
        <v>106916</v>
      </c>
      <c r="AO667">
        <v>149.08000000000001</v>
      </c>
      <c r="AP667">
        <v>76.73</v>
      </c>
      <c r="AQ667">
        <v>71.05</v>
      </c>
      <c r="AR667">
        <v>1.29</v>
      </c>
      <c r="AS667">
        <v>4146</v>
      </c>
      <c r="AT667">
        <v>32069</v>
      </c>
      <c r="AU667">
        <v>0.124</v>
      </c>
      <c r="AV667">
        <v>72.69</v>
      </c>
      <c r="AW667">
        <v>25788217</v>
      </c>
      <c r="AX667">
        <v>3.202</v>
      </c>
      <c r="AY667">
        <v>37.9</v>
      </c>
      <c r="AZ667">
        <v>15.504</v>
      </c>
      <c r="BA667">
        <v>10.129</v>
      </c>
      <c r="BB667">
        <v>44648.71</v>
      </c>
      <c r="BC667">
        <v>0.5</v>
      </c>
      <c r="BD667">
        <v>107.791</v>
      </c>
      <c r="BE667">
        <v>5.07</v>
      </c>
      <c r="BF667">
        <v>13</v>
      </c>
      <c r="BG667">
        <v>16.5</v>
      </c>
      <c r="BI667">
        <v>3.84</v>
      </c>
      <c r="BJ667">
        <v>83.44</v>
      </c>
      <c r="BK667">
        <v>0.94399999999999995</v>
      </c>
      <c r="BL667">
        <v>-14625.9</v>
      </c>
      <c r="BM667">
        <v>-4.51</v>
      </c>
      <c r="BN667">
        <v>-1.47</v>
      </c>
      <c r="BO667">
        <v>-567.15437131617102</v>
      </c>
    </row>
    <row r="668" spans="1:67" x14ac:dyDescent="0.3">
      <c r="A668" t="s">
        <v>202</v>
      </c>
      <c r="B668" t="s">
        <v>203</v>
      </c>
      <c r="C668" t="s">
        <v>127</v>
      </c>
      <c r="D668" s="33">
        <v>44522</v>
      </c>
      <c r="E668">
        <v>200651</v>
      </c>
      <c r="F668">
        <v>1002</v>
      </c>
      <c r="G668">
        <v>1290.5709999999999</v>
      </c>
      <c r="H668">
        <v>1968</v>
      </c>
      <c r="I668">
        <v>20</v>
      </c>
      <c r="J668">
        <v>10</v>
      </c>
      <c r="K668">
        <v>7780.7240000000002</v>
      </c>
      <c r="L668">
        <v>38.854999999999997</v>
      </c>
      <c r="M668">
        <v>50.045000000000002</v>
      </c>
      <c r="N668">
        <v>76.313999999999993</v>
      </c>
      <c r="O668">
        <v>0.77600000000000002</v>
      </c>
      <c r="P668">
        <v>0.38800000000000001</v>
      </c>
      <c r="Q668">
        <v>1.01</v>
      </c>
      <c r="R668">
        <v>134</v>
      </c>
      <c r="S668">
        <v>5.1959999999999997</v>
      </c>
      <c r="T668">
        <v>550</v>
      </c>
      <c r="U668">
        <v>21.327999999999999</v>
      </c>
      <c r="Z668">
        <v>119615</v>
      </c>
      <c r="AA668">
        <v>46718888</v>
      </c>
      <c r="AB668">
        <v>1811.6369999999999</v>
      </c>
      <c r="AC668">
        <v>4.6379999999999999</v>
      </c>
      <c r="AD668">
        <v>154069</v>
      </c>
      <c r="AE668">
        <v>5.9740000000000002</v>
      </c>
      <c r="AF668">
        <v>8.3999999999999995E-3</v>
      </c>
      <c r="AG668">
        <v>119.4</v>
      </c>
      <c r="AH668" t="s">
        <v>204</v>
      </c>
      <c r="AI668">
        <v>38586639</v>
      </c>
      <c r="AJ668">
        <v>19829190</v>
      </c>
      <c r="AK668">
        <v>18410862</v>
      </c>
      <c r="AL668">
        <v>346587</v>
      </c>
      <c r="AM668">
        <v>142490</v>
      </c>
      <c r="AN668">
        <v>107253</v>
      </c>
      <c r="AO668">
        <v>149.63</v>
      </c>
      <c r="AP668">
        <v>76.89</v>
      </c>
      <c r="AQ668">
        <v>71.39</v>
      </c>
      <c r="AR668">
        <v>1.34</v>
      </c>
      <c r="AS668">
        <v>4159</v>
      </c>
      <c r="AT668">
        <v>31914</v>
      </c>
      <c r="AU668">
        <v>0.124</v>
      </c>
      <c r="AV668">
        <v>72.69</v>
      </c>
      <c r="AW668">
        <v>25788217</v>
      </c>
      <c r="AX668">
        <v>3.202</v>
      </c>
      <c r="AY668">
        <v>37.9</v>
      </c>
      <c r="AZ668">
        <v>15.504</v>
      </c>
      <c r="BA668">
        <v>10.129</v>
      </c>
      <c r="BB668">
        <v>44648.71</v>
      </c>
      <c r="BC668">
        <v>0.5</v>
      </c>
      <c r="BD668">
        <v>107.791</v>
      </c>
      <c r="BE668">
        <v>5.07</v>
      </c>
      <c r="BF668">
        <v>13</v>
      </c>
      <c r="BG668">
        <v>16.5</v>
      </c>
      <c r="BI668">
        <v>3.84</v>
      </c>
      <c r="BJ668">
        <v>83.44</v>
      </c>
      <c r="BK668">
        <v>0.94399999999999995</v>
      </c>
    </row>
    <row r="669" spans="1:67" x14ac:dyDescent="0.3">
      <c r="A669" t="s">
        <v>202</v>
      </c>
      <c r="B669" t="s">
        <v>203</v>
      </c>
      <c r="C669" t="s">
        <v>127</v>
      </c>
      <c r="D669" s="33">
        <v>44523</v>
      </c>
      <c r="E669">
        <v>202115</v>
      </c>
      <c r="F669">
        <v>1464</v>
      </c>
      <c r="G669">
        <v>1324.2860000000001</v>
      </c>
      <c r="H669">
        <v>1973</v>
      </c>
      <c r="I669">
        <v>5</v>
      </c>
      <c r="J669">
        <v>9.4290000000000003</v>
      </c>
      <c r="K669">
        <v>7837.4939999999997</v>
      </c>
      <c r="L669">
        <v>56.77</v>
      </c>
      <c r="M669">
        <v>51.351999999999997</v>
      </c>
      <c r="N669">
        <v>76.507999999999996</v>
      </c>
      <c r="O669">
        <v>0.19400000000000001</v>
      </c>
      <c r="P669">
        <v>0.36599999999999999</v>
      </c>
      <c r="Q669">
        <v>1.02</v>
      </c>
      <c r="R669">
        <v>143</v>
      </c>
      <c r="S669">
        <v>5.5449999999999999</v>
      </c>
      <c r="T669">
        <v>531</v>
      </c>
      <c r="U669">
        <v>20.591000000000001</v>
      </c>
      <c r="Z669">
        <v>120302</v>
      </c>
      <c r="AA669">
        <v>46839190</v>
      </c>
      <c r="AB669">
        <v>1816.3019999999999</v>
      </c>
      <c r="AC669">
        <v>4.665</v>
      </c>
      <c r="AD669">
        <v>150652</v>
      </c>
      <c r="AE669">
        <v>5.8419999999999996</v>
      </c>
      <c r="AF669">
        <v>8.8000000000000005E-3</v>
      </c>
      <c r="AG669">
        <v>113.8</v>
      </c>
      <c r="AH669" t="s">
        <v>204</v>
      </c>
      <c r="AI669">
        <v>38695296</v>
      </c>
      <c r="AJ669">
        <v>19861082</v>
      </c>
      <c r="AK669">
        <v>18472524</v>
      </c>
      <c r="AL669">
        <v>361690</v>
      </c>
      <c r="AM669">
        <v>108657</v>
      </c>
      <c r="AN669">
        <v>103295</v>
      </c>
      <c r="AO669">
        <v>150.05000000000001</v>
      </c>
      <c r="AP669">
        <v>77.02</v>
      </c>
      <c r="AQ669">
        <v>71.63</v>
      </c>
      <c r="AR669">
        <v>1.4</v>
      </c>
      <c r="AS669">
        <v>4006</v>
      </c>
      <c r="AT669">
        <v>30676</v>
      </c>
      <c r="AU669">
        <v>0.11899999999999999</v>
      </c>
      <c r="AV669">
        <v>72.69</v>
      </c>
      <c r="AW669">
        <v>25788217</v>
      </c>
      <c r="AX669">
        <v>3.202</v>
      </c>
      <c r="AY669">
        <v>37.9</v>
      </c>
      <c r="AZ669">
        <v>15.504</v>
      </c>
      <c r="BA669">
        <v>10.129</v>
      </c>
      <c r="BB669">
        <v>44648.71</v>
      </c>
      <c r="BC669">
        <v>0.5</v>
      </c>
      <c r="BD669">
        <v>107.791</v>
      </c>
      <c r="BE669">
        <v>5.07</v>
      </c>
      <c r="BF669">
        <v>13</v>
      </c>
      <c r="BG669">
        <v>16.5</v>
      </c>
      <c r="BI669">
        <v>3.84</v>
      </c>
      <c r="BJ669">
        <v>83.44</v>
      </c>
      <c r="BK669">
        <v>0.94399999999999995</v>
      </c>
    </row>
    <row r="670" spans="1:67" x14ac:dyDescent="0.3">
      <c r="A670" t="s">
        <v>202</v>
      </c>
      <c r="B670" t="s">
        <v>203</v>
      </c>
      <c r="C670" t="s">
        <v>127</v>
      </c>
      <c r="D670" s="33">
        <v>44524</v>
      </c>
      <c r="E670">
        <v>203642</v>
      </c>
      <c r="F670">
        <v>1527</v>
      </c>
      <c r="G670">
        <v>1361.4290000000001</v>
      </c>
      <c r="H670">
        <v>1978</v>
      </c>
      <c r="I670">
        <v>5</v>
      </c>
      <c r="J670">
        <v>8</v>
      </c>
      <c r="K670">
        <v>7896.7070000000003</v>
      </c>
      <c r="L670">
        <v>59.213000000000001</v>
      </c>
      <c r="M670">
        <v>52.792999999999999</v>
      </c>
      <c r="N670">
        <v>76.701999999999998</v>
      </c>
      <c r="O670">
        <v>0.19400000000000001</v>
      </c>
      <c r="P670">
        <v>0.31</v>
      </c>
      <c r="Q670">
        <v>1.02</v>
      </c>
      <c r="R670">
        <v>130</v>
      </c>
      <c r="S670">
        <v>5.0410000000000004</v>
      </c>
      <c r="T670">
        <v>563</v>
      </c>
      <c r="U670">
        <v>21.832000000000001</v>
      </c>
      <c r="Z670">
        <v>183383</v>
      </c>
      <c r="AA670">
        <v>47022573</v>
      </c>
      <c r="AB670">
        <v>1823.413</v>
      </c>
      <c r="AC670">
        <v>7.1109999999999998</v>
      </c>
      <c r="AD670">
        <v>150486</v>
      </c>
      <c r="AE670">
        <v>5.835</v>
      </c>
      <c r="AF670">
        <v>8.9999999999999993E-3</v>
      </c>
      <c r="AG670">
        <v>110.5</v>
      </c>
      <c r="AH670" t="s">
        <v>204</v>
      </c>
      <c r="AI670">
        <v>38801068</v>
      </c>
      <c r="AJ670">
        <v>19892336</v>
      </c>
      <c r="AK670">
        <v>18533097</v>
      </c>
      <c r="AL670">
        <v>375635</v>
      </c>
      <c r="AM670">
        <v>105772</v>
      </c>
      <c r="AN670">
        <v>100063</v>
      </c>
      <c r="AO670">
        <v>150.46</v>
      </c>
      <c r="AP670">
        <v>77.14</v>
      </c>
      <c r="AQ670">
        <v>71.87</v>
      </c>
      <c r="AR670">
        <v>1.46</v>
      </c>
      <c r="AS670">
        <v>3880</v>
      </c>
      <c r="AT670">
        <v>29649</v>
      </c>
      <c r="AU670">
        <v>0.115</v>
      </c>
      <c r="AV670">
        <v>72.69</v>
      </c>
      <c r="AW670">
        <v>25788217</v>
      </c>
      <c r="AX670">
        <v>3.202</v>
      </c>
      <c r="AY670">
        <v>37.9</v>
      </c>
      <c r="AZ670">
        <v>15.504</v>
      </c>
      <c r="BA670">
        <v>10.129</v>
      </c>
      <c r="BB670">
        <v>44648.71</v>
      </c>
      <c r="BC670">
        <v>0.5</v>
      </c>
      <c r="BD670">
        <v>107.791</v>
      </c>
      <c r="BE670">
        <v>5.07</v>
      </c>
      <c r="BF670">
        <v>13</v>
      </c>
      <c r="BG670">
        <v>16.5</v>
      </c>
      <c r="BI670">
        <v>3.84</v>
      </c>
      <c r="BJ670">
        <v>83.44</v>
      </c>
      <c r="BK670">
        <v>0.94399999999999995</v>
      </c>
    </row>
    <row r="671" spans="1:67" x14ac:dyDescent="0.3">
      <c r="A671" t="s">
        <v>202</v>
      </c>
      <c r="B671" t="s">
        <v>203</v>
      </c>
      <c r="C671" t="s">
        <v>127</v>
      </c>
      <c r="D671" s="33">
        <v>44525</v>
      </c>
      <c r="E671">
        <v>205269</v>
      </c>
      <c r="F671">
        <v>1627</v>
      </c>
      <c r="G671">
        <v>1378.857</v>
      </c>
      <c r="H671">
        <v>1985</v>
      </c>
      <c r="I671">
        <v>7</v>
      </c>
      <c r="J671">
        <v>7.4290000000000003</v>
      </c>
      <c r="K671">
        <v>7959.7979999999998</v>
      </c>
      <c r="L671">
        <v>63.091000000000001</v>
      </c>
      <c r="M671">
        <v>53.468000000000004</v>
      </c>
      <c r="N671">
        <v>76.972999999999999</v>
      </c>
      <c r="O671">
        <v>0.27100000000000002</v>
      </c>
      <c r="P671">
        <v>0.28799999999999998</v>
      </c>
      <c r="Q671">
        <v>1.03</v>
      </c>
      <c r="R671">
        <v>130</v>
      </c>
      <c r="S671">
        <v>5.0410000000000004</v>
      </c>
      <c r="T671">
        <v>557</v>
      </c>
      <c r="U671">
        <v>21.599</v>
      </c>
      <c r="Z671">
        <v>174186</v>
      </c>
      <c r="AA671">
        <v>47196759</v>
      </c>
      <c r="AB671">
        <v>1830.1679999999999</v>
      </c>
      <c r="AC671">
        <v>6.7539999999999996</v>
      </c>
      <c r="AD671">
        <v>150158</v>
      </c>
      <c r="AE671">
        <v>5.8230000000000004</v>
      </c>
      <c r="AF671">
        <v>9.1999999999999998E-3</v>
      </c>
      <c r="AG671">
        <v>108.9</v>
      </c>
      <c r="AH671" t="s">
        <v>204</v>
      </c>
      <c r="AI671">
        <v>38906974</v>
      </c>
      <c r="AJ671">
        <v>19922295</v>
      </c>
      <c r="AK671">
        <v>18594054</v>
      </c>
      <c r="AL671">
        <v>390625</v>
      </c>
      <c r="AM671">
        <v>105906</v>
      </c>
      <c r="AN671">
        <v>96933</v>
      </c>
      <c r="AO671">
        <v>150.87</v>
      </c>
      <c r="AP671">
        <v>77.25</v>
      </c>
      <c r="AQ671">
        <v>72.099999999999994</v>
      </c>
      <c r="AR671">
        <v>1.51</v>
      </c>
      <c r="AS671">
        <v>3759</v>
      </c>
      <c r="AT671">
        <v>28374</v>
      </c>
      <c r="AU671">
        <v>0.11</v>
      </c>
      <c r="AV671">
        <v>72.69</v>
      </c>
      <c r="AW671">
        <v>25788217</v>
      </c>
      <c r="AX671">
        <v>3.202</v>
      </c>
      <c r="AY671">
        <v>37.9</v>
      </c>
      <c r="AZ671">
        <v>15.504</v>
      </c>
      <c r="BA671">
        <v>10.129</v>
      </c>
      <c r="BB671">
        <v>44648.71</v>
      </c>
      <c r="BC671">
        <v>0.5</v>
      </c>
      <c r="BD671">
        <v>107.791</v>
      </c>
      <c r="BE671">
        <v>5.07</v>
      </c>
      <c r="BF671">
        <v>13</v>
      </c>
      <c r="BG671">
        <v>16.5</v>
      </c>
      <c r="BI671">
        <v>3.84</v>
      </c>
      <c r="BJ671">
        <v>83.44</v>
      </c>
      <c r="BK671">
        <v>0.94399999999999995</v>
      </c>
    </row>
    <row r="672" spans="1:67" x14ac:dyDescent="0.3">
      <c r="A672" t="s">
        <v>202</v>
      </c>
      <c r="B672" t="s">
        <v>203</v>
      </c>
      <c r="C672" t="s">
        <v>127</v>
      </c>
      <c r="D672" s="33">
        <v>44526</v>
      </c>
      <c r="E672">
        <v>206749</v>
      </c>
      <c r="F672">
        <v>1480</v>
      </c>
      <c r="G672">
        <v>1396</v>
      </c>
      <c r="H672">
        <v>1990</v>
      </c>
      <c r="I672">
        <v>5</v>
      </c>
      <c r="J672">
        <v>7.4290000000000003</v>
      </c>
      <c r="K672">
        <v>8017.1890000000003</v>
      </c>
      <c r="L672">
        <v>57.390999999999998</v>
      </c>
      <c r="M672">
        <v>54.133000000000003</v>
      </c>
      <c r="N672">
        <v>77.167000000000002</v>
      </c>
      <c r="O672">
        <v>0.19400000000000001</v>
      </c>
      <c r="P672">
        <v>0.28799999999999998</v>
      </c>
      <c r="Q672">
        <v>1.03</v>
      </c>
      <c r="R672">
        <v>121</v>
      </c>
      <c r="S672">
        <v>4.6920000000000002</v>
      </c>
      <c r="T672">
        <v>536</v>
      </c>
      <c r="U672">
        <v>20.785</v>
      </c>
      <c r="Z672">
        <v>180767</v>
      </c>
      <c r="AA672">
        <v>47377526</v>
      </c>
      <c r="AB672">
        <v>1837.1769999999999</v>
      </c>
      <c r="AC672">
        <v>7.01</v>
      </c>
      <c r="AD672">
        <v>151305</v>
      </c>
      <c r="AE672">
        <v>5.867</v>
      </c>
      <c r="AF672">
        <v>9.1999999999999998E-3</v>
      </c>
      <c r="AG672">
        <v>108.4</v>
      </c>
      <c r="AH672" t="s">
        <v>204</v>
      </c>
      <c r="AI672">
        <v>39011295</v>
      </c>
      <c r="AJ672">
        <v>19950573</v>
      </c>
      <c r="AK672">
        <v>18655024</v>
      </c>
      <c r="AL672">
        <v>405698</v>
      </c>
      <c r="AM672">
        <v>104321</v>
      </c>
      <c r="AN672">
        <v>94647</v>
      </c>
      <c r="AO672">
        <v>151.28</v>
      </c>
      <c r="AP672">
        <v>77.36</v>
      </c>
      <c r="AQ672">
        <v>72.34</v>
      </c>
      <c r="AR672">
        <v>1.57</v>
      </c>
      <c r="AS672">
        <v>3670</v>
      </c>
      <c r="AT672">
        <v>27467</v>
      </c>
      <c r="AU672">
        <v>0.107</v>
      </c>
      <c r="AV672">
        <v>72.69</v>
      </c>
      <c r="AW672">
        <v>25788217</v>
      </c>
      <c r="AX672">
        <v>3.202</v>
      </c>
      <c r="AY672">
        <v>37.9</v>
      </c>
      <c r="AZ672">
        <v>15.504</v>
      </c>
      <c r="BA672">
        <v>10.129</v>
      </c>
      <c r="BB672">
        <v>44648.71</v>
      </c>
      <c r="BC672">
        <v>0.5</v>
      </c>
      <c r="BD672">
        <v>107.791</v>
      </c>
      <c r="BE672">
        <v>5.07</v>
      </c>
      <c r="BF672">
        <v>13</v>
      </c>
      <c r="BG672">
        <v>16.5</v>
      </c>
      <c r="BI672">
        <v>3.84</v>
      </c>
      <c r="BJ672">
        <v>83.44</v>
      </c>
      <c r="BK672">
        <v>0.94399999999999995</v>
      </c>
    </row>
    <row r="673" spans="1:67" x14ac:dyDescent="0.3">
      <c r="A673" t="s">
        <v>202</v>
      </c>
      <c r="B673" t="s">
        <v>203</v>
      </c>
      <c r="C673" t="s">
        <v>127</v>
      </c>
      <c r="D673" s="33">
        <v>44527</v>
      </c>
      <c r="E673">
        <v>207984</v>
      </c>
      <c r="F673">
        <v>1235</v>
      </c>
      <c r="G673">
        <v>1363.143</v>
      </c>
      <c r="H673">
        <v>1994</v>
      </c>
      <c r="I673">
        <v>4</v>
      </c>
      <c r="J673">
        <v>7.1429999999999998</v>
      </c>
      <c r="K673">
        <v>8065.0789999999997</v>
      </c>
      <c r="L673">
        <v>47.89</v>
      </c>
      <c r="M673">
        <v>52.859000000000002</v>
      </c>
      <c r="N673">
        <v>77.322000000000003</v>
      </c>
      <c r="O673">
        <v>0.155</v>
      </c>
      <c r="P673">
        <v>0.27700000000000002</v>
      </c>
      <c r="Q673">
        <v>1.03</v>
      </c>
      <c r="R673">
        <v>126</v>
      </c>
      <c r="S673">
        <v>4.8860000000000001</v>
      </c>
      <c r="T673">
        <v>512</v>
      </c>
      <c r="U673">
        <v>19.853999999999999</v>
      </c>
      <c r="Z673">
        <v>141091</v>
      </c>
      <c r="AA673">
        <v>47518617</v>
      </c>
      <c r="AB673">
        <v>1842.6479999999999</v>
      </c>
      <c r="AC673">
        <v>5.4710000000000001</v>
      </c>
      <c r="AD673">
        <v>150501</v>
      </c>
      <c r="AE673">
        <v>5.8360000000000003</v>
      </c>
      <c r="AF673">
        <v>9.1000000000000004E-3</v>
      </c>
      <c r="AG673">
        <v>110.4</v>
      </c>
      <c r="AH673" t="s">
        <v>204</v>
      </c>
      <c r="AI673">
        <v>39062854</v>
      </c>
      <c r="AJ673">
        <v>19965449</v>
      </c>
      <c r="AK673">
        <v>18685541</v>
      </c>
      <c r="AL673">
        <v>411864</v>
      </c>
      <c r="AM673">
        <v>51559</v>
      </c>
      <c r="AN673">
        <v>91722</v>
      </c>
      <c r="AO673">
        <v>151.47999999999999</v>
      </c>
      <c r="AP673">
        <v>77.42</v>
      </c>
      <c r="AQ673">
        <v>72.459999999999994</v>
      </c>
      <c r="AR673">
        <v>1.6</v>
      </c>
      <c r="AS673">
        <v>3557</v>
      </c>
      <c r="AT673">
        <v>26542</v>
      </c>
      <c r="AU673">
        <v>0.10299999999999999</v>
      </c>
      <c r="AV673">
        <v>72.69</v>
      </c>
      <c r="AW673">
        <v>25788217</v>
      </c>
      <c r="AX673">
        <v>3.202</v>
      </c>
      <c r="AY673">
        <v>37.9</v>
      </c>
      <c r="AZ673">
        <v>15.504</v>
      </c>
      <c r="BA673">
        <v>10.129</v>
      </c>
      <c r="BB673">
        <v>44648.71</v>
      </c>
      <c r="BC673">
        <v>0.5</v>
      </c>
      <c r="BD673">
        <v>107.791</v>
      </c>
      <c r="BE673">
        <v>5.07</v>
      </c>
      <c r="BF673">
        <v>13</v>
      </c>
      <c r="BG673">
        <v>16.5</v>
      </c>
      <c r="BI673">
        <v>3.84</v>
      </c>
      <c r="BJ673">
        <v>83.44</v>
      </c>
      <c r="BK673">
        <v>0.94399999999999995</v>
      </c>
    </row>
    <row r="674" spans="1:67" x14ac:dyDescent="0.3">
      <c r="A674" t="s">
        <v>202</v>
      </c>
      <c r="B674" t="s">
        <v>203</v>
      </c>
      <c r="C674" t="s">
        <v>127</v>
      </c>
      <c r="D674" s="33">
        <v>44528</v>
      </c>
      <c r="E674">
        <v>209139</v>
      </c>
      <c r="F674">
        <v>1155</v>
      </c>
      <c r="G674">
        <v>1355.7139999999999</v>
      </c>
      <c r="H674">
        <v>1997</v>
      </c>
      <c r="I674">
        <v>3</v>
      </c>
      <c r="J674">
        <v>7</v>
      </c>
      <c r="K674">
        <v>8109.8670000000002</v>
      </c>
      <c r="L674">
        <v>44.787999999999997</v>
      </c>
      <c r="M674">
        <v>52.570999999999998</v>
      </c>
      <c r="N674">
        <v>77.438000000000002</v>
      </c>
      <c r="O674">
        <v>0.11600000000000001</v>
      </c>
      <c r="P674">
        <v>0.27100000000000002</v>
      </c>
      <c r="Q674">
        <v>1.03</v>
      </c>
      <c r="R674">
        <v>126</v>
      </c>
      <c r="S674">
        <v>4.8860000000000001</v>
      </c>
      <c r="T674">
        <v>542</v>
      </c>
      <c r="U674">
        <v>21.016999999999999</v>
      </c>
      <c r="Z674">
        <v>125571</v>
      </c>
      <c r="AA674">
        <v>47644188</v>
      </c>
      <c r="AB674">
        <v>1847.518</v>
      </c>
      <c r="AC674">
        <v>4.8689999999999998</v>
      </c>
      <c r="AD674">
        <v>149274</v>
      </c>
      <c r="AE674">
        <v>5.7880000000000003</v>
      </c>
      <c r="AF674">
        <v>9.1000000000000004E-3</v>
      </c>
      <c r="AG674">
        <v>110.1</v>
      </c>
      <c r="AH674" t="s">
        <v>204</v>
      </c>
      <c r="AI674">
        <v>39095588</v>
      </c>
      <c r="AJ674">
        <v>19975729</v>
      </c>
      <c r="AK674">
        <v>18704697</v>
      </c>
      <c r="AL674">
        <v>415162</v>
      </c>
      <c r="AM674">
        <v>32734</v>
      </c>
      <c r="AN674">
        <v>93063</v>
      </c>
      <c r="AO674">
        <v>151.6</v>
      </c>
      <c r="AP674">
        <v>77.459999999999994</v>
      </c>
      <c r="AQ674">
        <v>72.53</v>
      </c>
      <c r="AR674">
        <v>1.61</v>
      </c>
      <c r="AS674">
        <v>3609</v>
      </c>
      <c r="AT674">
        <v>26889</v>
      </c>
      <c r="AU674">
        <v>0.104</v>
      </c>
      <c r="AV674">
        <v>72.69</v>
      </c>
      <c r="AW674">
        <v>25788217</v>
      </c>
      <c r="AX674">
        <v>3.202</v>
      </c>
      <c r="AY674">
        <v>37.9</v>
      </c>
      <c r="AZ674">
        <v>15.504</v>
      </c>
      <c r="BA674">
        <v>10.129</v>
      </c>
      <c r="BB674">
        <v>44648.71</v>
      </c>
      <c r="BC674">
        <v>0.5</v>
      </c>
      <c r="BD674">
        <v>107.791</v>
      </c>
      <c r="BE674">
        <v>5.07</v>
      </c>
      <c r="BF674">
        <v>13</v>
      </c>
      <c r="BG674">
        <v>16.5</v>
      </c>
      <c r="BI674">
        <v>3.84</v>
      </c>
      <c r="BJ674">
        <v>83.44</v>
      </c>
      <c r="BK674">
        <v>0.94399999999999995</v>
      </c>
      <c r="BL674">
        <v>-14722.9</v>
      </c>
      <c r="BM674">
        <v>-4.5</v>
      </c>
      <c r="BN674">
        <v>-3.07</v>
      </c>
      <c r="BO674">
        <v>-570.91577909399496</v>
      </c>
    </row>
    <row r="675" spans="1:67" x14ac:dyDescent="0.3">
      <c r="A675" t="s">
        <v>202</v>
      </c>
      <c r="B675" t="s">
        <v>203</v>
      </c>
      <c r="C675" t="s">
        <v>127</v>
      </c>
      <c r="D675" s="33">
        <v>44529</v>
      </c>
      <c r="E675">
        <v>210238</v>
      </c>
      <c r="F675">
        <v>1099</v>
      </c>
      <c r="G675">
        <v>1369.5709999999999</v>
      </c>
      <c r="H675">
        <v>2006</v>
      </c>
      <c r="I675">
        <v>9</v>
      </c>
      <c r="J675">
        <v>5.4290000000000003</v>
      </c>
      <c r="K675">
        <v>8152.4830000000002</v>
      </c>
      <c r="L675">
        <v>42.616</v>
      </c>
      <c r="M675">
        <v>53.107999999999997</v>
      </c>
      <c r="N675">
        <v>77.787000000000006</v>
      </c>
      <c r="O675">
        <v>0.34899999999999998</v>
      </c>
      <c r="P675">
        <v>0.21099999999999999</v>
      </c>
      <c r="Q675">
        <v>1.03</v>
      </c>
      <c r="R675">
        <v>124</v>
      </c>
      <c r="S675">
        <v>4.8079999999999998</v>
      </c>
      <c r="T675">
        <v>543</v>
      </c>
      <c r="U675">
        <v>21.056000000000001</v>
      </c>
      <c r="Z675">
        <v>123218</v>
      </c>
      <c r="AA675">
        <v>47767406</v>
      </c>
      <c r="AB675">
        <v>1852.296</v>
      </c>
      <c r="AC675">
        <v>4.7779999999999996</v>
      </c>
      <c r="AD675">
        <v>149788</v>
      </c>
      <c r="AE675">
        <v>5.8079999999999998</v>
      </c>
      <c r="AF675">
        <v>9.1000000000000004E-3</v>
      </c>
      <c r="AG675">
        <v>109.4</v>
      </c>
      <c r="AH675" t="s">
        <v>204</v>
      </c>
      <c r="AI675">
        <v>39190803</v>
      </c>
      <c r="AJ675">
        <v>20001144</v>
      </c>
      <c r="AK675">
        <v>18759075</v>
      </c>
      <c r="AL675">
        <v>430584</v>
      </c>
      <c r="AM675">
        <v>95215</v>
      </c>
      <c r="AN675">
        <v>86309</v>
      </c>
      <c r="AO675">
        <v>151.97</v>
      </c>
      <c r="AP675">
        <v>77.56</v>
      </c>
      <c r="AQ675">
        <v>72.739999999999995</v>
      </c>
      <c r="AR675">
        <v>1.67</v>
      </c>
      <c r="AS675">
        <v>3347</v>
      </c>
      <c r="AT675">
        <v>24565</v>
      </c>
      <c r="AU675">
        <v>9.5000000000000001E-2</v>
      </c>
      <c r="AV675">
        <v>72.69</v>
      </c>
      <c r="AW675">
        <v>25788217</v>
      </c>
      <c r="AX675">
        <v>3.202</v>
      </c>
      <c r="AY675">
        <v>37.9</v>
      </c>
      <c r="AZ675">
        <v>15.504</v>
      </c>
      <c r="BA675">
        <v>10.129</v>
      </c>
      <c r="BB675">
        <v>44648.71</v>
      </c>
      <c r="BC675">
        <v>0.5</v>
      </c>
      <c r="BD675">
        <v>107.791</v>
      </c>
      <c r="BE675">
        <v>5.07</v>
      </c>
      <c r="BF675">
        <v>13</v>
      </c>
      <c r="BG675">
        <v>16.5</v>
      </c>
      <c r="BI675">
        <v>3.84</v>
      </c>
      <c r="BJ675">
        <v>83.44</v>
      </c>
      <c r="BK675">
        <v>0.94399999999999995</v>
      </c>
    </row>
    <row r="676" spans="1:67" x14ac:dyDescent="0.3">
      <c r="A676" t="s">
        <v>202</v>
      </c>
      <c r="B676" t="s">
        <v>203</v>
      </c>
      <c r="C676" t="s">
        <v>127</v>
      </c>
      <c r="D676" s="33">
        <v>44530</v>
      </c>
      <c r="E676">
        <v>211655</v>
      </c>
      <c r="F676">
        <v>1417</v>
      </c>
      <c r="G676">
        <v>1362.857</v>
      </c>
      <c r="H676">
        <v>2011</v>
      </c>
      <c r="I676">
        <v>5</v>
      </c>
      <c r="J676">
        <v>5.4290000000000003</v>
      </c>
      <c r="K676">
        <v>8207.4310000000005</v>
      </c>
      <c r="L676">
        <v>54.948</v>
      </c>
      <c r="M676">
        <v>52.847999999999999</v>
      </c>
      <c r="N676">
        <v>77.980999999999995</v>
      </c>
      <c r="O676">
        <v>0.19400000000000001</v>
      </c>
      <c r="P676">
        <v>0.21099999999999999</v>
      </c>
      <c r="Q676">
        <v>1.05</v>
      </c>
      <c r="R676">
        <v>119</v>
      </c>
      <c r="S676">
        <v>4.6150000000000002</v>
      </c>
      <c r="T676">
        <v>532</v>
      </c>
      <c r="U676">
        <v>20.63</v>
      </c>
      <c r="Z676">
        <v>128373</v>
      </c>
      <c r="AA676">
        <v>47895779</v>
      </c>
      <c r="AB676">
        <v>1857.2739999999999</v>
      </c>
      <c r="AC676">
        <v>4.9779999999999998</v>
      </c>
      <c r="AD676">
        <v>150941</v>
      </c>
      <c r="AE676">
        <v>5.8529999999999998</v>
      </c>
      <c r="AF676">
        <v>8.9999999999999993E-3</v>
      </c>
      <c r="AG676">
        <v>110.8</v>
      </c>
      <c r="AH676" t="s">
        <v>204</v>
      </c>
      <c r="AI676">
        <v>39282954</v>
      </c>
      <c r="AJ676">
        <v>20025197</v>
      </c>
      <c r="AK676">
        <v>18808812</v>
      </c>
      <c r="AL676">
        <v>448945</v>
      </c>
      <c r="AM676">
        <v>92151</v>
      </c>
      <c r="AN676">
        <v>83951</v>
      </c>
      <c r="AO676">
        <v>152.33000000000001</v>
      </c>
      <c r="AP676">
        <v>77.650000000000006</v>
      </c>
      <c r="AQ676">
        <v>72.94</v>
      </c>
      <c r="AR676">
        <v>1.74</v>
      </c>
      <c r="AS676">
        <v>3255</v>
      </c>
      <c r="AT676">
        <v>23445</v>
      </c>
      <c r="AU676">
        <v>9.0999999999999998E-2</v>
      </c>
      <c r="AV676">
        <v>72.69</v>
      </c>
      <c r="AW676">
        <v>25788217</v>
      </c>
      <c r="AX676">
        <v>3.202</v>
      </c>
      <c r="AY676">
        <v>37.9</v>
      </c>
      <c r="AZ676">
        <v>15.504</v>
      </c>
      <c r="BA676">
        <v>10.129</v>
      </c>
      <c r="BB676">
        <v>44648.71</v>
      </c>
      <c r="BC676">
        <v>0.5</v>
      </c>
      <c r="BD676">
        <v>107.791</v>
      </c>
      <c r="BE676">
        <v>5.07</v>
      </c>
      <c r="BF676">
        <v>13</v>
      </c>
      <c r="BG676">
        <v>16.5</v>
      </c>
      <c r="BI676">
        <v>3.84</v>
      </c>
      <c r="BJ676">
        <v>83.44</v>
      </c>
      <c r="BK676">
        <v>0.94399999999999995</v>
      </c>
    </row>
    <row r="677" spans="1:67" x14ac:dyDescent="0.3">
      <c r="A677" t="s">
        <v>202</v>
      </c>
      <c r="B677" t="s">
        <v>203</v>
      </c>
      <c r="C677" t="s">
        <v>127</v>
      </c>
      <c r="D677" s="33">
        <v>44531</v>
      </c>
      <c r="E677">
        <v>213357</v>
      </c>
      <c r="F677">
        <v>1702</v>
      </c>
      <c r="G677">
        <v>1387.857</v>
      </c>
      <c r="H677">
        <v>2021</v>
      </c>
      <c r="I677">
        <v>10</v>
      </c>
      <c r="J677">
        <v>6.1429999999999998</v>
      </c>
      <c r="K677">
        <v>8273.43</v>
      </c>
      <c r="L677">
        <v>65.998999999999995</v>
      </c>
      <c r="M677">
        <v>53.817</v>
      </c>
      <c r="N677">
        <v>78.369</v>
      </c>
      <c r="O677">
        <v>0.38800000000000001</v>
      </c>
      <c r="P677">
        <v>0.23799999999999999</v>
      </c>
      <c r="Q677">
        <v>1.06</v>
      </c>
      <c r="R677">
        <v>118</v>
      </c>
      <c r="S677">
        <v>4.5759999999999996</v>
      </c>
      <c r="T677">
        <v>513</v>
      </c>
      <c r="U677">
        <v>19.893000000000001</v>
      </c>
      <c r="Z677">
        <v>187923</v>
      </c>
      <c r="AA677">
        <v>48083702</v>
      </c>
      <c r="AB677">
        <v>1864.5609999999999</v>
      </c>
      <c r="AC677">
        <v>7.2869999999999999</v>
      </c>
      <c r="AD677">
        <v>151590</v>
      </c>
      <c r="AE677">
        <v>5.8780000000000001</v>
      </c>
      <c r="AF677">
        <v>9.1999999999999998E-3</v>
      </c>
      <c r="AG677">
        <v>109.2</v>
      </c>
      <c r="AH677" t="s">
        <v>204</v>
      </c>
      <c r="AI677">
        <v>39375629</v>
      </c>
      <c r="AJ677">
        <v>20047381</v>
      </c>
      <c r="AK677">
        <v>18858248</v>
      </c>
      <c r="AL677">
        <v>470000</v>
      </c>
      <c r="AM677">
        <v>92675</v>
      </c>
      <c r="AN677">
        <v>82080</v>
      </c>
      <c r="AO677">
        <v>152.69</v>
      </c>
      <c r="AP677">
        <v>77.739999999999995</v>
      </c>
      <c r="AQ677">
        <v>73.13</v>
      </c>
      <c r="AR677">
        <v>1.82</v>
      </c>
      <c r="AS677">
        <v>3183</v>
      </c>
      <c r="AT677">
        <v>22149</v>
      </c>
      <c r="AU677">
        <v>8.5999999999999993E-2</v>
      </c>
      <c r="AV677">
        <v>72.69</v>
      </c>
      <c r="AW677">
        <v>25788217</v>
      </c>
      <c r="AX677">
        <v>3.202</v>
      </c>
      <c r="AY677">
        <v>37.9</v>
      </c>
      <c r="AZ677">
        <v>15.504</v>
      </c>
      <c r="BA677">
        <v>10.129</v>
      </c>
      <c r="BB677">
        <v>44648.71</v>
      </c>
      <c r="BC677">
        <v>0.5</v>
      </c>
      <c r="BD677">
        <v>107.791</v>
      </c>
      <c r="BE677">
        <v>5.07</v>
      </c>
      <c r="BF677">
        <v>13</v>
      </c>
      <c r="BG677">
        <v>16.5</v>
      </c>
      <c r="BI677">
        <v>3.84</v>
      </c>
      <c r="BJ677">
        <v>83.44</v>
      </c>
      <c r="BK677">
        <v>0.94399999999999995</v>
      </c>
    </row>
    <row r="678" spans="1:67" x14ac:dyDescent="0.3">
      <c r="A678" t="s">
        <v>202</v>
      </c>
      <c r="B678" t="s">
        <v>203</v>
      </c>
      <c r="C678" t="s">
        <v>127</v>
      </c>
      <c r="D678" s="33">
        <v>44532</v>
      </c>
      <c r="E678">
        <v>214879</v>
      </c>
      <c r="F678">
        <v>1522</v>
      </c>
      <c r="G678">
        <v>1372.857</v>
      </c>
      <c r="H678">
        <v>2033</v>
      </c>
      <c r="I678">
        <v>12</v>
      </c>
      <c r="J678">
        <v>6.8570000000000002</v>
      </c>
      <c r="K678">
        <v>8332.4490000000005</v>
      </c>
      <c r="L678">
        <v>59.018999999999998</v>
      </c>
      <c r="M678">
        <v>53.235999999999997</v>
      </c>
      <c r="N678">
        <v>78.834000000000003</v>
      </c>
      <c r="O678">
        <v>0.46500000000000002</v>
      </c>
      <c r="P678">
        <v>0.26600000000000001</v>
      </c>
      <c r="Q678">
        <v>1.07</v>
      </c>
      <c r="R678">
        <v>115</v>
      </c>
      <c r="S678">
        <v>4.4589999999999996</v>
      </c>
      <c r="T678">
        <v>511</v>
      </c>
      <c r="U678">
        <v>19.815000000000001</v>
      </c>
      <c r="Z678">
        <v>177193</v>
      </c>
      <c r="AA678">
        <v>48260895</v>
      </c>
      <c r="AB678">
        <v>1871.432</v>
      </c>
      <c r="AC678">
        <v>6.8710000000000004</v>
      </c>
      <c r="AD678">
        <v>152019</v>
      </c>
      <c r="AE678">
        <v>5.8949999999999996</v>
      </c>
      <c r="AF678">
        <v>8.9999999999999993E-3</v>
      </c>
      <c r="AG678">
        <v>110.7</v>
      </c>
      <c r="AH678" t="s">
        <v>204</v>
      </c>
      <c r="AI678">
        <v>39474565</v>
      </c>
      <c r="AJ678">
        <v>20068712</v>
      </c>
      <c r="AK678">
        <v>18910601</v>
      </c>
      <c r="AL678">
        <v>495252</v>
      </c>
      <c r="AM678">
        <v>98936</v>
      </c>
      <c r="AN678">
        <v>81084</v>
      </c>
      <c r="AO678">
        <v>153.07</v>
      </c>
      <c r="AP678">
        <v>77.819999999999993</v>
      </c>
      <c r="AQ678">
        <v>73.33</v>
      </c>
      <c r="AR678">
        <v>1.92</v>
      </c>
      <c r="AS678">
        <v>3144</v>
      </c>
      <c r="AT678">
        <v>20917</v>
      </c>
      <c r="AU678">
        <v>8.1000000000000003E-2</v>
      </c>
      <c r="AV678">
        <v>72.69</v>
      </c>
      <c r="AW678">
        <v>25788217</v>
      </c>
      <c r="AX678">
        <v>3.202</v>
      </c>
      <c r="AY678">
        <v>37.9</v>
      </c>
      <c r="AZ678">
        <v>15.504</v>
      </c>
      <c r="BA678">
        <v>10.129</v>
      </c>
      <c r="BB678">
        <v>44648.71</v>
      </c>
      <c r="BC678">
        <v>0.5</v>
      </c>
      <c r="BD678">
        <v>107.791</v>
      </c>
      <c r="BE678">
        <v>5.07</v>
      </c>
      <c r="BF678">
        <v>13</v>
      </c>
      <c r="BG678">
        <v>16.5</v>
      </c>
      <c r="BI678">
        <v>3.84</v>
      </c>
      <c r="BJ678">
        <v>83.44</v>
      </c>
      <c r="BK678">
        <v>0.94399999999999995</v>
      </c>
    </row>
    <row r="679" spans="1:67" x14ac:dyDescent="0.3">
      <c r="A679" t="s">
        <v>202</v>
      </c>
      <c r="B679" t="s">
        <v>203</v>
      </c>
      <c r="C679" t="s">
        <v>127</v>
      </c>
      <c r="D679" s="33">
        <v>44533</v>
      </c>
      <c r="E679">
        <v>216587</v>
      </c>
      <c r="F679">
        <v>1708</v>
      </c>
      <c r="G679">
        <v>1405.4290000000001</v>
      </c>
      <c r="H679">
        <v>2042</v>
      </c>
      <c r="I679">
        <v>9</v>
      </c>
      <c r="J679">
        <v>7.4290000000000003</v>
      </c>
      <c r="K679">
        <v>8398.6810000000005</v>
      </c>
      <c r="L679">
        <v>66.231999999999999</v>
      </c>
      <c r="M679">
        <v>54.499000000000002</v>
      </c>
      <c r="N679">
        <v>79.183000000000007</v>
      </c>
      <c r="O679">
        <v>0.34899999999999998</v>
      </c>
      <c r="P679">
        <v>0.28799999999999998</v>
      </c>
      <c r="Q679">
        <v>1.08</v>
      </c>
      <c r="R679">
        <v>116</v>
      </c>
      <c r="S679">
        <v>4.4980000000000002</v>
      </c>
      <c r="T679">
        <v>517</v>
      </c>
      <c r="U679">
        <v>20.047999999999998</v>
      </c>
      <c r="Z679">
        <v>184165</v>
      </c>
      <c r="AA679">
        <v>48445060</v>
      </c>
      <c r="AB679">
        <v>1878.5730000000001</v>
      </c>
      <c r="AC679">
        <v>7.141</v>
      </c>
      <c r="AD679">
        <v>152505</v>
      </c>
      <c r="AE679">
        <v>5.9139999999999997</v>
      </c>
      <c r="AF679">
        <v>9.1999999999999998E-3</v>
      </c>
      <c r="AG679">
        <v>108.5</v>
      </c>
      <c r="AH679" t="s">
        <v>204</v>
      </c>
      <c r="AI679">
        <v>39572839</v>
      </c>
      <c r="AJ679">
        <v>20088965</v>
      </c>
      <c r="AK679">
        <v>18962130</v>
      </c>
      <c r="AL679">
        <v>521744</v>
      </c>
      <c r="AM679">
        <v>98274</v>
      </c>
      <c r="AN679">
        <v>80221</v>
      </c>
      <c r="AO679">
        <v>153.44999999999999</v>
      </c>
      <c r="AP679">
        <v>77.900000000000006</v>
      </c>
      <c r="AQ679">
        <v>73.53</v>
      </c>
      <c r="AR679">
        <v>2.02</v>
      </c>
      <c r="AS679">
        <v>3111</v>
      </c>
      <c r="AT679">
        <v>19770</v>
      </c>
      <c r="AU679">
        <v>7.6999999999999999E-2</v>
      </c>
      <c r="AV679">
        <v>72.69</v>
      </c>
      <c r="AW679">
        <v>25788217</v>
      </c>
      <c r="AX679">
        <v>3.202</v>
      </c>
      <c r="AY679">
        <v>37.9</v>
      </c>
      <c r="AZ679">
        <v>15.504</v>
      </c>
      <c r="BA679">
        <v>10.129</v>
      </c>
      <c r="BB679">
        <v>44648.71</v>
      </c>
      <c r="BC679">
        <v>0.5</v>
      </c>
      <c r="BD679">
        <v>107.791</v>
      </c>
      <c r="BE679">
        <v>5.07</v>
      </c>
      <c r="BF679">
        <v>13</v>
      </c>
      <c r="BG679">
        <v>16.5</v>
      </c>
      <c r="BI679">
        <v>3.84</v>
      </c>
      <c r="BJ679">
        <v>83.44</v>
      </c>
      <c r="BK679">
        <v>0.94399999999999995</v>
      </c>
    </row>
    <row r="680" spans="1:67" x14ac:dyDescent="0.3">
      <c r="A680" t="s">
        <v>202</v>
      </c>
      <c r="B680" t="s">
        <v>203</v>
      </c>
      <c r="C680" t="s">
        <v>127</v>
      </c>
      <c r="D680" s="33">
        <v>44534</v>
      </c>
      <c r="E680">
        <v>217836</v>
      </c>
      <c r="F680">
        <v>1249</v>
      </c>
      <c r="G680">
        <v>1407.4290000000001</v>
      </c>
      <c r="H680">
        <v>2050</v>
      </c>
      <c r="I680">
        <v>8</v>
      </c>
      <c r="J680">
        <v>8</v>
      </c>
      <c r="K680">
        <v>8447.1139999999996</v>
      </c>
      <c r="L680">
        <v>48.433</v>
      </c>
      <c r="M680">
        <v>54.576000000000001</v>
      </c>
      <c r="N680">
        <v>79.494</v>
      </c>
      <c r="O680">
        <v>0.31</v>
      </c>
      <c r="P680">
        <v>0.31</v>
      </c>
      <c r="Q680">
        <v>1.0900000000000001</v>
      </c>
      <c r="R680">
        <v>112</v>
      </c>
      <c r="S680">
        <v>4.343</v>
      </c>
      <c r="T680">
        <v>541</v>
      </c>
      <c r="U680">
        <v>20.978999999999999</v>
      </c>
      <c r="Z680">
        <v>161890</v>
      </c>
      <c r="AA680">
        <v>48606950</v>
      </c>
      <c r="AB680">
        <v>1884.8510000000001</v>
      </c>
      <c r="AC680">
        <v>6.2779999999999996</v>
      </c>
      <c r="AD680">
        <v>155476</v>
      </c>
      <c r="AE680">
        <v>6.0289999999999999</v>
      </c>
      <c r="AF680">
        <v>9.1000000000000004E-3</v>
      </c>
      <c r="AG680">
        <v>110.5</v>
      </c>
      <c r="AH680" t="s">
        <v>204</v>
      </c>
      <c r="AI680">
        <v>39621796</v>
      </c>
      <c r="AJ680">
        <v>20099492</v>
      </c>
      <c r="AK680">
        <v>18990458</v>
      </c>
      <c r="AL680">
        <v>531846</v>
      </c>
      <c r="AM680">
        <v>48957</v>
      </c>
      <c r="AN680">
        <v>79849</v>
      </c>
      <c r="AO680">
        <v>153.63999999999999</v>
      </c>
      <c r="AP680">
        <v>77.94</v>
      </c>
      <c r="AQ680">
        <v>73.64</v>
      </c>
      <c r="AR680">
        <v>2.06</v>
      </c>
      <c r="AS680">
        <v>3096</v>
      </c>
      <c r="AT680">
        <v>19149</v>
      </c>
      <c r="AU680">
        <v>7.3999999999999996E-2</v>
      </c>
      <c r="AV680">
        <v>72.69</v>
      </c>
      <c r="AW680">
        <v>25788217</v>
      </c>
      <c r="AX680">
        <v>3.202</v>
      </c>
      <c r="AY680">
        <v>37.9</v>
      </c>
      <c r="AZ680">
        <v>15.504</v>
      </c>
      <c r="BA680">
        <v>10.129</v>
      </c>
      <c r="BB680">
        <v>44648.71</v>
      </c>
      <c r="BC680">
        <v>0.5</v>
      </c>
      <c r="BD680">
        <v>107.791</v>
      </c>
      <c r="BE680">
        <v>5.07</v>
      </c>
      <c r="BF680">
        <v>13</v>
      </c>
      <c r="BG680">
        <v>16.5</v>
      </c>
      <c r="BI680">
        <v>3.84</v>
      </c>
      <c r="BJ680">
        <v>83.44</v>
      </c>
      <c r="BK680">
        <v>0.94399999999999995</v>
      </c>
    </row>
    <row r="681" spans="1:67" x14ac:dyDescent="0.3">
      <c r="A681" t="s">
        <v>202</v>
      </c>
      <c r="B681" t="s">
        <v>203</v>
      </c>
      <c r="C681" t="s">
        <v>127</v>
      </c>
      <c r="D681" s="33">
        <v>44535</v>
      </c>
      <c r="E681">
        <v>219121</v>
      </c>
      <c r="F681">
        <v>1285</v>
      </c>
      <c r="G681">
        <v>1426</v>
      </c>
      <c r="H681">
        <v>2056</v>
      </c>
      <c r="I681">
        <v>6</v>
      </c>
      <c r="J681">
        <v>8.4290000000000003</v>
      </c>
      <c r="K681">
        <v>8496.9429999999993</v>
      </c>
      <c r="L681">
        <v>49.829000000000001</v>
      </c>
      <c r="M681">
        <v>55.296999999999997</v>
      </c>
      <c r="N681">
        <v>79.725999999999999</v>
      </c>
      <c r="O681">
        <v>0.23300000000000001</v>
      </c>
      <c r="P681">
        <v>0.32700000000000001</v>
      </c>
      <c r="Q681">
        <v>1.1100000000000001</v>
      </c>
      <c r="R681">
        <v>118</v>
      </c>
      <c r="S681">
        <v>4.5759999999999996</v>
      </c>
      <c r="T681">
        <v>562</v>
      </c>
      <c r="U681">
        <v>21.792999999999999</v>
      </c>
      <c r="Z681">
        <v>156444</v>
      </c>
      <c r="AA681">
        <v>48763394</v>
      </c>
      <c r="AB681">
        <v>1890.9179999999999</v>
      </c>
      <c r="AC681">
        <v>6.0659999999999998</v>
      </c>
      <c r="AD681">
        <v>159887</v>
      </c>
      <c r="AE681">
        <v>6.2</v>
      </c>
      <c r="AF681">
        <v>8.8999999999999999E-3</v>
      </c>
      <c r="AG681">
        <v>112.1</v>
      </c>
      <c r="AH681" t="s">
        <v>204</v>
      </c>
      <c r="AI681">
        <v>39652404</v>
      </c>
      <c r="AJ681">
        <v>20106757</v>
      </c>
      <c r="AK681">
        <v>19008755</v>
      </c>
      <c r="AL681">
        <v>536892</v>
      </c>
      <c r="AM681">
        <v>30608</v>
      </c>
      <c r="AN681">
        <v>79545</v>
      </c>
      <c r="AO681">
        <v>153.76</v>
      </c>
      <c r="AP681">
        <v>77.97</v>
      </c>
      <c r="AQ681">
        <v>73.709999999999994</v>
      </c>
      <c r="AR681">
        <v>2.08</v>
      </c>
      <c r="AS681">
        <v>3085</v>
      </c>
      <c r="AT681">
        <v>18718</v>
      </c>
      <c r="AU681">
        <v>7.2999999999999995E-2</v>
      </c>
      <c r="AV681">
        <v>72.69</v>
      </c>
      <c r="AW681">
        <v>25788217</v>
      </c>
      <c r="AX681">
        <v>3.202</v>
      </c>
      <c r="AY681">
        <v>37.9</v>
      </c>
      <c r="AZ681">
        <v>15.504</v>
      </c>
      <c r="BA681">
        <v>10.129</v>
      </c>
      <c r="BB681">
        <v>44648.71</v>
      </c>
      <c r="BC681">
        <v>0.5</v>
      </c>
      <c r="BD681">
        <v>107.791</v>
      </c>
      <c r="BE681">
        <v>5.07</v>
      </c>
      <c r="BF681">
        <v>13</v>
      </c>
      <c r="BG681">
        <v>16.5</v>
      </c>
      <c r="BI681">
        <v>3.84</v>
      </c>
      <c r="BJ681">
        <v>83.44</v>
      </c>
      <c r="BK681">
        <v>0.94399999999999995</v>
      </c>
    </row>
    <row r="682" spans="1:67" x14ac:dyDescent="0.3">
      <c r="A682" t="s">
        <v>202</v>
      </c>
      <c r="B682" t="s">
        <v>203</v>
      </c>
      <c r="C682" t="s">
        <v>127</v>
      </c>
      <c r="D682" s="33">
        <v>44536</v>
      </c>
      <c r="E682">
        <v>220555</v>
      </c>
      <c r="F682">
        <v>1434</v>
      </c>
      <c r="G682">
        <v>1473.857</v>
      </c>
      <c r="H682">
        <v>2065</v>
      </c>
      <c r="I682">
        <v>9</v>
      </c>
      <c r="J682">
        <v>8.4290000000000003</v>
      </c>
      <c r="K682">
        <v>8552.5490000000009</v>
      </c>
      <c r="L682">
        <v>55.606999999999999</v>
      </c>
      <c r="M682">
        <v>57.152000000000001</v>
      </c>
      <c r="N682">
        <v>80.075000000000003</v>
      </c>
      <c r="O682">
        <v>0.34899999999999998</v>
      </c>
      <c r="P682">
        <v>0.32700000000000001</v>
      </c>
      <c r="Q682">
        <v>1.1299999999999999</v>
      </c>
      <c r="R682">
        <v>133</v>
      </c>
      <c r="S682">
        <v>5.157</v>
      </c>
      <c r="T682">
        <v>543</v>
      </c>
      <c r="U682">
        <v>21.056000000000001</v>
      </c>
      <c r="Z682">
        <v>148163</v>
      </c>
      <c r="AA682">
        <v>48911557</v>
      </c>
      <c r="AB682">
        <v>1896.663</v>
      </c>
      <c r="AC682">
        <v>5.7450000000000001</v>
      </c>
      <c r="AD682">
        <v>163450</v>
      </c>
      <c r="AE682">
        <v>6.3380000000000001</v>
      </c>
      <c r="AF682">
        <v>8.9999999999999993E-3</v>
      </c>
      <c r="AG682">
        <v>110.9</v>
      </c>
      <c r="AH682" t="s">
        <v>204</v>
      </c>
      <c r="AI682">
        <v>39739219</v>
      </c>
      <c r="AJ682">
        <v>20124711</v>
      </c>
      <c r="AK682">
        <v>19055462</v>
      </c>
      <c r="AL682">
        <v>559046</v>
      </c>
      <c r="AM682">
        <v>86815</v>
      </c>
      <c r="AN682">
        <v>78345</v>
      </c>
      <c r="AO682">
        <v>154.1</v>
      </c>
      <c r="AP682">
        <v>78.040000000000006</v>
      </c>
      <c r="AQ682">
        <v>73.89</v>
      </c>
      <c r="AR682">
        <v>2.17</v>
      </c>
      <c r="AS682">
        <v>3038</v>
      </c>
      <c r="AT682">
        <v>17652</v>
      </c>
      <c r="AU682">
        <v>6.8000000000000005E-2</v>
      </c>
      <c r="AV682">
        <v>72.69</v>
      </c>
      <c r="AW682">
        <v>25788217</v>
      </c>
      <c r="AX682">
        <v>3.202</v>
      </c>
      <c r="AY682">
        <v>37.9</v>
      </c>
      <c r="AZ682">
        <v>15.504</v>
      </c>
      <c r="BA682">
        <v>10.129</v>
      </c>
      <c r="BB682">
        <v>44648.71</v>
      </c>
      <c r="BC682">
        <v>0.5</v>
      </c>
      <c r="BD682">
        <v>107.791</v>
      </c>
      <c r="BE682">
        <v>5.07</v>
      </c>
      <c r="BF682">
        <v>13</v>
      </c>
      <c r="BG682">
        <v>16.5</v>
      </c>
      <c r="BI682">
        <v>3.84</v>
      </c>
      <c r="BJ682">
        <v>83.44</v>
      </c>
      <c r="BK682">
        <v>0.94399999999999995</v>
      </c>
    </row>
    <row r="683" spans="1:67" x14ac:dyDescent="0.3">
      <c r="A683" t="s">
        <v>202</v>
      </c>
      <c r="B683" t="s">
        <v>203</v>
      </c>
      <c r="C683" t="s">
        <v>127</v>
      </c>
      <c r="D683" s="33">
        <v>44537</v>
      </c>
      <c r="E683">
        <v>222260</v>
      </c>
      <c r="F683">
        <v>1705</v>
      </c>
      <c r="G683">
        <v>1515</v>
      </c>
      <c r="H683">
        <v>2072</v>
      </c>
      <c r="I683">
        <v>7</v>
      </c>
      <c r="J683">
        <v>8.7140000000000004</v>
      </c>
      <c r="K683">
        <v>8618.6650000000009</v>
      </c>
      <c r="L683">
        <v>66.114999999999995</v>
      </c>
      <c r="M683">
        <v>58.747999999999998</v>
      </c>
      <c r="N683">
        <v>80.346999999999994</v>
      </c>
      <c r="O683">
        <v>0.27100000000000002</v>
      </c>
      <c r="P683">
        <v>0.33800000000000002</v>
      </c>
      <c r="Q683">
        <v>1.1399999999999999</v>
      </c>
      <c r="R683">
        <v>125</v>
      </c>
      <c r="S683">
        <v>4.8470000000000004</v>
      </c>
      <c r="T683">
        <v>529</v>
      </c>
      <c r="U683">
        <v>20.513000000000002</v>
      </c>
      <c r="Z683">
        <v>153592</v>
      </c>
      <c r="AA683">
        <v>49065149</v>
      </c>
      <c r="AB683">
        <v>1902.6189999999999</v>
      </c>
      <c r="AC683">
        <v>5.9560000000000004</v>
      </c>
      <c r="AD683">
        <v>167053</v>
      </c>
      <c r="AE683">
        <v>6.4779999999999998</v>
      </c>
      <c r="AF683">
        <v>9.1000000000000004E-3</v>
      </c>
      <c r="AG683">
        <v>110.3</v>
      </c>
      <c r="AH683" t="s">
        <v>204</v>
      </c>
      <c r="AI683">
        <v>39827552</v>
      </c>
      <c r="AJ683">
        <v>20142711</v>
      </c>
      <c r="AK683">
        <v>19101361</v>
      </c>
      <c r="AL683">
        <v>583480</v>
      </c>
      <c r="AM683">
        <v>88333</v>
      </c>
      <c r="AN683">
        <v>77800</v>
      </c>
      <c r="AO683">
        <v>154.44</v>
      </c>
      <c r="AP683">
        <v>78.11</v>
      </c>
      <c r="AQ683">
        <v>74.069999999999993</v>
      </c>
      <c r="AR683">
        <v>2.2599999999999998</v>
      </c>
      <c r="AS683">
        <v>3017</v>
      </c>
      <c r="AT683">
        <v>16788</v>
      </c>
      <c r="AU683">
        <v>6.5000000000000002E-2</v>
      </c>
      <c r="AV683">
        <v>65.28</v>
      </c>
      <c r="AW683">
        <v>25788217</v>
      </c>
      <c r="AX683">
        <v>3.202</v>
      </c>
      <c r="AY683">
        <v>37.9</v>
      </c>
      <c r="AZ683">
        <v>15.504</v>
      </c>
      <c r="BA683">
        <v>10.129</v>
      </c>
      <c r="BB683">
        <v>44648.71</v>
      </c>
      <c r="BC683">
        <v>0.5</v>
      </c>
      <c r="BD683">
        <v>107.791</v>
      </c>
      <c r="BE683">
        <v>5.07</v>
      </c>
      <c r="BF683">
        <v>13</v>
      </c>
      <c r="BG683">
        <v>16.5</v>
      </c>
      <c r="BI683">
        <v>3.84</v>
      </c>
      <c r="BJ683">
        <v>83.44</v>
      </c>
      <c r="BK683">
        <v>0.94399999999999995</v>
      </c>
    </row>
    <row r="684" spans="1:67" x14ac:dyDescent="0.3">
      <c r="A684" t="s">
        <v>202</v>
      </c>
      <c r="B684" t="s">
        <v>203</v>
      </c>
      <c r="C684" t="s">
        <v>127</v>
      </c>
      <c r="D684" s="33">
        <v>44538</v>
      </c>
      <c r="E684">
        <v>223914</v>
      </c>
      <c r="F684">
        <v>1654</v>
      </c>
      <c r="G684">
        <v>1508.143</v>
      </c>
      <c r="H684">
        <v>2082</v>
      </c>
      <c r="I684">
        <v>10</v>
      </c>
      <c r="J684">
        <v>8.7140000000000004</v>
      </c>
      <c r="K684">
        <v>8682.8029999999999</v>
      </c>
      <c r="L684">
        <v>64.138000000000005</v>
      </c>
      <c r="M684">
        <v>58.481999999999999</v>
      </c>
      <c r="N684">
        <v>80.734999999999999</v>
      </c>
      <c r="O684">
        <v>0.38800000000000001</v>
      </c>
      <c r="P684">
        <v>0.33800000000000002</v>
      </c>
      <c r="Q684">
        <v>1.1599999999999999</v>
      </c>
      <c r="R684">
        <v>123</v>
      </c>
      <c r="S684">
        <v>4.7699999999999996</v>
      </c>
      <c r="T684">
        <v>539</v>
      </c>
      <c r="U684">
        <v>20.901</v>
      </c>
      <c r="Z684">
        <v>207445</v>
      </c>
      <c r="AA684">
        <v>49272594</v>
      </c>
      <c r="AB684">
        <v>1910.663</v>
      </c>
      <c r="AC684">
        <v>8.0440000000000005</v>
      </c>
      <c r="AD684">
        <v>169842</v>
      </c>
      <c r="AE684">
        <v>6.5860000000000003</v>
      </c>
      <c r="AF684">
        <v>8.8999999999999999E-3</v>
      </c>
      <c r="AG684">
        <v>112.6</v>
      </c>
      <c r="AH684" t="s">
        <v>204</v>
      </c>
      <c r="AI684">
        <v>39922685</v>
      </c>
      <c r="AJ684">
        <v>20161524</v>
      </c>
      <c r="AK684">
        <v>19149409</v>
      </c>
      <c r="AL684">
        <v>611752</v>
      </c>
      <c r="AM684">
        <v>95133</v>
      </c>
      <c r="AN684">
        <v>78151</v>
      </c>
      <c r="AO684">
        <v>154.81</v>
      </c>
      <c r="AP684">
        <v>78.180000000000007</v>
      </c>
      <c r="AQ684">
        <v>74.260000000000005</v>
      </c>
      <c r="AR684">
        <v>2.37</v>
      </c>
      <c r="AS684">
        <v>3030</v>
      </c>
      <c r="AT684">
        <v>16306</v>
      </c>
      <c r="AU684">
        <v>6.3E-2</v>
      </c>
      <c r="AV684">
        <v>65.28</v>
      </c>
      <c r="AW684">
        <v>25788217</v>
      </c>
      <c r="AX684">
        <v>3.202</v>
      </c>
      <c r="AY684">
        <v>37.9</v>
      </c>
      <c r="AZ684">
        <v>15.504</v>
      </c>
      <c r="BA684">
        <v>10.129</v>
      </c>
      <c r="BB684">
        <v>44648.71</v>
      </c>
      <c r="BC684">
        <v>0.5</v>
      </c>
      <c r="BD684">
        <v>107.791</v>
      </c>
      <c r="BE684">
        <v>5.07</v>
      </c>
      <c r="BF684">
        <v>13</v>
      </c>
      <c r="BG684">
        <v>16.5</v>
      </c>
      <c r="BI684">
        <v>3.84</v>
      </c>
      <c r="BJ684">
        <v>83.44</v>
      </c>
      <c r="BK684">
        <v>0.94399999999999995</v>
      </c>
    </row>
    <row r="685" spans="1:67" x14ac:dyDescent="0.3">
      <c r="A685" t="s">
        <v>202</v>
      </c>
      <c r="B685" t="s">
        <v>203</v>
      </c>
      <c r="C685" t="s">
        <v>127</v>
      </c>
      <c r="D685" s="33">
        <v>44539</v>
      </c>
      <c r="E685">
        <v>225625</v>
      </c>
      <c r="F685">
        <v>1711</v>
      </c>
      <c r="G685">
        <v>1535.143</v>
      </c>
      <c r="H685">
        <v>2084</v>
      </c>
      <c r="I685">
        <v>2</v>
      </c>
      <c r="J685">
        <v>7.2859999999999996</v>
      </c>
      <c r="K685">
        <v>8749.1509999999998</v>
      </c>
      <c r="L685">
        <v>66.347999999999999</v>
      </c>
      <c r="M685">
        <v>59.529000000000003</v>
      </c>
      <c r="N685">
        <v>80.811999999999998</v>
      </c>
      <c r="O685">
        <v>7.8E-2</v>
      </c>
      <c r="P685">
        <v>0.28299999999999997</v>
      </c>
      <c r="Q685">
        <v>1.19</v>
      </c>
      <c r="R685">
        <v>130</v>
      </c>
      <c r="S685">
        <v>5.0410000000000004</v>
      </c>
      <c r="T685">
        <v>544</v>
      </c>
      <c r="U685">
        <v>21.094999999999999</v>
      </c>
      <c r="Z685">
        <v>189466</v>
      </c>
      <c r="AA685">
        <v>49462060</v>
      </c>
      <c r="AB685">
        <v>1918.01</v>
      </c>
      <c r="AC685">
        <v>7.3470000000000004</v>
      </c>
      <c r="AD685">
        <v>171595</v>
      </c>
      <c r="AE685">
        <v>6.6539999999999999</v>
      </c>
      <c r="AF685">
        <v>8.8999999999999999E-3</v>
      </c>
      <c r="AG685">
        <v>111.8</v>
      </c>
      <c r="AH685" t="s">
        <v>204</v>
      </c>
      <c r="AI685">
        <v>40019239</v>
      </c>
      <c r="AJ685">
        <v>20180465</v>
      </c>
      <c r="AK685">
        <v>19196983</v>
      </c>
      <c r="AL685">
        <v>641791</v>
      </c>
      <c r="AM685">
        <v>96554</v>
      </c>
      <c r="AN685">
        <v>77811</v>
      </c>
      <c r="AO685">
        <v>155.18</v>
      </c>
      <c r="AP685">
        <v>78.25</v>
      </c>
      <c r="AQ685">
        <v>74.44</v>
      </c>
      <c r="AR685">
        <v>2.4900000000000002</v>
      </c>
      <c r="AS685">
        <v>3017</v>
      </c>
      <c r="AT685">
        <v>15965</v>
      </c>
      <c r="AU685">
        <v>6.2E-2</v>
      </c>
      <c r="AV685">
        <v>65.28</v>
      </c>
      <c r="AW685">
        <v>25788217</v>
      </c>
      <c r="AX685">
        <v>3.202</v>
      </c>
      <c r="AY685">
        <v>37.9</v>
      </c>
      <c r="AZ685">
        <v>15.504</v>
      </c>
      <c r="BA685">
        <v>10.129</v>
      </c>
      <c r="BB685">
        <v>44648.71</v>
      </c>
      <c r="BC685">
        <v>0.5</v>
      </c>
      <c r="BD685">
        <v>107.791</v>
      </c>
      <c r="BE685">
        <v>5.07</v>
      </c>
      <c r="BF685">
        <v>13</v>
      </c>
      <c r="BG685">
        <v>16.5</v>
      </c>
      <c r="BI685">
        <v>3.84</v>
      </c>
      <c r="BJ685">
        <v>83.44</v>
      </c>
      <c r="BK685">
        <v>0.94399999999999995</v>
      </c>
    </row>
    <row r="686" spans="1:67" x14ac:dyDescent="0.3">
      <c r="A686" t="s">
        <v>202</v>
      </c>
      <c r="B686" t="s">
        <v>203</v>
      </c>
      <c r="C686" t="s">
        <v>127</v>
      </c>
      <c r="D686" s="33">
        <v>44540</v>
      </c>
      <c r="E686">
        <v>227382</v>
      </c>
      <c r="F686">
        <v>1757</v>
      </c>
      <c r="G686">
        <v>1542.143</v>
      </c>
      <c r="H686">
        <v>2100</v>
      </c>
      <c r="I686">
        <v>16</v>
      </c>
      <c r="J686">
        <v>8.2859999999999996</v>
      </c>
      <c r="K686">
        <v>8817.2829999999994</v>
      </c>
      <c r="L686">
        <v>68.132000000000005</v>
      </c>
      <c r="M686">
        <v>59.8</v>
      </c>
      <c r="N686">
        <v>81.433000000000007</v>
      </c>
      <c r="O686">
        <v>0.62</v>
      </c>
      <c r="P686">
        <v>0.32100000000000001</v>
      </c>
      <c r="Q686">
        <v>1.24</v>
      </c>
      <c r="R686">
        <v>139</v>
      </c>
      <c r="S686">
        <v>5.39</v>
      </c>
      <c r="T686">
        <v>541</v>
      </c>
      <c r="U686">
        <v>20.978999999999999</v>
      </c>
      <c r="Z686">
        <v>189327</v>
      </c>
      <c r="AA686">
        <v>49651387</v>
      </c>
      <c r="AB686">
        <v>1925.3520000000001</v>
      </c>
      <c r="AC686">
        <v>7.3419999999999996</v>
      </c>
      <c r="AD686">
        <v>172332</v>
      </c>
      <c r="AE686">
        <v>6.6829999999999998</v>
      </c>
      <c r="AF686">
        <v>8.8999999999999999E-3</v>
      </c>
      <c r="AG686">
        <v>111.7</v>
      </c>
      <c r="AH686" t="s">
        <v>204</v>
      </c>
      <c r="AI686">
        <v>40105497</v>
      </c>
      <c r="AJ686">
        <v>20196129</v>
      </c>
      <c r="AK686">
        <v>19238301</v>
      </c>
      <c r="AL686">
        <v>671067</v>
      </c>
      <c r="AM686">
        <v>86258</v>
      </c>
      <c r="AN686">
        <v>76094</v>
      </c>
      <c r="AO686">
        <v>155.52000000000001</v>
      </c>
      <c r="AP686">
        <v>78.319999999999993</v>
      </c>
      <c r="AQ686">
        <v>74.599999999999994</v>
      </c>
      <c r="AR686">
        <v>2.6</v>
      </c>
      <c r="AS686">
        <v>2951</v>
      </c>
      <c r="AT686">
        <v>15309</v>
      </c>
      <c r="AU686">
        <v>5.8999999999999997E-2</v>
      </c>
      <c r="AV686">
        <v>65.28</v>
      </c>
      <c r="AW686">
        <v>25788217</v>
      </c>
      <c r="AX686">
        <v>3.202</v>
      </c>
      <c r="AY686">
        <v>37.9</v>
      </c>
      <c r="AZ686">
        <v>15.504</v>
      </c>
      <c r="BA686">
        <v>10.129</v>
      </c>
      <c r="BB686">
        <v>44648.71</v>
      </c>
      <c r="BC686">
        <v>0.5</v>
      </c>
      <c r="BD686">
        <v>107.791</v>
      </c>
      <c r="BE686">
        <v>5.07</v>
      </c>
      <c r="BF686">
        <v>13</v>
      </c>
      <c r="BG686">
        <v>16.5</v>
      </c>
      <c r="BI686">
        <v>3.84</v>
      </c>
      <c r="BJ686">
        <v>83.44</v>
      </c>
      <c r="BK686">
        <v>0.94399999999999995</v>
      </c>
    </row>
    <row r="687" spans="1:67" x14ac:dyDescent="0.3">
      <c r="A687" t="s">
        <v>202</v>
      </c>
      <c r="B687" t="s">
        <v>203</v>
      </c>
      <c r="C687" t="s">
        <v>127</v>
      </c>
      <c r="D687" s="33">
        <v>44541</v>
      </c>
      <c r="E687">
        <v>228925</v>
      </c>
      <c r="F687">
        <v>1543</v>
      </c>
      <c r="G687">
        <v>1584.143</v>
      </c>
      <c r="H687">
        <v>2104</v>
      </c>
      <c r="I687">
        <v>4</v>
      </c>
      <c r="J687">
        <v>7.7140000000000004</v>
      </c>
      <c r="K687">
        <v>8877.116</v>
      </c>
      <c r="L687">
        <v>59.834000000000003</v>
      </c>
      <c r="M687">
        <v>61.429000000000002</v>
      </c>
      <c r="N687">
        <v>81.587999999999994</v>
      </c>
      <c r="O687">
        <v>0.155</v>
      </c>
      <c r="P687">
        <v>0.29899999999999999</v>
      </c>
      <c r="Q687">
        <v>1.29</v>
      </c>
      <c r="R687">
        <v>140</v>
      </c>
      <c r="S687">
        <v>5.4290000000000003</v>
      </c>
      <c r="T687">
        <v>535</v>
      </c>
      <c r="U687">
        <v>20.745999999999999</v>
      </c>
      <c r="Z687">
        <v>195796</v>
      </c>
      <c r="AA687">
        <v>49847183</v>
      </c>
      <c r="AB687">
        <v>1932.944</v>
      </c>
      <c r="AC687">
        <v>7.5919999999999996</v>
      </c>
      <c r="AD687">
        <v>177176</v>
      </c>
      <c r="AE687">
        <v>6.87</v>
      </c>
      <c r="AF687">
        <v>8.8999999999999999E-3</v>
      </c>
      <c r="AG687">
        <v>111.8</v>
      </c>
      <c r="AH687" t="s">
        <v>204</v>
      </c>
      <c r="AI687">
        <v>40154757</v>
      </c>
      <c r="AJ687">
        <v>20205275</v>
      </c>
      <c r="AK687">
        <v>19262415</v>
      </c>
      <c r="AL687">
        <v>687067</v>
      </c>
      <c r="AM687">
        <v>49260</v>
      </c>
      <c r="AN687">
        <v>76137</v>
      </c>
      <c r="AO687">
        <v>155.71</v>
      </c>
      <c r="AP687">
        <v>78.349999999999994</v>
      </c>
      <c r="AQ687">
        <v>74.69</v>
      </c>
      <c r="AR687">
        <v>2.66</v>
      </c>
      <c r="AS687">
        <v>2952</v>
      </c>
      <c r="AT687">
        <v>15112</v>
      </c>
      <c r="AU687">
        <v>5.8999999999999997E-2</v>
      </c>
      <c r="AV687">
        <v>65.28</v>
      </c>
      <c r="AW687">
        <v>25788217</v>
      </c>
      <c r="AX687">
        <v>3.202</v>
      </c>
      <c r="AY687">
        <v>37.9</v>
      </c>
      <c r="AZ687">
        <v>15.504</v>
      </c>
      <c r="BA687">
        <v>10.129</v>
      </c>
      <c r="BB687">
        <v>44648.71</v>
      </c>
      <c r="BC687">
        <v>0.5</v>
      </c>
      <c r="BD687">
        <v>107.791</v>
      </c>
      <c r="BE687">
        <v>5.07</v>
      </c>
      <c r="BF687">
        <v>13</v>
      </c>
      <c r="BG687">
        <v>16.5</v>
      </c>
      <c r="BI687">
        <v>3.84</v>
      </c>
      <c r="BJ687">
        <v>83.44</v>
      </c>
      <c r="BK687">
        <v>0.94399999999999995</v>
      </c>
    </row>
    <row r="688" spans="1:67" x14ac:dyDescent="0.3">
      <c r="A688" t="s">
        <v>202</v>
      </c>
      <c r="B688" t="s">
        <v>203</v>
      </c>
      <c r="C688" t="s">
        <v>127</v>
      </c>
      <c r="D688" s="33">
        <v>44542</v>
      </c>
      <c r="E688">
        <v>230768</v>
      </c>
      <c r="F688">
        <v>1843</v>
      </c>
      <c r="G688">
        <v>1663.857</v>
      </c>
      <c r="H688">
        <v>2106</v>
      </c>
      <c r="I688">
        <v>2</v>
      </c>
      <c r="J688">
        <v>7.1429999999999998</v>
      </c>
      <c r="K688">
        <v>8948.5830000000005</v>
      </c>
      <c r="L688">
        <v>71.466999999999999</v>
      </c>
      <c r="M688">
        <v>64.52</v>
      </c>
      <c r="N688">
        <v>81.665000000000006</v>
      </c>
      <c r="O688">
        <v>7.8E-2</v>
      </c>
      <c r="P688">
        <v>0.27700000000000002</v>
      </c>
      <c r="Q688">
        <v>1.36</v>
      </c>
      <c r="R688">
        <v>142</v>
      </c>
      <c r="S688">
        <v>5.5060000000000002</v>
      </c>
      <c r="T688">
        <v>569</v>
      </c>
      <c r="U688">
        <v>22.064</v>
      </c>
      <c r="Z688">
        <v>190121</v>
      </c>
      <c r="AA688">
        <v>50037304</v>
      </c>
      <c r="AB688">
        <v>1940.317</v>
      </c>
      <c r="AC688">
        <v>7.3719999999999999</v>
      </c>
      <c r="AD688">
        <v>181987</v>
      </c>
      <c r="AE688">
        <v>7.0570000000000004</v>
      </c>
      <c r="AF688">
        <v>9.1000000000000004E-3</v>
      </c>
      <c r="AG688">
        <v>109.4</v>
      </c>
      <c r="AH688" t="s">
        <v>204</v>
      </c>
      <c r="AI688">
        <v>40177641</v>
      </c>
      <c r="AJ688">
        <v>20208813</v>
      </c>
      <c r="AK688">
        <v>19271471</v>
      </c>
      <c r="AL688">
        <v>697357</v>
      </c>
      <c r="AM688">
        <v>22884</v>
      </c>
      <c r="AN688">
        <v>75034</v>
      </c>
      <c r="AO688">
        <v>155.80000000000001</v>
      </c>
      <c r="AP688">
        <v>78.36</v>
      </c>
      <c r="AQ688">
        <v>74.73</v>
      </c>
      <c r="AR688">
        <v>2.7</v>
      </c>
      <c r="AS688">
        <v>2910</v>
      </c>
      <c r="AT688">
        <v>14579</v>
      </c>
      <c r="AU688">
        <v>5.7000000000000002E-2</v>
      </c>
      <c r="AV688">
        <v>65.28</v>
      </c>
      <c r="AW688">
        <v>25788217</v>
      </c>
      <c r="AX688">
        <v>3.202</v>
      </c>
      <c r="AY688">
        <v>37.9</v>
      </c>
      <c r="AZ688">
        <v>15.504</v>
      </c>
      <c r="BA688">
        <v>10.129</v>
      </c>
      <c r="BB688">
        <v>44648.71</v>
      </c>
      <c r="BC688">
        <v>0.5</v>
      </c>
      <c r="BD688">
        <v>107.791</v>
      </c>
      <c r="BE688">
        <v>5.07</v>
      </c>
      <c r="BF688">
        <v>13</v>
      </c>
      <c r="BG688">
        <v>16.5</v>
      </c>
      <c r="BI688">
        <v>3.84</v>
      </c>
      <c r="BJ688">
        <v>83.44</v>
      </c>
      <c r="BK688">
        <v>0.94399999999999995</v>
      </c>
    </row>
    <row r="689" spans="1:63" x14ac:dyDescent="0.3">
      <c r="A689" t="s">
        <v>202</v>
      </c>
      <c r="B689" t="s">
        <v>203</v>
      </c>
      <c r="C689" t="s">
        <v>127</v>
      </c>
      <c r="D689" s="33">
        <v>44543</v>
      </c>
      <c r="E689">
        <v>232738</v>
      </c>
      <c r="F689">
        <v>1970</v>
      </c>
      <c r="G689">
        <v>1740.4290000000001</v>
      </c>
      <c r="H689">
        <v>2113</v>
      </c>
      <c r="I689">
        <v>7</v>
      </c>
      <c r="J689">
        <v>6.8570000000000002</v>
      </c>
      <c r="K689">
        <v>9024.9740000000002</v>
      </c>
      <c r="L689">
        <v>76.391000000000005</v>
      </c>
      <c r="M689">
        <v>67.489000000000004</v>
      </c>
      <c r="N689">
        <v>81.936999999999998</v>
      </c>
      <c r="O689">
        <v>0.27100000000000002</v>
      </c>
      <c r="P689">
        <v>0.26600000000000001</v>
      </c>
      <c r="Q689">
        <v>1.43</v>
      </c>
      <c r="R689">
        <v>141</v>
      </c>
      <c r="S689">
        <v>5.468</v>
      </c>
      <c r="T689">
        <v>610</v>
      </c>
      <c r="U689">
        <v>23.654</v>
      </c>
      <c r="Z689">
        <v>163838</v>
      </c>
      <c r="AA689">
        <v>50201142</v>
      </c>
      <c r="AB689">
        <v>1946.67</v>
      </c>
      <c r="AC689">
        <v>6.3529999999999998</v>
      </c>
      <c r="AD689">
        <v>184226</v>
      </c>
      <c r="AE689">
        <v>7.1440000000000001</v>
      </c>
      <c r="AF689">
        <v>9.4000000000000004E-3</v>
      </c>
      <c r="AG689">
        <v>105.9</v>
      </c>
      <c r="AH689" t="s">
        <v>204</v>
      </c>
      <c r="AI689">
        <v>40331164</v>
      </c>
      <c r="AJ689">
        <v>20230376</v>
      </c>
      <c r="AK689">
        <v>19329106</v>
      </c>
      <c r="AL689">
        <v>771682</v>
      </c>
      <c r="AM689">
        <v>153523</v>
      </c>
      <c r="AN689">
        <v>84564</v>
      </c>
      <c r="AO689">
        <v>156.38999999999999</v>
      </c>
      <c r="AP689">
        <v>78.45</v>
      </c>
      <c r="AQ689">
        <v>74.95</v>
      </c>
      <c r="AR689">
        <v>2.99</v>
      </c>
      <c r="AS689">
        <v>3279</v>
      </c>
      <c r="AT689">
        <v>15095</v>
      </c>
      <c r="AU689">
        <v>5.8999999999999997E-2</v>
      </c>
      <c r="AV689">
        <v>65.28</v>
      </c>
      <c r="AW689">
        <v>25788217</v>
      </c>
      <c r="AX689">
        <v>3.202</v>
      </c>
      <c r="AY689">
        <v>37.9</v>
      </c>
      <c r="AZ689">
        <v>15.504</v>
      </c>
      <c r="BA689">
        <v>10.129</v>
      </c>
      <c r="BB689">
        <v>44648.71</v>
      </c>
      <c r="BC689">
        <v>0.5</v>
      </c>
      <c r="BD689">
        <v>107.791</v>
      </c>
      <c r="BE689">
        <v>5.07</v>
      </c>
      <c r="BF689">
        <v>13</v>
      </c>
      <c r="BG689">
        <v>16.5</v>
      </c>
      <c r="BI689">
        <v>3.84</v>
      </c>
      <c r="BJ689">
        <v>83.44</v>
      </c>
      <c r="BK689">
        <v>0.94399999999999995</v>
      </c>
    </row>
    <row r="690" spans="1:63" x14ac:dyDescent="0.3">
      <c r="A690" t="s">
        <v>202</v>
      </c>
      <c r="B690" t="s">
        <v>203</v>
      </c>
      <c r="C690" t="s">
        <v>127</v>
      </c>
      <c r="D690" s="33">
        <v>44544</v>
      </c>
      <c r="E690">
        <v>235547</v>
      </c>
      <c r="F690">
        <v>2809</v>
      </c>
      <c r="G690">
        <v>1898.143</v>
      </c>
      <c r="H690">
        <v>2117</v>
      </c>
      <c r="I690">
        <v>4</v>
      </c>
      <c r="J690">
        <v>6.4290000000000003</v>
      </c>
      <c r="K690">
        <v>9133.9</v>
      </c>
      <c r="L690">
        <v>108.926</v>
      </c>
      <c r="M690">
        <v>73.605000000000004</v>
      </c>
      <c r="N690">
        <v>82.091999999999999</v>
      </c>
      <c r="O690">
        <v>0.155</v>
      </c>
      <c r="P690">
        <v>0.249</v>
      </c>
      <c r="Q690">
        <v>1.5</v>
      </c>
      <c r="R690">
        <v>153</v>
      </c>
      <c r="S690">
        <v>5.9329999999999998</v>
      </c>
      <c r="T690">
        <v>625</v>
      </c>
      <c r="U690">
        <v>24.236000000000001</v>
      </c>
      <c r="Z690">
        <v>178487</v>
      </c>
      <c r="AA690">
        <v>50379629</v>
      </c>
      <c r="AB690">
        <v>1953.5909999999999</v>
      </c>
      <c r="AC690">
        <v>6.9210000000000003</v>
      </c>
      <c r="AD690">
        <v>187783</v>
      </c>
      <c r="AE690">
        <v>7.282</v>
      </c>
      <c r="AF690">
        <v>1.01E-2</v>
      </c>
      <c r="AG690">
        <v>98.9</v>
      </c>
      <c r="AH690" t="s">
        <v>204</v>
      </c>
      <c r="AI690">
        <v>40492691</v>
      </c>
      <c r="AJ690">
        <v>20249293</v>
      </c>
      <c r="AK690">
        <v>19375276</v>
      </c>
      <c r="AL690">
        <v>868122</v>
      </c>
      <c r="AM690">
        <v>161527</v>
      </c>
      <c r="AN690">
        <v>95020</v>
      </c>
      <c r="AO690">
        <v>157.02000000000001</v>
      </c>
      <c r="AP690">
        <v>78.52</v>
      </c>
      <c r="AQ690">
        <v>75.13</v>
      </c>
      <c r="AR690">
        <v>3.37</v>
      </c>
      <c r="AS690">
        <v>3685</v>
      </c>
      <c r="AT690">
        <v>15226</v>
      </c>
      <c r="AU690">
        <v>5.8999999999999997E-2</v>
      </c>
      <c r="AV690">
        <v>50.46</v>
      </c>
      <c r="AW690">
        <v>25788217</v>
      </c>
      <c r="AX690">
        <v>3.202</v>
      </c>
      <c r="AY690">
        <v>37.9</v>
      </c>
      <c r="AZ690">
        <v>15.504</v>
      </c>
      <c r="BA690">
        <v>10.129</v>
      </c>
      <c r="BB690">
        <v>44648.71</v>
      </c>
      <c r="BC690">
        <v>0.5</v>
      </c>
      <c r="BD690">
        <v>107.791</v>
      </c>
      <c r="BE690">
        <v>5.07</v>
      </c>
      <c r="BF690">
        <v>13</v>
      </c>
      <c r="BG690">
        <v>16.5</v>
      </c>
      <c r="BI690">
        <v>3.84</v>
      </c>
      <c r="BJ690">
        <v>83.44</v>
      </c>
      <c r="BK690">
        <v>0.94399999999999995</v>
      </c>
    </row>
    <row r="691" spans="1:63" x14ac:dyDescent="0.3">
      <c r="A691" t="s">
        <v>202</v>
      </c>
      <c r="B691" t="s">
        <v>203</v>
      </c>
      <c r="C691" t="s">
        <v>127</v>
      </c>
      <c r="D691" s="33">
        <v>44545</v>
      </c>
      <c r="E691">
        <v>238970</v>
      </c>
      <c r="F691">
        <v>3423</v>
      </c>
      <c r="G691">
        <v>2150.857</v>
      </c>
      <c r="H691">
        <v>2126</v>
      </c>
      <c r="I691">
        <v>9</v>
      </c>
      <c r="J691">
        <v>6.2859999999999996</v>
      </c>
      <c r="K691">
        <v>9266.6350000000002</v>
      </c>
      <c r="L691">
        <v>132.73500000000001</v>
      </c>
      <c r="M691">
        <v>83.405000000000001</v>
      </c>
      <c r="N691">
        <v>82.441000000000003</v>
      </c>
      <c r="O691">
        <v>0.34899999999999998</v>
      </c>
      <c r="P691">
        <v>0.24399999999999999</v>
      </c>
      <c r="Q691">
        <v>1.56</v>
      </c>
      <c r="R691">
        <v>149</v>
      </c>
      <c r="S691">
        <v>5.7779999999999996</v>
      </c>
      <c r="T691">
        <v>672</v>
      </c>
      <c r="U691">
        <v>26.058</v>
      </c>
      <c r="Z691">
        <v>222651</v>
      </c>
      <c r="AA691">
        <v>50602280</v>
      </c>
      <c r="AB691">
        <v>1962.2249999999999</v>
      </c>
      <c r="AC691">
        <v>8.6340000000000003</v>
      </c>
      <c r="AD691">
        <v>189955</v>
      </c>
      <c r="AE691">
        <v>7.3659999999999997</v>
      </c>
      <c r="AF691">
        <v>1.1299999999999999E-2</v>
      </c>
      <c r="AG691">
        <v>88.3</v>
      </c>
      <c r="AH691" t="s">
        <v>204</v>
      </c>
      <c r="AI691">
        <v>40675738</v>
      </c>
      <c r="AJ691">
        <v>20268871</v>
      </c>
      <c r="AK691">
        <v>19421269</v>
      </c>
      <c r="AL691">
        <v>985598</v>
      </c>
      <c r="AM691">
        <v>183047</v>
      </c>
      <c r="AN691">
        <v>107579</v>
      </c>
      <c r="AO691">
        <v>157.72999999999999</v>
      </c>
      <c r="AP691">
        <v>78.599999999999994</v>
      </c>
      <c r="AQ691">
        <v>75.31</v>
      </c>
      <c r="AR691">
        <v>3.82</v>
      </c>
      <c r="AS691">
        <v>4172</v>
      </c>
      <c r="AT691">
        <v>15335</v>
      </c>
      <c r="AU691">
        <v>5.8999999999999997E-2</v>
      </c>
      <c r="AV691">
        <v>40.28</v>
      </c>
      <c r="AW691">
        <v>25788217</v>
      </c>
      <c r="AX691">
        <v>3.202</v>
      </c>
      <c r="AY691">
        <v>37.9</v>
      </c>
      <c r="AZ691">
        <v>15.504</v>
      </c>
      <c r="BA691">
        <v>10.129</v>
      </c>
      <c r="BB691">
        <v>44648.71</v>
      </c>
      <c r="BC691">
        <v>0.5</v>
      </c>
      <c r="BD691">
        <v>107.791</v>
      </c>
      <c r="BE691">
        <v>5.07</v>
      </c>
      <c r="BF691">
        <v>13</v>
      </c>
      <c r="BG691">
        <v>16.5</v>
      </c>
      <c r="BI691">
        <v>3.84</v>
      </c>
      <c r="BJ691">
        <v>83.44</v>
      </c>
      <c r="BK691">
        <v>0.94399999999999995</v>
      </c>
    </row>
    <row r="692" spans="1:63" x14ac:dyDescent="0.3">
      <c r="A692" t="s">
        <v>202</v>
      </c>
      <c r="B692" t="s">
        <v>203</v>
      </c>
      <c r="C692" t="s">
        <v>127</v>
      </c>
      <c r="D692" s="33">
        <v>44546</v>
      </c>
      <c r="E692">
        <v>242772</v>
      </c>
      <c r="F692">
        <v>3802</v>
      </c>
      <c r="G692">
        <v>2449.5709999999999</v>
      </c>
      <c r="H692">
        <v>2134</v>
      </c>
      <c r="I692">
        <v>8</v>
      </c>
      <c r="J692">
        <v>7.1429999999999998</v>
      </c>
      <c r="K692">
        <v>9414.0669999999991</v>
      </c>
      <c r="L692">
        <v>147.43199999999999</v>
      </c>
      <c r="M692">
        <v>94.988</v>
      </c>
      <c r="N692">
        <v>82.751000000000005</v>
      </c>
      <c r="O692">
        <v>0.31</v>
      </c>
      <c r="P692">
        <v>0.27700000000000002</v>
      </c>
      <c r="Q692">
        <v>1.61</v>
      </c>
      <c r="R692">
        <v>142</v>
      </c>
      <c r="S692">
        <v>5.5060000000000002</v>
      </c>
      <c r="T692">
        <v>716</v>
      </c>
      <c r="U692">
        <v>27.765000000000001</v>
      </c>
      <c r="Z692">
        <v>268541</v>
      </c>
      <c r="AA692">
        <v>50870821</v>
      </c>
      <c r="AB692">
        <v>1972.6379999999999</v>
      </c>
      <c r="AC692">
        <v>10.413</v>
      </c>
      <c r="AD692">
        <v>201252</v>
      </c>
      <c r="AE692">
        <v>7.8040000000000003</v>
      </c>
      <c r="AF692">
        <v>1.2200000000000001E-2</v>
      </c>
      <c r="AG692">
        <v>82.2</v>
      </c>
      <c r="AH692" t="s">
        <v>204</v>
      </c>
      <c r="AI692">
        <v>40874143</v>
      </c>
      <c r="AJ692">
        <v>20289049</v>
      </c>
      <c r="AK692">
        <v>19468074</v>
      </c>
      <c r="AL692">
        <v>1117020</v>
      </c>
      <c r="AM692">
        <v>198405</v>
      </c>
      <c r="AN692">
        <v>122129</v>
      </c>
      <c r="AO692">
        <v>158.5</v>
      </c>
      <c r="AP692">
        <v>78.680000000000007</v>
      </c>
      <c r="AQ692">
        <v>75.489999999999995</v>
      </c>
      <c r="AR692">
        <v>4.33</v>
      </c>
      <c r="AS692">
        <v>4736</v>
      </c>
      <c r="AT692">
        <v>15512</v>
      </c>
      <c r="AU692">
        <v>0.06</v>
      </c>
      <c r="AV692">
        <v>40.28</v>
      </c>
      <c r="AW692">
        <v>25788217</v>
      </c>
      <c r="AX692">
        <v>3.202</v>
      </c>
      <c r="AY692">
        <v>37.9</v>
      </c>
      <c r="AZ692">
        <v>15.504</v>
      </c>
      <c r="BA692">
        <v>10.129</v>
      </c>
      <c r="BB692">
        <v>44648.71</v>
      </c>
      <c r="BC692">
        <v>0.5</v>
      </c>
      <c r="BD692">
        <v>107.791</v>
      </c>
      <c r="BE692">
        <v>5.07</v>
      </c>
      <c r="BF692">
        <v>13</v>
      </c>
      <c r="BG692">
        <v>16.5</v>
      </c>
      <c r="BI692">
        <v>3.84</v>
      </c>
      <c r="BJ692">
        <v>83.44</v>
      </c>
      <c r="BK692">
        <v>0.94399999999999995</v>
      </c>
    </row>
    <row r="693" spans="1:63" x14ac:dyDescent="0.3">
      <c r="A693" t="s">
        <v>202</v>
      </c>
      <c r="B693" t="s">
        <v>203</v>
      </c>
      <c r="C693" t="s">
        <v>127</v>
      </c>
      <c r="D693" s="33">
        <v>44547</v>
      </c>
      <c r="E693">
        <v>246789</v>
      </c>
      <c r="F693">
        <v>4017</v>
      </c>
      <c r="G693">
        <v>2772.4290000000001</v>
      </c>
      <c r="H693">
        <v>2142</v>
      </c>
      <c r="I693">
        <v>8</v>
      </c>
      <c r="J693">
        <v>6</v>
      </c>
      <c r="K693">
        <v>9569.8359999999993</v>
      </c>
      <c r="L693">
        <v>155.76900000000001</v>
      </c>
      <c r="M693">
        <v>107.508</v>
      </c>
      <c r="N693">
        <v>83.061000000000007</v>
      </c>
      <c r="O693">
        <v>0.31</v>
      </c>
      <c r="P693">
        <v>0.23300000000000001</v>
      </c>
      <c r="Q693">
        <v>1.65</v>
      </c>
      <c r="R693">
        <v>148</v>
      </c>
      <c r="S693">
        <v>5.7389999999999999</v>
      </c>
      <c r="T693">
        <v>717</v>
      </c>
      <c r="U693">
        <v>27.803000000000001</v>
      </c>
      <c r="Z693">
        <v>252745</v>
      </c>
      <c r="AA693">
        <v>51123566</v>
      </c>
      <c r="AB693">
        <v>1982.4390000000001</v>
      </c>
      <c r="AC693">
        <v>9.8010000000000002</v>
      </c>
      <c r="AD693">
        <v>210311</v>
      </c>
      <c r="AE693">
        <v>8.1549999999999994</v>
      </c>
      <c r="AF693">
        <v>1.32E-2</v>
      </c>
      <c r="AG693">
        <v>75.900000000000006</v>
      </c>
      <c r="AH693" t="s">
        <v>204</v>
      </c>
      <c r="AI693">
        <v>41082774</v>
      </c>
      <c r="AJ693">
        <v>20309711</v>
      </c>
      <c r="AK693">
        <v>19515162</v>
      </c>
      <c r="AL693">
        <v>1257901</v>
      </c>
      <c r="AM693">
        <v>208631</v>
      </c>
      <c r="AN693">
        <v>139611</v>
      </c>
      <c r="AO693">
        <v>159.31</v>
      </c>
      <c r="AP693">
        <v>78.760000000000005</v>
      </c>
      <c r="AQ693">
        <v>75.67</v>
      </c>
      <c r="AR693">
        <v>4.88</v>
      </c>
      <c r="AS693">
        <v>5414</v>
      </c>
      <c r="AT693">
        <v>16226</v>
      </c>
      <c r="AU693">
        <v>6.3E-2</v>
      </c>
      <c r="AV693">
        <v>40.28</v>
      </c>
      <c r="AW693">
        <v>25788217</v>
      </c>
      <c r="AX693">
        <v>3.202</v>
      </c>
      <c r="AY693">
        <v>37.9</v>
      </c>
      <c r="AZ693">
        <v>15.504</v>
      </c>
      <c r="BA693">
        <v>10.129</v>
      </c>
      <c r="BB693">
        <v>44648.71</v>
      </c>
      <c r="BC693">
        <v>0.5</v>
      </c>
      <c r="BD693">
        <v>107.791</v>
      </c>
      <c r="BE693">
        <v>5.07</v>
      </c>
      <c r="BF693">
        <v>13</v>
      </c>
      <c r="BG693">
        <v>16.5</v>
      </c>
      <c r="BI693">
        <v>3.84</v>
      </c>
      <c r="BJ693">
        <v>83.44</v>
      </c>
      <c r="BK693">
        <v>0.94399999999999995</v>
      </c>
    </row>
    <row r="694" spans="1:63" x14ac:dyDescent="0.3">
      <c r="A694" t="s">
        <v>202</v>
      </c>
      <c r="B694" t="s">
        <v>203</v>
      </c>
      <c r="C694" t="s">
        <v>127</v>
      </c>
      <c r="D694" s="33">
        <v>44548</v>
      </c>
      <c r="E694">
        <v>250651</v>
      </c>
      <c r="F694">
        <v>3862</v>
      </c>
      <c r="G694">
        <v>3103.7139999999999</v>
      </c>
      <c r="H694">
        <v>2146</v>
      </c>
      <c r="I694">
        <v>4</v>
      </c>
      <c r="J694">
        <v>6</v>
      </c>
      <c r="K694">
        <v>9719.5939999999991</v>
      </c>
      <c r="L694">
        <v>149.75800000000001</v>
      </c>
      <c r="M694">
        <v>120.354</v>
      </c>
      <c r="N694">
        <v>83.215999999999994</v>
      </c>
      <c r="O694">
        <v>0.155</v>
      </c>
      <c r="P694">
        <v>0.23300000000000001</v>
      </c>
      <c r="Q694">
        <v>1.68</v>
      </c>
      <c r="R694">
        <v>146</v>
      </c>
      <c r="S694">
        <v>5.6619999999999999</v>
      </c>
      <c r="T694">
        <v>759</v>
      </c>
      <c r="U694">
        <v>29.431999999999999</v>
      </c>
      <c r="Z694">
        <v>267363</v>
      </c>
      <c r="AA694">
        <v>51390929</v>
      </c>
      <c r="AB694">
        <v>1992.807</v>
      </c>
      <c r="AC694">
        <v>10.368</v>
      </c>
      <c r="AD694">
        <v>220535</v>
      </c>
      <c r="AE694">
        <v>8.5519999999999996</v>
      </c>
      <c r="AF694">
        <v>1.41E-2</v>
      </c>
      <c r="AG694">
        <v>71.099999999999994</v>
      </c>
      <c r="AH694" t="s">
        <v>204</v>
      </c>
      <c r="AI694">
        <v>41187932</v>
      </c>
      <c r="AJ694">
        <v>20320601</v>
      </c>
      <c r="AK694">
        <v>19538547</v>
      </c>
      <c r="AL694">
        <v>1328784</v>
      </c>
      <c r="AM694">
        <v>105158</v>
      </c>
      <c r="AN694">
        <v>147596</v>
      </c>
      <c r="AO694">
        <v>159.72</v>
      </c>
      <c r="AP694">
        <v>78.8</v>
      </c>
      <c r="AQ694">
        <v>75.77</v>
      </c>
      <c r="AR694">
        <v>5.15</v>
      </c>
      <c r="AS694">
        <v>5723</v>
      </c>
      <c r="AT694">
        <v>16475</v>
      </c>
      <c r="AU694">
        <v>6.4000000000000001E-2</v>
      </c>
      <c r="AV694">
        <v>50</v>
      </c>
      <c r="AW694">
        <v>25788217</v>
      </c>
      <c r="AX694">
        <v>3.202</v>
      </c>
      <c r="AY694">
        <v>37.9</v>
      </c>
      <c r="AZ694">
        <v>15.504</v>
      </c>
      <c r="BA694">
        <v>10.129</v>
      </c>
      <c r="BB694">
        <v>44648.71</v>
      </c>
      <c r="BC694">
        <v>0.5</v>
      </c>
      <c r="BD694">
        <v>107.791</v>
      </c>
      <c r="BE694">
        <v>5.07</v>
      </c>
      <c r="BF694">
        <v>13</v>
      </c>
      <c r="BG694">
        <v>16.5</v>
      </c>
      <c r="BI694">
        <v>3.84</v>
      </c>
      <c r="BJ694">
        <v>83.44</v>
      </c>
      <c r="BK694">
        <v>0.94399999999999995</v>
      </c>
    </row>
    <row r="695" spans="1:63" x14ac:dyDescent="0.3">
      <c r="A695" t="s">
        <v>202</v>
      </c>
      <c r="B695" t="s">
        <v>203</v>
      </c>
      <c r="C695" t="s">
        <v>127</v>
      </c>
      <c r="D695" s="33">
        <v>44549</v>
      </c>
      <c r="E695">
        <v>254682</v>
      </c>
      <c r="F695">
        <v>4031</v>
      </c>
      <c r="G695">
        <v>3416.2860000000001</v>
      </c>
      <c r="H695">
        <v>2146</v>
      </c>
      <c r="I695">
        <v>0</v>
      </c>
      <c r="J695">
        <v>5.7140000000000004</v>
      </c>
      <c r="K695">
        <v>9875.9060000000009</v>
      </c>
      <c r="L695">
        <v>156.31200000000001</v>
      </c>
      <c r="M695">
        <v>132.47499999999999</v>
      </c>
      <c r="N695">
        <v>83.215999999999994</v>
      </c>
      <c r="O695">
        <v>0</v>
      </c>
      <c r="P695">
        <v>0.222</v>
      </c>
      <c r="Q695">
        <v>1.73</v>
      </c>
      <c r="R695">
        <v>151</v>
      </c>
      <c r="S695">
        <v>5.8550000000000004</v>
      </c>
      <c r="T695">
        <v>754</v>
      </c>
      <c r="U695">
        <v>29.238</v>
      </c>
      <c r="Z695">
        <v>267336</v>
      </c>
      <c r="AA695">
        <v>51658265</v>
      </c>
      <c r="AB695">
        <v>2003.173</v>
      </c>
      <c r="AC695">
        <v>10.367000000000001</v>
      </c>
      <c r="AD695">
        <v>231566</v>
      </c>
      <c r="AE695">
        <v>8.98</v>
      </c>
      <c r="AF695">
        <v>1.4800000000000001E-2</v>
      </c>
      <c r="AG695">
        <v>67.8</v>
      </c>
      <c r="AH695" t="s">
        <v>204</v>
      </c>
      <c r="AI695">
        <v>41251388</v>
      </c>
      <c r="AJ695">
        <v>20328607</v>
      </c>
      <c r="AK695">
        <v>19553057</v>
      </c>
      <c r="AL695">
        <v>1369724</v>
      </c>
      <c r="AM695">
        <v>63456</v>
      </c>
      <c r="AN695">
        <v>153392</v>
      </c>
      <c r="AO695">
        <v>159.96</v>
      </c>
      <c r="AP695">
        <v>78.83</v>
      </c>
      <c r="AQ695">
        <v>75.819999999999993</v>
      </c>
      <c r="AR695">
        <v>5.31</v>
      </c>
      <c r="AS695">
        <v>5948</v>
      </c>
      <c r="AT695">
        <v>17113</v>
      </c>
      <c r="AU695">
        <v>6.6000000000000003E-2</v>
      </c>
      <c r="AV695">
        <v>50</v>
      </c>
      <c r="AW695">
        <v>25788217</v>
      </c>
      <c r="AX695">
        <v>3.202</v>
      </c>
      <c r="AY695">
        <v>37.9</v>
      </c>
      <c r="AZ695">
        <v>15.504</v>
      </c>
      <c r="BA695">
        <v>10.129</v>
      </c>
      <c r="BB695">
        <v>44648.71</v>
      </c>
      <c r="BC695">
        <v>0.5</v>
      </c>
      <c r="BD695">
        <v>107.791</v>
      </c>
      <c r="BE695">
        <v>5.07</v>
      </c>
      <c r="BF695">
        <v>13</v>
      </c>
      <c r="BG695">
        <v>16.5</v>
      </c>
      <c r="BI695">
        <v>3.84</v>
      </c>
      <c r="BJ695">
        <v>83.44</v>
      </c>
      <c r="BK695">
        <v>0.94399999999999995</v>
      </c>
    </row>
    <row r="696" spans="1:63" x14ac:dyDescent="0.3">
      <c r="A696" t="s">
        <v>202</v>
      </c>
      <c r="B696" t="s">
        <v>203</v>
      </c>
      <c r="C696" t="s">
        <v>127</v>
      </c>
      <c r="D696" s="33">
        <v>44550</v>
      </c>
      <c r="E696">
        <v>259174</v>
      </c>
      <c r="F696">
        <v>4492</v>
      </c>
      <c r="G696">
        <v>3776.5709999999999</v>
      </c>
      <c r="H696">
        <v>2154</v>
      </c>
      <c r="I696">
        <v>8</v>
      </c>
      <c r="J696">
        <v>5.8570000000000002</v>
      </c>
      <c r="K696">
        <v>10050.093999999999</v>
      </c>
      <c r="L696">
        <v>174.18799999999999</v>
      </c>
      <c r="M696">
        <v>146.446</v>
      </c>
      <c r="N696">
        <v>83.527000000000001</v>
      </c>
      <c r="O696">
        <v>0.31</v>
      </c>
      <c r="P696">
        <v>0.22700000000000001</v>
      </c>
      <c r="Q696">
        <v>1.76</v>
      </c>
      <c r="R696">
        <v>156</v>
      </c>
      <c r="S696">
        <v>6.0490000000000004</v>
      </c>
      <c r="T696">
        <v>774</v>
      </c>
      <c r="U696">
        <v>30.013999999999999</v>
      </c>
      <c r="Z696">
        <v>273977</v>
      </c>
      <c r="AA696">
        <v>51932242</v>
      </c>
      <c r="AB696">
        <v>2013.797</v>
      </c>
      <c r="AC696">
        <v>10.624000000000001</v>
      </c>
      <c r="AD696">
        <v>247300</v>
      </c>
      <c r="AE696">
        <v>9.59</v>
      </c>
      <c r="AF696">
        <v>1.5299999999999999E-2</v>
      </c>
      <c r="AG696">
        <v>65.5</v>
      </c>
      <c r="AH696" t="s">
        <v>204</v>
      </c>
      <c r="AI696">
        <v>41445662</v>
      </c>
      <c r="AJ696">
        <v>20346169</v>
      </c>
      <c r="AK696">
        <v>19587839</v>
      </c>
      <c r="AL696">
        <v>1511654</v>
      </c>
      <c r="AM696">
        <v>194274</v>
      </c>
      <c r="AN696">
        <v>159214</v>
      </c>
      <c r="AO696">
        <v>160.72</v>
      </c>
      <c r="AP696">
        <v>78.900000000000006</v>
      </c>
      <c r="AQ696">
        <v>75.959999999999994</v>
      </c>
      <c r="AR696">
        <v>5.86</v>
      </c>
      <c r="AS696">
        <v>6174</v>
      </c>
      <c r="AT696">
        <v>16542</v>
      </c>
      <c r="AU696">
        <v>6.4000000000000001E-2</v>
      </c>
      <c r="AV696">
        <v>50</v>
      </c>
      <c r="AW696">
        <v>25788217</v>
      </c>
      <c r="AX696">
        <v>3.202</v>
      </c>
      <c r="AY696">
        <v>37.9</v>
      </c>
      <c r="AZ696">
        <v>15.504</v>
      </c>
      <c r="BA696">
        <v>10.129</v>
      </c>
      <c r="BB696">
        <v>44648.71</v>
      </c>
      <c r="BC696">
        <v>0.5</v>
      </c>
      <c r="BD696">
        <v>107.791</v>
      </c>
      <c r="BE696">
        <v>5.07</v>
      </c>
      <c r="BF696">
        <v>13</v>
      </c>
      <c r="BG696">
        <v>16.5</v>
      </c>
      <c r="BI696">
        <v>3.84</v>
      </c>
      <c r="BJ696">
        <v>83.44</v>
      </c>
      <c r="BK696">
        <v>0.94399999999999995</v>
      </c>
    </row>
    <row r="697" spans="1:63" x14ac:dyDescent="0.3">
      <c r="A697" t="s">
        <v>202</v>
      </c>
      <c r="B697" t="s">
        <v>203</v>
      </c>
      <c r="C697" t="s">
        <v>127</v>
      </c>
      <c r="D697" s="33">
        <v>44551</v>
      </c>
      <c r="E697">
        <v>264705</v>
      </c>
      <c r="F697">
        <v>5531</v>
      </c>
      <c r="G697">
        <v>4165.4290000000001</v>
      </c>
      <c r="H697">
        <v>2162</v>
      </c>
      <c r="I697">
        <v>8</v>
      </c>
      <c r="J697">
        <v>6.4290000000000003</v>
      </c>
      <c r="K697">
        <v>10264.572</v>
      </c>
      <c r="L697">
        <v>214.47800000000001</v>
      </c>
      <c r="M697">
        <v>161.524</v>
      </c>
      <c r="N697">
        <v>83.837000000000003</v>
      </c>
      <c r="O697">
        <v>0.31</v>
      </c>
      <c r="P697">
        <v>0.249</v>
      </c>
      <c r="Q697">
        <v>1.81</v>
      </c>
      <c r="R697">
        <v>156</v>
      </c>
      <c r="S697">
        <v>6.0490000000000004</v>
      </c>
      <c r="T697">
        <v>794</v>
      </c>
      <c r="U697">
        <v>30.789000000000001</v>
      </c>
      <c r="Z697">
        <v>270702</v>
      </c>
      <c r="AA697">
        <v>52202944</v>
      </c>
      <c r="AB697">
        <v>2024.2940000000001</v>
      </c>
      <c r="AC697">
        <v>10.497</v>
      </c>
      <c r="AD697">
        <v>260474</v>
      </c>
      <c r="AE697">
        <v>10.101000000000001</v>
      </c>
      <c r="AF697">
        <v>1.6E-2</v>
      </c>
      <c r="AG697">
        <v>62.5</v>
      </c>
      <c r="AH697" t="s">
        <v>204</v>
      </c>
      <c r="AI697">
        <v>41652458</v>
      </c>
      <c r="AJ697">
        <v>20363806</v>
      </c>
      <c r="AK697">
        <v>19620308</v>
      </c>
      <c r="AL697">
        <v>1668344</v>
      </c>
      <c r="AM697">
        <v>206796</v>
      </c>
      <c r="AN697">
        <v>165681</v>
      </c>
      <c r="AO697">
        <v>161.52000000000001</v>
      </c>
      <c r="AP697">
        <v>78.97</v>
      </c>
      <c r="AQ697">
        <v>76.08</v>
      </c>
      <c r="AR697">
        <v>6.47</v>
      </c>
      <c r="AS697">
        <v>6425</v>
      </c>
      <c r="AT697">
        <v>16359</v>
      </c>
      <c r="AU697">
        <v>6.3E-2</v>
      </c>
      <c r="AV697">
        <v>50</v>
      </c>
      <c r="AW697">
        <v>25788217</v>
      </c>
      <c r="AX697">
        <v>3.202</v>
      </c>
      <c r="AY697">
        <v>37.9</v>
      </c>
      <c r="AZ697">
        <v>15.504</v>
      </c>
      <c r="BA697">
        <v>10.129</v>
      </c>
      <c r="BB697">
        <v>44648.71</v>
      </c>
      <c r="BC697">
        <v>0.5</v>
      </c>
      <c r="BD697">
        <v>107.791</v>
      </c>
      <c r="BE697">
        <v>5.07</v>
      </c>
      <c r="BF697">
        <v>13</v>
      </c>
      <c r="BG697">
        <v>16.5</v>
      </c>
      <c r="BI697">
        <v>3.84</v>
      </c>
      <c r="BJ697">
        <v>83.44</v>
      </c>
      <c r="BK697">
        <v>0.94399999999999995</v>
      </c>
    </row>
    <row r="698" spans="1:63" x14ac:dyDescent="0.3">
      <c r="A698" t="s">
        <v>202</v>
      </c>
      <c r="B698" t="s">
        <v>203</v>
      </c>
      <c r="C698" t="s">
        <v>127</v>
      </c>
      <c r="D698" s="33">
        <v>44552</v>
      </c>
      <c r="E698">
        <v>273062</v>
      </c>
      <c r="F698">
        <v>8357</v>
      </c>
      <c r="G698">
        <v>4870.2860000000001</v>
      </c>
      <c r="H698">
        <v>2173</v>
      </c>
      <c r="I698">
        <v>11</v>
      </c>
      <c r="J698">
        <v>6.7140000000000004</v>
      </c>
      <c r="K698">
        <v>10588.634</v>
      </c>
      <c r="L698">
        <v>324.06299999999999</v>
      </c>
      <c r="M698">
        <v>188.857</v>
      </c>
      <c r="N698">
        <v>84.263000000000005</v>
      </c>
      <c r="O698">
        <v>0.42699999999999999</v>
      </c>
      <c r="P698">
        <v>0.26</v>
      </c>
      <c r="Q698">
        <v>1.87</v>
      </c>
      <c r="R698">
        <v>161</v>
      </c>
      <c r="S698">
        <v>6.2430000000000003</v>
      </c>
      <c r="T698">
        <v>860</v>
      </c>
      <c r="U698">
        <v>33.348999999999997</v>
      </c>
      <c r="Z698">
        <v>310301</v>
      </c>
      <c r="AA698">
        <v>52513245</v>
      </c>
      <c r="AB698">
        <v>2036.327</v>
      </c>
      <c r="AC698">
        <v>12.032999999999999</v>
      </c>
      <c r="AD698">
        <v>272995</v>
      </c>
      <c r="AE698">
        <v>10.586</v>
      </c>
      <c r="AF698">
        <v>1.78E-2</v>
      </c>
      <c r="AG698">
        <v>56.1</v>
      </c>
      <c r="AH698" t="s">
        <v>204</v>
      </c>
      <c r="AI698">
        <v>41867748</v>
      </c>
      <c r="AJ698">
        <v>20380970</v>
      </c>
      <c r="AK698">
        <v>19651146</v>
      </c>
      <c r="AL698">
        <v>1835632</v>
      </c>
      <c r="AM698">
        <v>215290</v>
      </c>
      <c r="AN698">
        <v>170287</v>
      </c>
      <c r="AO698">
        <v>162.35</v>
      </c>
      <c r="AP698">
        <v>79.03</v>
      </c>
      <c r="AQ698">
        <v>76.2</v>
      </c>
      <c r="AR698">
        <v>7.12</v>
      </c>
      <c r="AS698">
        <v>6603</v>
      </c>
      <c r="AT698">
        <v>16014</v>
      </c>
      <c r="AU698">
        <v>6.2E-2</v>
      </c>
      <c r="AV698">
        <v>40.28</v>
      </c>
      <c r="AW698">
        <v>25788217</v>
      </c>
      <c r="AX698">
        <v>3.202</v>
      </c>
      <c r="AY698">
        <v>37.9</v>
      </c>
      <c r="AZ698">
        <v>15.504</v>
      </c>
      <c r="BA698">
        <v>10.129</v>
      </c>
      <c r="BB698">
        <v>44648.71</v>
      </c>
      <c r="BC698">
        <v>0.5</v>
      </c>
      <c r="BD698">
        <v>107.791</v>
      </c>
      <c r="BE698">
        <v>5.07</v>
      </c>
      <c r="BF698">
        <v>13</v>
      </c>
      <c r="BG698">
        <v>16.5</v>
      </c>
      <c r="BI698">
        <v>3.84</v>
      </c>
      <c r="BJ698">
        <v>83.44</v>
      </c>
      <c r="BK698">
        <v>0.94399999999999995</v>
      </c>
    </row>
    <row r="699" spans="1:63" x14ac:dyDescent="0.3">
      <c r="A699" t="s">
        <v>202</v>
      </c>
      <c r="B699" t="s">
        <v>203</v>
      </c>
      <c r="C699" t="s">
        <v>127</v>
      </c>
      <c r="D699" s="33">
        <v>44553</v>
      </c>
      <c r="E699">
        <v>281280</v>
      </c>
      <c r="F699">
        <v>8218</v>
      </c>
      <c r="G699">
        <v>5501.143</v>
      </c>
      <c r="H699">
        <v>2182</v>
      </c>
      <c r="I699">
        <v>9</v>
      </c>
      <c r="J699">
        <v>6.8570000000000002</v>
      </c>
      <c r="K699">
        <v>10907.307000000001</v>
      </c>
      <c r="L699">
        <v>318.673</v>
      </c>
      <c r="M699">
        <v>213.32</v>
      </c>
      <c r="N699">
        <v>84.611999999999995</v>
      </c>
      <c r="O699">
        <v>0.34899999999999998</v>
      </c>
      <c r="P699">
        <v>0.26600000000000001</v>
      </c>
      <c r="Q699">
        <v>1.9</v>
      </c>
      <c r="R699">
        <v>172</v>
      </c>
      <c r="S699">
        <v>6.67</v>
      </c>
      <c r="T699">
        <v>911</v>
      </c>
      <c r="U699">
        <v>35.326000000000001</v>
      </c>
      <c r="Z699">
        <v>319186</v>
      </c>
      <c r="AA699">
        <v>52832431</v>
      </c>
      <c r="AB699">
        <v>2048.7040000000002</v>
      </c>
      <c r="AC699">
        <v>12.377000000000001</v>
      </c>
      <c r="AD699">
        <v>280230</v>
      </c>
      <c r="AE699">
        <v>10.867000000000001</v>
      </c>
      <c r="AF699">
        <v>1.9599999999999999E-2</v>
      </c>
      <c r="AG699">
        <v>50.9</v>
      </c>
      <c r="AH699" t="s">
        <v>204</v>
      </c>
      <c r="AI699">
        <v>42060100</v>
      </c>
      <c r="AJ699">
        <v>20397079</v>
      </c>
      <c r="AK699">
        <v>19678606</v>
      </c>
      <c r="AL699">
        <v>1984415</v>
      </c>
      <c r="AM699">
        <v>192352</v>
      </c>
      <c r="AN699">
        <v>169422</v>
      </c>
      <c r="AO699">
        <v>163.1</v>
      </c>
      <c r="AP699">
        <v>79.09</v>
      </c>
      <c r="AQ699">
        <v>76.31</v>
      </c>
      <c r="AR699">
        <v>7.7</v>
      </c>
      <c r="AS699">
        <v>6570</v>
      </c>
      <c r="AT699">
        <v>15433</v>
      </c>
      <c r="AU699">
        <v>0.06</v>
      </c>
      <c r="AV699">
        <v>40.28</v>
      </c>
      <c r="AW699">
        <v>25788217</v>
      </c>
      <c r="AX699">
        <v>3.202</v>
      </c>
      <c r="AY699">
        <v>37.9</v>
      </c>
      <c r="AZ699">
        <v>15.504</v>
      </c>
      <c r="BA699">
        <v>10.129</v>
      </c>
      <c r="BB699">
        <v>44648.71</v>
      </c>
      <c r="BC699">
        <v>0.5</v>
      </c>
      <c r="BD699">
        <v>107.791</v>
      </c>
      <c r="BE699">
        <v>5.07</v>
      </c>
      <c r="BF699">
        <v>13</v>
      </c>
      <c r="BG699">
        <v>16.5</v>
      </c>
      <c r="BI699">
        <v>3.84</v>
      </c>
      <c r="BJ699">
        <v>83.44</v>
      </c>
      <c r="BK699">
        <v>0.94399999999999995</v>
      </c>
    </row>
    <row r="700" spans="1:63" x14ac:dyDescent="0.3">
      <c r="A700" t="s">
        <v>202</v>
      </c>
      <c r="B700" t="s">
        <v>203</v>
      </c>
      <c r="C700" t="s">
        <v>127</v>
      </c>
      <c r="D700" s="33">
        <v>44554</v>
      </c>
      <c r="E700">
        <v>291135</v>
      </c>
      <c r="F700">
        <v>9855</v>
      </c>
      <c r="G700">
        <v>6335.143</v>
      </c>
      <c r="H700">
        <v>2188</v>
      </c>
      <c r="I700">
        <v>6</v>
      </c>
      <c r="J700">
        <v>6.5709999999999997</v>
      </c>
      <c r="K700">
        <v>11289.458000000001</v>
      </c>
      <c r="L700">
        <v>382.15100000000001</v>
      </c>
      <c r="M700">
        <v>245.66</v>
      </c>
      <c r="N700">
        <v>84.844999999999999</v>
      </c>
      <c r="O700">
        <v>0.23300000000000001</v>
      </c>
      <c r="P700">
        <v>0.255</v>
      </c>
      <c r="Q700">
        <v>1.94</v>
      </c>
      <c r="R700">
        <v>167</v>
      </c>
      <c r="S700">
        <v>6.476</v>
      </c>
      <c r="T700">
        <v>906</v>
      </c>
      <c r="U700">
        <v>35.131999999999998</v>
      </c>
      <c r="Z700">
        <v>321830</v>
      </c>
      <c r="AA700">
        <v>53154261</v>
      </c>
      <c r="AB700">
        <v>2061.1840000000002</v>
      </c>
      <c r="AC700">
        <v>12.48</v>
      </c>
      <c r="AD700">
        <v>290099</v>
      </c>
      <c r="AE700">
        <v>11.249000000000001</v>
      </c>
      <c r="AF700">
        <v>2.18E-2</v>
      </c>
      <c r="AG700">
        <v>45.8</v>
      </c>
      <c r="AH700" t="s">
        <v>204</v>
      </c>
      <c r="AI700">
        <v>42060100</v>
      </c>
      <c r="AJ700">
        <v>20397079</v>
      </c>
      <c r="AK700">
        <v>19678606</v>
      </c>
      <c r="AL700">
        <v>1984415</v>
      </c>
      <c r="AM700">
        <v>0</v>
      </c>
      <c r="AN700">
        <v>139618</v>
      </c>
      <c r="AO700">
        <v>163.1</v>
      </c>
      <c r="AP700">
        <v>79.09</v>
      </c>
      <c r="AQ700">
        <v>76.31</v>
      </c>
      <c r="AR700">
        <v>7.7</v>
      </c>
      <c r="AS700">
        <v>5414</v>
      </c>
      <c r="AT700">
        <v>12481</v>
      </c>
      <c r="AU700">
        <v>4.8000000000000001E-2</v>
      </c>
      <c r="AV700">
        <v>40.28</v>
      </c>
      <c r="AW700">
        <v>25788217</v>
      </c>
      <c r="AX700">
        <v>3.202</v>
      </c>
      <c r="AY700">
        <v>37.9</v>
      </c>
      <c r="AZ700">
        <v>15.504</v>
      </c>
      <c r="BA700">
        <v>10.129</v>
      </c>
      <c r="BB700">
        <v>44648.71</v>
      </c>
      <c r="BC700">
        <v>0.5</v>
      </c>
      <c r="BD700">
        <v>107.791</v>
      </c>
      <c r="BE700">
        <v>5.07</v>
      </c>
      <c r="BF700">
        <v>13</v>
      </c>
      <c r="BG700">
        <v>16.5</v>
      </c>
      <c r="BI700">
        <v>3.84</v>
      </c>
      <c r="BJ700">
        <v>83.44</v>
      </c>
      <c r="BK700">
        <v>0.94399999999999995</v>
      </c>
    </row>
    <row r="701" spans="1:63" x14ac:dyDescent="0.3">
      <c r="A701" t="s">
        <v>202</v>
      </c>
      <c r="B701" t="s">
        <v>203</v>
      </c>
      <c r="C701" t="s">
        <v>127</v>
      </c>
      <c r="D701" s="33">
        <v>44555</v>
      </c>
      <c r="E701">
        <v>300594</v>
      </c>
      <c r="F701">
        <v>9459</v>
      </c>
      <c r="G701">
        <v>7134.7139999999999</v>
      </c>
      <c r="H701">
        <v>2190</v>
      </c>
      <c r="I701">
        <v>2</v>
      </c>
      <c r="J701">
        <v>6.2859999999999996</v>
      </c>
      <c r="K701">
        <v>11656.254000000001</v>
      </c>
      <c r="L701">
        <v>366.79500000000002</v>
      </c>
      <c r="M701">
        <v>276.666</v>
      </c>
      <c r="N701">
        <v>84.923000000000002</v>
      </c>
      <c r="O701">
        <v>7.8E-2</v>
      </c>
      <c r="P701">
        <v>0.24399999999999999</v>
      </c>
      <c r="Q701">
        <v>1.97</v>
      </c>
      <c r="R701">
        <v>171</v>
      </c>
      <c r="S701">
        <v>6.6310000000000002</v>
      </c>
      <c r="T701">
        <v>969</v>
      </c>
      <c r="U701">
        <v>37.575000000000003</v>
      </c>
      <c r="Z701">
        <v>299973</v>
      </c>
      <c r="AA701">
        <v>53454234</v>
      </c>
      <c r="AB701">
        <v>2072.8159999999998</v>
      </c>
      <c r="AC701">
        <v>11.632</v>
      </c>
      <c r="AD701">
        <v>294758</v>
      </c>
      <c r="AE701">
        <v>11.43</v>
      </c>
      <c r="AF701">
        <v>2.4199999999999999E-2</v>
      </c>
      <c r="AG701">
        <v>41.3</v>
      </c>
      <c r="AH701" t="s">
        <v>204</v>
      </c>
      <c r="AI701">
        <v>42060100</v>
      </c>
      <c r="AJ701">
        <v>20397079</v>
      </c>
      <c r="AK701">
        <v>19678606</v>
      </c>
      <c r="AL701">
        <v>1984415</v>
      </c>
      <c r="AM701">
        <v>0</v>
      </c>
      <c r="AN701">
        <v>124595</v>
      </c>
      <c r="AO701">
        <v>163.1</v>
      </c>
      <c r="AP701">
        <v>79.09</v>
      </c>
      <c r="AQ701">
        <v>76.31</v>
      </c>
      <c r="AR701">
        <v>7.7</v>
      </c>
      <c r="AS701">
        <v>4831</v>
      </c>
      <c r="AT701">
        <v>10925</v>
      </c>
      <c r="AU701">
        <v>4.2000000000000003E-2</v>
      </c>
      <c r="AV701">
        <v>40.28</v>
      </c>
      <c r="AW701">
        <v>25788217</v>
      </c>
      <c r="AX701">
        <v>3.202</v>
      </c>
      <c r="AY701">
        <v>37.9</v>
      </c>
      <c r="AZ701">
        <v>15.504</v>
      </c>
      <c r="BA701">
        <v>10.129</v>
      </c>
      <c r="BB701">
        <v>44648.71</v>
      </c>
      <c r="BC701">
        <v>0.5</v>
      </c>
      <c r="BD701">
        <v>107.791</v>
      </c>
      <c r="BE701">
        <v>5.07</v>
      </c>
      <c r="BF701">
        <v>13</v>
      </c>
      <c r="BG701">
        <v>16.5</v>
      </c>
      <c r="BI701">
        <v>3.84</v>
      </c>
      <c r="BJ701">
        <v>83.44</v>
      </c>
      <c r="BK701">
        <v>0.94399999999999995</v>
      </c>
    </row>
    <row r="702" spans="1:63" x14ac:dyDescent="0.3">
      <c r="A702" t="s">
        <v>202</v>
      </c>
      <c r="B702" t="s">
        <v>203</v>
      </c>
      <c r="C702" t="s">
        <v>127</v>
      </c>
      <c r="D702" s="33">
        <v>44556</v>
      </c>
      <c r="E702">
        <v>310478</v>
      </c>
      <c r="F702">
        <v>9884</v>
      </c>
      <c r="G702">
        <v>7970.857</v>
      </c>
      <c r="H702">
        <v>2196</v>
      </c>
      <c r="I702">
        <v>6</v>
      </c>
      <c r="J702">
        <v>7.1429999999999998</v>
      </c>
      <c r="K702">
        <v>12039.53</v>
      </c>
      <c r="L702">
        <v>383.27600000000001</v>
      </c>
      <c r="M702">
        <v>309.089</v>
      </c>
      <c r="N702">
        <v>85.155000000000001</v>
      </c>
      <c r="O702">
        <v>0.23300000000000001</v>
      </c>
      <c r="P702">
        <v>0.27700000000000002</v>
      </c>
      <c r="Q702">
        <v>2.0099999999999998</v>
      </c>
      <c r="R702">
        <v>179</v>
      </c>
      <c r="S702">
        <v>6.9409999999999998</v>
      </c>
      <c r="T702">
        <v>1000</v>
      </c>
      <c r="U702">
        <v>38.777000000000001</v>
      </c>
      <c r="Z702">
        <v>243159</v>
      </c>
      <c r="AA702">
        <v>53697393</v>
      </c>
      <c r="AB702">
        <v>2082.2449999999999</v>
      </c>
      <c r="AC702">
        <v>9.4290000000000003</v>
      </c>
      <c r="AD702">
        <v>291304</v>
      </c>
      <c r="AE702">
        <v>11.295999999999999</v>
      </c>
      <c r="AF702">
        <v>2.7400000000000001E-2</v>
      </c>
      <c r="AG702">
        <v>36.5</v>
      </c>
      <c r="AH702" t="s">
        <v>204</v>
      </c>
      <c r="AI702">
        <v>42203960</v>
      </c>
      <c r="AJ702">
        <v>20410720</v>
      </c>
      <c r="AK702">
        <v>19699622</v>
      </c>
      <c r="AL702">
        <v>2093618</v>
      </c>
      <c r="AM702">
        <v>143860</v>
      </c>
      <c r="AN702">
        <v>136082</v>
      </c>
      <c r="AO702">
        <v>163.66</v>
      </c>
      <c r="AP702">
        <v>79.150000000000006</v>
      </c>
      <c r="AQ702">
        <v>76.39</v>
      </c>
      <c r="AR702">
        <v>8.1199999999999992</v>
      </c>
      <c r="AS702">
        <v>5277</v>
      </c>
      <c r="AT702">
        <v>11730</v>
      </c>
      <c r="AU702">
        <v>4.4999999999999998E-2</v>
      </c>
      <c r="AV702">
        <v>40.28</v>
      </c>
      <c r="AW702">
        <v>25788217</v>
      </c>
      <c r="AX702">
        <v>3.202</v>
      </c>
      <c r="AY702">
        <v>37.9</v>
      </c>
      <c r="AZ702">
        <v>15.504</v>
      </c>
      <c r="BA702">
        <v>10.129</v>
      </c>
      <c r="BB702">
        <v>44648.71</v>
      </c>
      <c r="BC702">
        <v>0.5</v>
      </c>
      <c r="BD702">
        <v>107.791</v>
      </c>
      <c r="BE702">
        <v>5.07</v>
      </c>
      <c r="BF702">
        <v>13</v>
      </c>
      <c r="BG702">
        <v>16.5</v>
      </c>
      <c r="BI702">
        <v>3.84</v>
      </c>
      <c r="BJ702">
        <v>83.44</v>
      </c>
      <c r="BK702">
        <v>0.94399999999999995</v>
      </c>
    </row>
    <row r="703" spans="1:63" x14ac:dyDescent="0.3">
      <c r="A703" t="s">
        <v>202</v>
      </c>
      <c r="B703" t="s">
        <v>203</v>
      </c>
      <c r="C703" t="s">
        <v>127</v>
      </c>
      <c r="D703" s="33">
        <v>44557</v>
      </c>
      <c r="E703">
        <v>322275</v>
      </c>
      <c r="F703">
        <v>11797</v>
      </c>
      <c r="G703">
        <v>9014.4290000000001</v>
      </c>
      <c r="H703">
        <v>2202</v>
      </c>
      <c r="I703">
        <v>6</v>
      </c>
      <c r="J703">
        <v>6.8570000000000002</v>
      </c>
      <c r="K703">
        <v>12496.986999999999</v>
      </c>
      <c r="L703">
        <v>457.45699999999999</v>
      </c>
      <c r="M703">
        <v>349.55599999999998</v>
      </c>
      <c r="N703">
        <v>85.388000000000005</v>
      </c>
      <c r="O703">
        <v>0.23300000000000001</v>
      </c>
      <c r="P703">
        <v>0.26600000000000001</v>
      </c>
      <c r="Q703">
        <v>2.06</v>
      </c>
      <c r="R703">
        <v>190</v>
      </c>
      <c r="S703">
        <v>7.3680000000000003</v>
      </c>
      <c r="T703">
        <v>1067</v>
      </c>
      <c r="U703">
        <v>41.375</v>
      </c>
      <c r="Z703">
        <v>212187</v>
      </c>
      <c r="AA703">
        <v>53909580</v>
      </c>
      <c r="AB703">
        <v>2090.473</v>
      </c>
      <c r="AC703">
        <v>8.2279999999999998</v>
      </c>
      <c r="AD703">
        <v>282477</v>
      </c>
      <c r="AE703">
        <v>10.954000000000001</v>
      </c>
      <c r="AF703">
        <v>3.1899999999999998E-2</v>
      </c>
      <c r="AG703">
        <v>31.3</v>
      </c>
      <c r="AH703" t="s">
        <v>204</v>
      </c>
      <c r="AI703">
        <v>42235002</v>
      </c>
      <c r="AJ703">
        <v>20413876</v>
      </c>
      <c r="AK703">
        <v>19704056</v>
      </c>
      <c r="AL703">
        <v>2117070</v>
      </c>
      <c r="AM703">
        <v>31042</v>
      </c>
      <c r="AN703">
        <v>112763</v>
      </c>
      <c r="AO703">
        <v>163.78</v>
      </c>
      <c r="AP703">
        <v>79.16</v>
      </c>
      <c r="AQ703">
        <v>76.41</v>
      </c>
      <c r="AR703">
        <v>8.2100000000000009</v>
      </c>
      <c r="AS703">
        <v>4373</v>
      </c>
      <c r="AT703">
        <v>9672</v>
      </c>
      <c r="AU703">
        <v>3.7999999999999999E-2</v>
      </c>
      <c r="AV703">
        <v>40.28</v>
      </c>
      <c r="AW703">
        <v>25788217</v>
      </c>
      <c r="AX703">
        <v>3.202</v>
      </c>
      <c r="AY703">
        <v>37.9</v>
      </c>
      <c r="AZ703">
        <v>15.504</v>
      </c>
      <c r="BA703">
        <v>10.129</v>
      </c>
      <c r="BB703">
        <v>44648.71</v>
      </c>
      <c r="BC703">
        <v>0.5</v>
      </c>
      <c r="BD703">
        <v>107.791</v>
      </c>
      <c r="BE703">
        <v>5.07</v>
      </c>
      <c r="BF703">
        <v>13</v>
      </c>
      <c r="BG703">
        <v>16.5</v>
      </c>
      <c r="BI703">
        <v>3.84</v>
      </c>
      <c r="BJ703">
        <v>83.44</v>
      </c>
      <c r="BK703">
        <v>0.94399999999999995</v>
      </c>
    </row>
    <row r="704" spans="1:63" x14ac:dyDescent="0.3">
      <c r="A704" t="s">
        <v>202</v>
      </c>
      <c r="B704" t="s">
        <v>203</v>
      </c>
      <c r="C704" t="s">
        <v>127</v>
      </c>
      <c r="D704" s="33">
        <v>44558</v>
      </c>
      <c r="E704">
        <v>339953</v>
      </c>
      <c r="F704">
        <v>17678</v>
      </c>
      <c r="G704">
        <v>10749.714</v>
      </c>
      <c r="H704">
        <v>2210</v>
      </c>
      <c r="I704">
        <v>8</v>
      </c>
      <c r="J704">
        <v>6.8570000000000002</v>
      </c>
      <c r="K704">
        <v>13182.493</v>
      </c>
      <c r="L704">
        <v>685.50699999999995</v>
      </c>
      <c r="M704">
        <v>416.846</v>
      </c>
      <c r="N704">
        <v>85.697999999999993</v>
      </c>
      <c r="O704">
        <v>0.31</v>
      </c>
      <c r="P704">
        <v>0.26600000000000001</v>
      </c>
      <c r="Q704">
        <v>2.13</v>
      </c>
      <c r="R704">
        <v>171</v>
      </c>
      <c r="S704">
        <v>6.6310000000000002</v>
      </c>
      <c r="T704">
        <v>1177</v>
      </c>
      <c r="U704">
        <v>45.640999999999998</v>
      </c>
      <c r="Z704">
        <v>225018</v>
      </c>
      <c r="AA704">
        <v>54134598</v>
      </c>
      <c r="AB704">
        <v>2099.1990000000001</v>
      </c>
      <c r="AC704">
        <v>8.7260000000000009</v>
      </c>
      <c r="AD704">
        <v>275951</v>
      </c>
      <c r="AE704">
        <v>10.701000000000001</v>
      </c>
      <c r="AF704">
        <v>3.9E-2</v>
      </c>
      <c r="AG704">
        <v>25.7</v>
      </c>
      <c r="AH704" t="s">
        <v>204</v>
      </c>
      <c r="AI704">
        <v>42272089</v>
      </c>
      <c r="AJ704">
        <v>20417817</v>
      </c>
      <c r="AK704">
        <v>19709450</v>
      </c>
      <c r="AL704">
        <v>2144822</v>
      </c>
      <c r="AM704">
        <v>37087</v>
      </c>
      <c r="AN704">
        <v>88519</v>
      </c>
      <c r="AO704">
        <v>163.92</v>
      </c>
      <c r="AP704">
        <v>79.17</v>
      </c>
      <c r="AQ704">
        <v>76.430000000000007</v>
      </c>
      <c r="AR704">
        <v>8.32</v>
      </c>
      <c r="AS704">
        <v>3433</v>
      </c>
      <c r="AT704">
        <v>7716</v>
      </c>
      <c r="AU704">
        <v>0.03</v>
      </c>
      <c r="AV704">
        <v>40.28</v>
      </c>
      <c r="AW704">
        <v>25788217</v>
      </c>
      <c r="AX704">
        <v>3.202</v>
      </c>
      <c r="AY704">
        <v>37.9</v>
      </c>
      <c r="AZ704">
        <v>15.504</v>
      </c>
      <c r="BA704">
        <v>10.129</v>
      </c>
      <c r="BB704">
        <v>44648.71</v>
      </c>
      <c r="BC704">
        <v>0.5</v>
      </c>
      <c r="BD704">
        <v>107.791</v>
      </c>
      <c r="BE704">
        <v>5.07</v>
      </c>
      <c r="BF704">
        <v>13</v>
      </c>
      <c r="BG704">
        <v>16.5</v>
      </c>
      <c r="BI704">
        <v>3.84</v>
      </c>
      <c r="BJ704">
        <v>83.44</v>
      </c>
      <c r="BK704">
        <v>0.94399999999999995</v>
      </c>
    </row>
    <row r="705" spans="1:63" x14ac:dyDescent="0.3">
      <c r="A705" t="s">
        <v>202</v>
      </c>
      <c r="B705" t="s">
        <v>203</v>
      </c>
      <c r="C705" t="s">
        <v>127</v>
      </c>
      <c r="D705" s="33">
        <v>44559</v>
      </c>
      <c r="E705">
        <v>361322</v>
      </c>
      <c r="F705">
        <v>21369</v>
      </c>
      <c r="G705">
        <v>12608.571</v>
      </c>
      <c r="H705">
        <v>2224</v>
      </c>
      <c r="I705">
        <v>14</v>
      </c>
      <c r="J705">
        <v>7.2859999999999996</v>
      </c>
      <c r="K705">
        <v>14011.128000000001</v>
      </c>
      <c r="L705">
        <v>828.63400000000001</v>
      </c>
      <c r="M705">
        <v>488.928</v>
      </c>
      <c r="N705">
        <v>86.241</v>
      </c>
      <c r="O705">
        <v>0.54300000000000004</v>
      </c>
      <c r="P705">
        <v>0.28299999999999997</v>
      </c>
      <c r="Q705">
        <v>2.1800000000000002</v>
      </c>
      <c r="R705">
        <v>167</v>
      </c>
      <c r="S705">
        <v>6.476</v>
      </c>
      <c r="T705">
        <v>1310</v>
      </c>
      <c r="U705">
        <v>50.798000000000002</v>
      </c>
      <c r="Z705">
        <v>301897</v>
      </c>
      <c r="AA705">
        <v>54436495</v>
      </c>
      <c r="AB705">
        <v>2110.9059999999999</v>
      </c>
      <c r="AC705">
        <v>11.707000000000001</v>
      </c>
      <c r="AD705">
        <v>274750</v>
      </c>
      <c r="AE705">
        <v>10.654</v>
      </c>
      <c r="AF705">
        <v>4.5900000000000003E-2</v>
      </c>
      <c r="AG705">
        <v>21.8</v>
      </c>
      <c r="AH705" t="s">
        <v>204</v>
      </c>
      <c r="AI705">
        <v>42420659</v>
      </c>
      <c r="AJ705">
        <v>20430343</v>
      </c>
      <c r="AK705">
        <v>19733014</v>
      </c>
      <c r="AL705">
        <v>2257302</v>
      </c>
      <c r="AM705">
        <v>148570</v>
      </c>
      <c r="AN705">
        <v>78987</v>
      </c>
      <c r="AO705">
        <v>164.5</v>
      </c>
      <c r="AP705">
        <v>79.22</v>
      </c>
      <c r="AQ705">
        <v>76.52</v>
      </c>
      <c r="AR705">
        <v>8.75</v>
      </c>
      <c r="AS705">
        <v>3063</v>
      </c>
      <c r="AT705">
        <v>7053</v>
      </c>
      <c r="AU705">
        <v>2.7E-2</v>
      </c>
      <c r="AV705">
        <v>40.28</v>
      </c>
      <c r="AW705">
        <v>25788217</v>
      </c>
      <c r="AX705">
        <v>3.202</v>
      </c>
      <c r="AY705">
        <v>37.9</v>
      </c>
      <c r="AZ705">
        <v>15.504</v>
      </c>
      <c r="BA705">
        <v>10.129</v>
      </c>
      <c r="BB705">
        <v>44648.71</v>
      </c>
      <c r="BC705">
        <v>0.5</v>
      </c>
      <c r="BD705">
        <v>107.791</v>
      </c>
      <c r="BE705">
        <v>5.07</v>
      </c>
      <c r="BF705">
        <v>13</v>
      </c>
      <c r="BG705">
        <v>16.5</v>
      </c>
      <c r="BI705">
        <v>3.84</v>
      </c>
      <c r="BJ705">
        <v>83.44</v>
      </c>
      <c r="BK705">
        <v>0.94399999999999995</v>
      </c>
    </row>
    <row r="706" spans="1:63" x14ac:dyDescent="0.3">
      <c r="A706" t="s">
        <v>202</v>
      </c>
      <c r="B706" t="s">
        <v>203</v>
      </c>
      <c r="C706" t="s">
        <v>127</v>
      </c>
      <c r="D706" s="33">
        <v>44560</v>
      </c>
      <c r="E706">
        <v>395133</v>
      </c>
      <c r="F706">
        <v>33811</v>
      </c>
      <c r="G706">
        <v>16264.714</v>
      </c>
      <c r="H706">
        <v>2239</v>
      </c>
      <c r="I706">
        <v>15</v>
      </c>
      <c r="J706">
        <v>8.1430000000000007</v>
      </c>
      <c r="K706">
        <v>15322.23</v>
      </c>
      <c r="L706">
        <v>1311.1030000000001</v>
      </c>
      <c r="M706">
        <v>630.70299999999997</v>
      </c>
      <c r="N706">
        <v>86.822999999999993</v>
      </c>
      <c r="O706">
        <v>0.58199999999999996</v>
      </c>
      <c r="P706">
        <v>0.316</v>
      </c>
      <c r="Q706">
        <v>2.23</v>
      </c>
      <c r="R706">
        <v>171</v>
      </c>
      <c r="S706">
        <v>6.6310000000000002</v>
      </c>
      <c r="T706">
        <v>1465</v>
      </c>
      <c r="U706">
        <v>56.808999999999997</v>
      </c>
      <c r="Z706">
        <v>267028</v>
      </c>
      <c r="AA706">
        <v>54703523</v>
      </c>
      <c r="AB706">
        <v>2121.2600000000002</v>
      </c>
      <c r="AC706">
        <v>10.355</v>
      </c>
      <c r="AD706">
        <v>267299</v>
      </c>
      <c r="AE706">
        <v>10.365</v>
      </c>
      <c r="AF706">
        <v>6.08E-2</v>
      </c>
      <c r="AG706">
        <v>16.399999999999999</v>
      </c>
      <c r="AH706" t="s">
        <v>204</v>
      </c>
      <c r="AI706">
        <v>42580539</v>
      </c>
      <c r="AJ706">
        <v>20444346</v>
      </c>
      <c r="AK706">
        <v>19755837</v>
      </c>
      <c r="AL706">
        <v>2380356</v>
      </c>
      <c r="AM706">
        <v>159880</v>
      </c>
      <c r="AN706">
        <v>74348</v>
      </c>
      <c r="AO706">
        <v>165.12</v>
      </c>
      <c r="AP706">
        <v>79.28</v>
      </c>
      <c r="AQ706">
        <v>76.61</v>
      </c>
      <c r="AR706">
        <v>9.23</v>
      </c>
      <c r="AS706">
        <v>2883</v>
      </c>
      <c r="AT706">
        <v>6752</v>
      </c>
      <c r="AU706">
        <v>2.5999999999999999E-2</v>
      </c>
      <c r="AV706">
        <v>40.28</v>
      </c>
      <c r="AW706">
        <v>25788217</v>
      </c>
      <c r="AX706">
        <v>3.202</v>
      </c>
      <c r="AY706">
        <v>37.9</v>
      </c>
      <c r="AZ706">
        <v>15.504</v>
      </c>
      <c r="BA706">
        <v>10.129</v>
      </c>
      <c r="BB706">
        <v>44648.71</v>
      </c>
      <c r="BC706">
        <v>0.5</v>
      </c>
      <c r="BD706">
        <v>107.791</v>
      </c>
      <c r="BE706">
        <v>5.07</v>
      </c>
      <c r="BF706">
        <v>13</v>
      </c>
      <c r="BG706">
        <v>16.5</v>
      </c>
      <c r="BI706">
        <v>3.84</v>
      </c>
      <c r="BJ706">
        <v>83.44</v>
      </c>
      <c r="BK706">
        <v>0.94399999999999995</v>
      </c>
    </row>
    <row r="707" spans="1:63" x14ac:dyDescent="0.3">
      <c r="A707" t="s">
        <v>202</v>
      </c>
      <c r="B707" t="s">
        <v>203</v>
      </c>
      <c r="C707" t="s">
        <v>127</v>
      </c>
      <c r="D707" s="33">
        <v>44561</v>
      </c>
      <c r="E707">
        <v>425496</v>
      </c>
      <c r="F707">
        <v>30363</v>
      </c>
      <c r="G707">
        <v>19194.429</v>
      </c>
      <c r="H707">
        <v>2253</v>
      </c>
      <c r="I707">
        <v>14</v>
      </c>
      <c r="J707">
        <v>9.2859999999999996</v>
      </c>
      <c r="K707">
        <v>16499.628000000001</v>
      </c>
      <c r="L707">
        <v>1177.3979999999999</v>
      </c>
      <c r="M707">
        <v>744.31</v>
      </c>
      <c r="N707">
        <v>87.364999999999995</v>
      </c>
      <c r="O707">
        <v>0.54300000000000004</v>
      </c>
      <c r="P707">
        <v>0.36</v>
      </c>
      <c r="Q707">
        <v>2.21</v>
      </c>
      <c r="R707">
        <v>182</v>
      </c>
      <c r="S707">
        <v>7.0570000000000004</v>
      </c>
      <c r="T707">
        <v>1605</v>
      </c>
      <c r="U707">
        <v>62.238</v>
      </c>
      <c r="Z707">
        <v>255441</v>
      </c>
      <c r="AA707">
        <v>54958964</v>
      </c>
      <c r="AB707">
        <v>2131.1660000000002</v>
      </c>
      <c r="AC707">
        <v>9.9049999999999994</v>
      </c>
      <c r="AD707">
        <v>257815</v>
      </c>
      <c r="AE707">
        <v>9.9969999999999999</v>
      </c>
      <c r="AF707">
        <v>7.4499999999999997E-2</v>
      </c>
      <c r="AG707">
        <v>13.4</v>
      </c>
      <c r="AH707" t="s">
        <v>204</v>
      </c>
      <c r="AI707">
        <v>42580539</v>
      </c>
      <c r="AJ707">
        <v>20444346</v>
      </c>
      <c r="AK707">
        <v>19755837</v>
      </c>
      <c r="AL707">
        <v>2380356</v>
      </c>
      <c r="AM707">
        <v>0</v>
      </c>
      <c r="AN707">
        <v>74348</v>
      </c>
      <c r="AO707">
        <v>165.12</v>
      </c>
      <c r="AP707">
        <v>79.28</v>
      </c>
      <c r="AQ707">
        <v>76.61</v>
      </c>
      <c r="AR707">
        <v>9.23</v>
      </c>
      <c r="AS707">
        <v>2883</v>
      </c>
      <c r="AT707">
        <v>6752</v>
      </c>
      <c r="AU707">
        <v>2.5999999999999999E-2</v>
      </c>
      <c r="AV707">
        <v>40.28</v>
      </c>
      <c r="AW707">
        <v>25788217</v>
      </c>
      <c r="AX707">
        <v>3.202</v>
      </c>
      <c r="AY707">
        <v>37.9</v>
      </c>
      <c r="AZ707">
        <v>15.504</v>
      </c>
      <c r="BA707">
        <v>10.129</v>
      </c>
      <c r="BB707">
        <v>44648.71</v>
      </c>
      <c r="BC707">
        <v>0.5</v>
      </c>
      <c r="BD707">
        <v>107.791</v>
      </c>
      <c r="BE707">
        <v>5.07</v>
      </c>
      <c r="BF707">
        <v>13</v>
      </c>
      <c r="BG707">
        <v>16.5</v>
      </c>
      <c r="BI707">
        <v>3.84</v>
      </c>
      <c r="BJ707">
        <v>83.44</v>
      </c>
      <c r="BK707">
        <v>0.94399999999999995</v>
      </c>
    </row>
    <row r="708" spans="1:63" x14ac:dyDescent="0.3">
      <c r="A708" t="s">
        <v>202</v>
      </c>
      <c r="B708" t="s">
        <v>203</v>
      </c>
      <c r="C708" t="s">
        <v>127</v>
      </c>
      <c r="D708" s="33">
        <v>44562</v>
      </c>
      <c r="E708">
        <v>462955</v>
      </c>
      <c r="F708">
        <v>37459</v>
      </c>
      <c r="G708">
        <v>23194.429</v>
      </c>
      <c r="H708">
        <v>2257</v>
      </c>
      <c r="I708">
        <v>4</v>
      </c>
      <c r="J708">
        <v>9.5709999999999997</v>
      </c>
      <c r="K708">
        <v>17952.190999999999</v>
      </c>
      <c r="L708">
        <v>1452.5630000000001</v>
      </c>
      <c r="M708">
        <v>899.42</v>
      </c>
      <c r="N708">
        <v>87.521000000000001</v>
      </c>
      <c r="O708">
        <v>0.155</v>
      </c>
      <c r="P708">
        <v>0.371</v>
      </c>
      <c r="Q708">
        <v>2.2000000000000002</v>
      </c>
      <c r="R708">
        <v>194</v>
      </c>
      <c r="S708">
        <v>7.5229999999999997</v>
      </c>
      <c r="T708">
        <v>1828</v>
      </c>
      <c r="U708">
        <v>70.885000000000005</v>
      </c>
      <c r="Z708">
        <v>280490</v>
      </c>
      <c r="AA708">
        <v>55239454</v>
      </c>
      <c r="AB708">
        <v>2142.0419999999999</v>
      </c>
      <c r="AC708">
        <v>10.877000000000001</v>
      </c>
      <c r="AD708">
        <v>255031</v>
      </c>
      <c r="AE708">
        <v>9.8889999999999993</v>
      </c>
      <c r="AF708">
        <v>9.0899999999999995E-2</v>
      </c>
      <c r="AG708">
        <v>11</v>
      </c>
      <c r="AH708" t="s">
        <v>204</v>
      </c>
      <c r="AI708">
        <v>42580539</v>
      </c>
      <c r="AJ708">
        <v>20444346</v>
      </c>
      <c r="AK708">
        <v>19755837</v>
      </c>
      <c r="AL708">
        <v>2380356</v>
      </c>
      <c r="AM708">
        <v>0</v>
      </c>
      <c r="AN708">
        <v>74348</v>
      </c>
      <c r="AO708">
        <v>165.12</v>
      </c>
      <c r="AP708">
        <v>79.28</v>
      </c>
      <c r="AQ708">
        <v>76.61</v>
      </c>
      <c r="AR708">
        <v>9.23</v>
      </c>
      <c r="AS708">
        <v>2883</v>
      </c>
      <c r="AT708">
        <v>6752</v>
      </c>
      <c r="AU708">
        <v>2.5999999999999999E-2</v>
      </c>
      <c r="AV708">
        <v>40.28</v>
      </c>
      <c r="AW708">
        <v>25788217</v>
      </c>
      <c r="AX708">
        <v>3.202</v>
      </c>
      <c r="AY708">
        <v>37.9</v>
      </c>
      <c r="AZ708">
        <v>15.504</v>
      </c>
      <c r="BA708">
        <v>10.129</v>
      </c>
      <c r="BB708">
        <v>44648.71</v>
      </c>
      <c r="BC708">
        <v>0.5</v>
      </c>
      <c r="BD708">
        <v>107.791</v>
      </c>
      <c r="BE708">
        <v>5.07</v>
      </c>
      <c r="BF708">
        <v>13</v>
      </c>
      <c r="BG708">
        <v>16.5</v>
      </c>
      <c r="BI708">
        <v>3.84</v>
      </c>
      <c r="BJ708">
        <v>83.44</v>
      </c>
      <c r="BK708">
        <v>0.94399999999999995</v>
      </c>
    </row>
    <row r="709" spans="1:63" x14ac:dyDescent="0.3">
      <c r="A709" t="s">
        <v>202</v>
      </c>
      <c r="B709" t="s">
        <v>203</v>
      </c>
      <c r="C709" t="s">
        <v>127</v>
      </c>
      <c r="D709" s="33">
        <v>44563</v>
      </c>
      <c r="E709">
        <v>492563</v>
      </c>
      <c r="F709">
        <v>29608</v>
      </c>
      <c r="G709">
        <v>26012.143</v>
      </c>
      <c r="H709">
        <v>2266</v>
      </c>
      <c r="I709">
        <v>9</v>
      </c>
      <c r="J709">
        <v>10</v>
      </c>
      <c r="K709">
        <v>19100.312000000002</v>
      </c>
      <c r="L709">
        <v>1148.1210000000001</v>
      </c>
      <c r="M709">
        <v>1008.683</v>
      </c>
      <c r="N709">
        <v>87.87</v>
      </c>
      <c r="O709">
        <v>0.34899999999999998</v>
      </c>
      <c r="P709">
        <v>0.38800000000000001</v>
      </c>
      <c r="Q709">
        <v>2.17</v>
      </c>
      <c r="R709">
        <v>217</v>
      </c>
      <c r="S709">
        <v>8.4149999999999991</v>
      </c>
      <c r="T709">
        <v>2003</v>
      </c>
      <c r="U709">
        <v>77.671000000000006</v>
      </c>
      <c r="Z709">
        <v>204307</v>
      </c>
      <c r="AA709">
        <v>55443761</v>
      </c>
      <c r="AB709">
        <v>2149.9650000000001</v>
      </c>
      <c r="AC709">
        <v>7.9219999999999997</v>
      </c>
      <c r="AD709">
        <v>249481</v>
      </c>
      <c r="AE709">
        <v>9.6739999999999995</v>
      </c>
      <c r="AF709">
        <v>0.1043</v>
      </c>
      <c r="AG709">
        <v>9.6</v>
      </c>
      <c r="AH709" t="s">
        <v>204</v>
      </c>
      <c r="AI709">
        <v>42768270</v>
      </c>
      <c r="AJ709">
        <v>20460234</v>
      </c>
      <c r="AK709">
        <v>19778026</v>
      </c>
      <c r="AL709">
        <v>2530010</v>
      </c>
      <c r="AM709">
        <v>187731</v>
      </c>
      <c r="AN709">
        <v>80616</v>
      </c>
      <c r="AO709">
        <v>165.84</v>
      </c>
      <c r="AP709">
        <v>79.34</v>
      </c>
      <c r="AQ709">
        <v>76.69</v>
      </c>
      <c r="AR709">
        <v>9.81</v>
      </c>
      <c r="AS709">
        <v>3126</v>
      </c>
      <c r="AT709">
        <v>7073</v>
      </c>
      <c r="AU709">
        <v>2.7E-2</v>
      </c>
      <c r="AV709">
        <v>40.28</v>
      </c>
      <c r="AW709">
        <v>25788217</v>
      </c>
      <c r="AX709">
        <v>3.202</v>
      </c>
      <c r="AY709">
        <v>37.9</v>
      </c>
      <c r="AZ709">
        <v>15.504</v>
      </c>
      <c r="BA709">
        <v>10.129</v>
      </c>
      <c r="BB709">
        <v>44648.71</v>
      </c>
      <c r="BC709">
        <v>0.5</v>
      </c>
      <c r="BD709">
        <v>107.791</v>
      </c>
      <c r="BE709">
        <v>5.07</v>
      </c>
      <c r="BF709">
        <v>13</v>
      </c>
      <c r="BG709">
        <v>16.5</v>
      </c>
      <c r="BI709">
        <v>3.84</v>
      </c>
      <c r="BJ709">
        <v>83.44</v>
      </c>
      <c r="BK709">
        <v>0.94399999999999995</v>
      </c>
    </row>
    <row r="710" spans="1:63" x14ac:dyDescent="0.3">
      <c r="A710" t="s">
        <v>202</v>
      </c>
      <c r="B710" t="s">
        <v>203</v>
      </c>
      <c r="C710" t="s">
        <v>127</v>
      </c>
      <c r="D710" s="33">
        <v>44564</v>
      </c>
      <c r="E710">
        <v>537308</v>
      </c>
      <c r="F710">
        <v>44745</v>
      </c>
      <c r="G710">
        <v>30719</v>
      </c>
      <c r="H710">
        <v>2270</v>
      </c>
      <c r="I710">
        <v>4</v>
      </c>
      <c r="J710">
        <v>9.7140000000000004</v>
      </c>
      <c r="K710">
        <v>20835.406999999999</v>
      </c>
      <c r="L710">
        <v>1735.095</v>
      </c>
      <c r="M710">
        <v>1191.203</v>
      </c>
      <c r="N710">
        <v>88.025000000000006</v>
      </c>
      <c r="O710">
        <v>0.155</v>
      </c>
      <c r="P710">
        <v>0.377</v>
      </c>
      <c r="Q710">
        <v>2.17</v>
      </c>
      <c r="R710">
        <v>237</v>
      </c>
      <c r="S710">
        <v>9.19</v>
      </c>
      <c r="T710">
        <v>2207</v>
      </c>
      <c r="U710">
        <v>85.581999999999994</v>
      </c>
      <c r="Z710">
        <v>202837</v>
      </c>
      <c r="AA710">
        <v>55646598</v>
      </c>
      <c r="AB710">
        <v>2157.83</v>
      </c>
      <c r="AC710">
        <v>7.8650000000000002</v>
      </c>
      <c r="AD710">
        <v>248145</v>
      </c>
      <c r="AE710">
        <v>9.6219999999999999</v>
      </c>
      <c r="AF710">
        <v>0.12379999999999999</v>
      </c>
      <c r="AG710">
        <v>8.1</v>
      </c>
      <c r="AH710" t="s">
        <v>204</v>
      </c>
      <c r="AI710">
        <v>42812691</v>
      </c>
      <c r="AJ710">
        <v>20463839</v>
      </c>
      <c r="AK710">
        <v>19782523</v>
      </c>
      <c r="AL710">
        <v>2566329</v>
      </c>
      <c r="AM710">
        <v>44421</v>
      </c>
      <c r="AN710">
        <v>82527</v>
      </c>
      <c r="AO710">
        <v>166.02</v>
      </c>
      <c r="AP710">
        <v>79.349999999999994</v>
      </c>
      <c r="AQ710">
        <v>76.709999999999994</v>
      </c>
      <c r="AR710">
        <v>9.9499999999999993</v>
      </c>
      <c r="AS710">
        <v>3200</v>
      </c>
      <c r="AT710">
        <v>7138</v>
      </c>
      <c r="AU710">
        <v>2.8000000000000001E-2</v>
      </c>
      <c r="AV710">
        <v>40.28</v>
      </c>
      <c r="AW710">
        <v>25788217</v>
      </c>
      <c r="AX710">
        <v>3.202</v>
      </c>
      <c r="AY710">
        <v>37.9</v>
      </c>
      <c r="AZ710">
        <v>15.504</v>
      </c>
      <c r="BA710">
        <v>10.129</v>
      </c>
      <c r="BB710">
        <v>44648.71</v>
      </c>
      <c r="BC710">
        <v>0.5</v>
      </c>
      <c r="BD710">
        <v>107.791</v>
      </c>
      <c r="BE710">
        <v>5.07</v>
      </c>
      <c r="BF710">
        <v>13</v>
      </c>
      <c r="BG710">
        <v>16.5</v>
      </c>
      <c r="BI710">
        <v>3.84</v>
      </c>
      <c r="BJ710">
        <v>83.44</v>
      </c>
      <c r="BK710">
        <v>0.94399999999999995</v>
      </c>
    </row>
    <row r="711" spans="1:63" x14ac:dyDescent="0.3">
      <c r="A711" t="s">
        <v>202</v>
      </c>
      <c r="B711" t="s">
        <v>203</v>
      </c>
      <c r="C711" t="s">
        <v>127</v>
      </c>
      <c r="D711" s="33">
        <v>44565</v>
      </c>
      <c r="E711">
        <v>608803</v>
      </c>
      <c r="F711">
        <v>71495</v>
      </c>
      <c r="G711">
        <v>38407.142999999996</v>
      </c>
      <c r="H711">
        <v>2290</v>
      </c>
      <c r="I711">
        <v>20</v>
      </c>
      <c r="J711">
        <v>11.429</v>
      </c>
      <c r="K711">
        <v>23607.796999999999</v>
      </c>
      <c r="L711">
        <v>2772.39</v>
      </c>
      <c r="M711">
        <v>1489.329</v>
      </c>
      <c r="N711">
        <v>88.8</v>
      </c>
      <c r="O711">
        <v>0.77600000000000002</v>
      </c>
      <c r="P711">
        <v>0.443</v>
      </c>
      <c r="Q711">
        <v>2.17</v>
      </c>
      <c r="R711">
        <v>248</v>
      </c>
      <c r="S711">
        <v>9.6170000000000009</v>
      </c>
      <c r="T711">
        <v>2524</v>
      </c>
      <c r="U711">
        <v>97.873999999999995</v>
      </c>
      <c r="Z711">
        <v>212046</v>
      </c>
      <c r="AA711">
        <v>55858644</v>
      </c>
      <c r="AB711">
        <v>2166.0529999999999</v>
      </c>
      <c r="AC711">
        <v>8.2230000000000008</v>
      </c>
      <c r="AD711">
        <v>246292</v>
      </c>
      <c r="AE711">
        <v>9.5510000000000002</v>
      </c>
      <c r="AF711">
        <v>0.15590000000000001</v>
      </c>
      <c r="AG711">
        <v>6.4</v>
      </c>
      <c r="AH711" t="s">
        <v>204</v>
      </c>
      <c r="AI711">
        <v>43024593</v>
      </c>
      <c r="AJ711">
        <v>20475452</v>
      </c>
      <c r="AK711">
        <v>19806589</v>
      </c>
      <c r="AL711">
        <v>2742552</v>
      </c>
      <c r="AM711">
        <v>211902</v>
      </c>
      <c r="AN711">
        <v>107501</v>
      </c>
      <c r="AO711">
        <v>166.84</v>
      </c>
      <c r="AP711">
        <v>79.400000000000006</v>
      </c>
      <c r="AQ711">
        <v>76.8</v>
      </c>
      <c r="AR711">
        <v>10.63</v>
      </c>
      <c r="AS711">
        <v>4169</v>
      </c>
      <c r="AT711">
        <v>8234</v>
      </c>
      <c r="AU711">
        <v>3.2000000000000001E-2</v>
      </c>
      <c r="AV711">
        <v>40.28</v>
      </c>
      <c r="AW711">
        <v>25788217</v>
      </c>
      <c r="AX711">
        <v>3.202</v>
      </c>
      <c r="AY711">
        <v>37.9</v>
      </c>
      <c r="AZ711">
        <v>15.504</v>
      </c>
      <c r="BA711">
        <v>10.129</v>
      </c>
      <c r="BB711">
        <v>44648.71</v>
      </c>
      <c r="BC711">
        <v>0.5</v>
      </c>
      <c r="BD711">
        <v>107.791</v>
      </c>
      <c r="BE711">
        <v>5.07</v>
      </c>
      <c r="BF711">
        <v>13</v>
      </c>
      <c r="BG711">
        <v>16.5</v>
      </c>
      <c r="BI711">
        <v>3.84</v>
      </c>
      <c r="BJ711">
        <v>83.44</v>
      </c>
      <c r="BK711">
        <v>0.94399999999999995</v>
      </c>
    </row>
    <row r="712" spans="1:63" x14ac:dyDescent="0.3">
      <c r="A712" t="s">
        <v>202</v>
      </c>
      <c r="B712" t="s">
        <v>203</v>
      </c>
      <c r="C712" t="s">
        <v>127</v>
      </c>
      <c r="D712" s="33">
        <v>44566</v>
      </c>
      <c r="E712">
        <v>684229</v>
      </c>
      <c r="F712">
        <v>75426</v>
      </c>
      <c r="G712">
        <v>46129.571000000004</v>
      </c>
      <c r="H712">
        <v>2302</v>
      </c>
      <c r="I712">
        <v>12</v>
      </c>
      <c r="J712">
        <v>11.143000000000001</v>
      </c>
      <c r="K712">
        <v>26532.620999999999</v>
      </c>
      <c r="L712">
        <v>2924.8240000000001</v>
      </c>
      <c r="M712">
        <v>1788.7850000000001</v>
      </c>
      <c r="N712">
        <v>89.266000000000005</v>
      </c>
      <c r="O712">
        <v>0.46500000000000002</v>
      </c>
      <c r="P712">
        <v>0.432</v>
      </c>
      <c r="Q712">
        <v>2.11</v>
      </c>
      <c r="R712">
        <v>258</v>
      </c>
      <c r="S712">
        <v>10.005000000000001</v>
      </c>
      <c r="T712">
        <v>2707</v>
      </c>
      <c r="U712">
        <v>104.97</v>
      </c>
      <c r="Z712">
        <v>219727</v>
      </c>
      <c r="AA712">
        <v>56078371</v>
      </c>
      <c r="AB712">
        <v>2174.5729999999999</v>
      </c>
      <c r="AC712">
        <v>8.52</v>
      </c>
      <c r="AD712">
        <v>234554</v>
      </c>
      <c r="AE712">
        <v>9.0950000000000006</v>
      </c>
      <c r="AF712">
        <v>0.19670000000000001</v>
      </c>
      <c r="AG712">
        <v>5.0999999999999996</v>
      </c>
      <c r="AH712" t="s">
        <v>204</v>
      </c>
      <c r="AI712">
        <v>43286155</v>
      </c>
      <c r="AJ712">
        <v>20488662</v>
      </c>
      <c r="AK712">
        <v>19832376</v>
      </c>
      <c r="AL712">
        <v>2965117</v>
      </c>
      <c r="AM712">
        <v>261562</v>
      </c>
      <c r="AN712">
        <v>123642</v>
      </c>
      <c r="AO712">
        <v>167.85</v>
      </c>
      <c r="AP712">
        <v>79.45</v>
      </c>
      <c r="AQ712">
        <v>76.900000000000006</v>
      </c>
      <c r="AR712">
        <v>11.5</v>
      </c>
      <c r="AS712">
        <v>4795</v>
      </c>
      <c r="AT712">
        <v>8331</v>
      </c>
      <c r="AU712">
        <v>3.2000000000000001E-2</v>
      </c>
      <c r="AV712">
        <v>40.28</v>
      </c>
      <c r="AW712">
        <v>25788217</v>
      </c>
      <c r="AX712">
        <v>3.202</v>
      </c>
      <c r="AY712">
        <v>37.9</v>
      </c>
      <c r="AZ712">
        <v>15.504</v>
      </c>
      <c r="BA712">
        <v>10.129</v>
      </c>
      <c r="BB712">
        <v>44648.71</v>
      </c>
      <c r="BC712">
        <v>0.5</v>
      </c>
      <c r="BD712">
        <v>107.791</v>
      </c>
      <c r="BE712">
        <v>5.07</v>
      </c>
      <c r="BF712">
        <v>13</v>
      </c>
      <c r="BG712">
        <v>16.5</v>
      </c>
      <c r="BI712">
        <v>3.84</v>
      </c>
      <c r="BJ712">
        <v>83.44</v>
      </c>
      <c r="BK712">
        <v>0.94399999999999995</v>
      </c>
    </row>
    <row r="713" spans="1:63" x14ac:dyDescent="0.3">
      <c r="A713" t="s">
        <v>202</v>
      </c>
      <c r="B713" t="s">
        <v>203</v>
      </c>
      <c r="C713" t="s">
        <v>127</v>
      </c>
      <c r="D713" s="33">
        <v>44567</v>
      </c>
      <c r="E713">
        <v>762458</v>
      </c>
      <c r="F713">
        <v>78229</v>
      </c>
      <c r="G713">
        <v>52475</v>
      </c>
      <c r="H713">
        <v>2321</v>
      </c>
      <c r="I713">
        <v>19</v>
      </c>
      <c r="J713">
        <v>11.714</v>
      </c>
      <c r="K713">
        <v>29566.138999999999</v>
      </c>
      <c r="L713">
        <v>3033.5169999999998</v>
      </c>
      <c r="M713">
        <v>2034.8440000000001</v>
      </c>
      <c r="N713">
        <v>90.001999999999995</v>
      </c>
      <c r="O713">
        <v>0.73699999999999999</v>
      </c>
      <c r="P713">
        <v>0.45400000000000001</v>
      </c>
      <c r="Q713">
        <v>2.04</v>
      </c>
      <c r="R713">
        <v>275</v>
      </c>
      <c r="S713">
        <v>10.664</v>
      </c>
      <c r="T713">
        <v>2904</v>
      </c>
      <c r="U713">
        <v>112.61</v>
      </c>
      <c r="Z713">
        <v>248366</v>
      </c>
      <c r="AA713">
        <v>56326737</v>
      </c>
      <c r="AB713">
        <v>2184.2040000000002</v>
      </c>
      <c r="AC713">
        <v>9.6310000000000002</v>
      </c>
      <c r="AD713">
        <v>231888</v>
      </c>
      <c r="AE713">
        <v>8.9920000000000009</v>
      </c>
      <c r="AF713">
        <v>0.2263</v>
      </c>
      <c r="AG713">
        <v>4.4000000000000004</v>
      </c>
      <c r="AH713" t="s">
        <v>204</v>
      </c>
      <c r="AI713">
        <v>43558448</v>
      </c>
      <c r="AJ713">
        <v>20503096</v>
      </c>
      <c r="AK713">
        <v>19857649</v>
      </c>
      <c r="AL713">
        <v>3197703</v>
      </c>
      <c r="AM713">
        <v>272293</v>
      </c>
      <c r="AN713">
        <v>139701</v>
      </c>
      <c r="AO713">
        <v>168.91</v>
      </c>
      <c r="AP713">
        <v>79.510000000000005</v>
      </c>
      <c r="AQ713">
        <v>77</v>
      </c>
      <c r="AR713">
        <v>12.4</v>
      </c>
      <c r="AS713">
        <v>5417</v>
      </c>
      <c r="AT713">
        <v>8393</v>
      </c>
      <c r="AU713">
        <v>3.3000000000000002E-2</v>
      </c>
      <c r="AV713">
        <v>45.83</v>
      </c>
      <c r="AW713">
        <v>25788217</v>
      </c>
      <c r="AX713">
        <v>3.202</v>
      </c>
      <c r="AY713">
        <v>37.9</v>
      </c>
      <c r="AZ713">
        <v>15.504</v>
      </c>
      <c r="BA713">
        <v>10.129</v>
      </c>
      <c r="BB713">
        <v>44648.71</v>
      </c>
      <c r="BC713">
        <v>0.5</v>
      </c>
      <c r="BD713">
        <v>107.791</v>
      </c>
      <c r="BE713">
        <v>5.07</v>
      </c>
      <c r="BF713">
        <v>13</v>
      </c>
      <c r="BG713">
        <v>16.5</v>
      </c>
      <c r="BI713">
        <v>3.84</v>
      </c>
      <c r="BJ713">
        <v>83.44</v>
      </c>
      <c r="BK713">
        <v>0.94399999999999995</v>
      </c>
    </row>
    <row r="714" spans="1:63" x14ac:dyDescent="0.3">
      <c r="A714" t="s">
        <v>202</v>
      </c>
      <c r="B714" t="s">
        <v>203</v>
      </c>
      <c r="C714" t="s">
        <v>127</v>
      </c>
      <c r="D714" s="33">
        <v>44568</v>
      </c>
      <c r="E714">
        <v>860550</v>
      </c>
      <c r="F714">
        <v>98092</v>
      </c>
      <c r="G714">
        <v>62150.571000000004</v>
      </c>
      <c r="H714">
        <v>2337</v>
      </c>
      <c r="I714">
        <v>16</v>
      </c>
      <c r="J714">
        <v>12</v>
      </c>
      <c r="K714">
        <v>33369.891000000003</v>
      </c>
      <c r="L714">
        <v>3803.7530000000002</v>
      </c>
      <c r="M714">
        <v>2410.038</v>
      </c>
      <c r="N714">
        <v>90.623000000000005</v>
      </c>
      <c r="O714">
        <v>0.62</v>
      </c>
      <c r="P714">
        <v>0.46500000000000002</v>
      </c>
      <c r="Q714">
        <v>1.98</v>
      </c>
      <c r="R714">
        <v>293</v>
      </c>
      <c r="S714">
        <v>11.362</v>
      </c>
      <c r="T714">
        <v>3107</v>
      </c>
      <c r="U714">
        <v>120.48099999999999</v>
      </c>
      <c r="Z714">
        <v>258550</v>
      </c>
      <c r="AA714">
        <v>56585287</v>
      </c>
      <c r="AB714">
        <v>2194.23</v>
      </c>
      <c r="AC714">
        <v>10.026</v>
      </c>
      <c r="AD714">
        <v>232332</v>
      </c>
      <c r="AE714">
        <v>9.0090000000000003</v>
      </c>
      <c r="AF714">
        <v>0.26750000000000002</v>
      </c>
      <c r="AG714">
        <v>3.7</v>
      </c>
      <c r="AH714" t="s">
        <v>204</v>
      </c>
      <c r="AI714">
        <v>43823668</v>
      </c>
      <c r="AJ714">
        <v>20516623</v>
      </c>
      <c r="AK714">
        <v>19882365</v>
      </c>
      <c r="AL714">
        <v>3424680</v>
      </c>
      <c r="AM714">
        <v>265220</v>
      </c>
      <c r="AN714">
        <v>177590</v>
      </c>
      <c r="AO714">
        <v>169.94</v>
      </c>
      <c r="AP714">
        <v>79.56</v>
      </c>
      <c r="AQ714">
        <v>77.099999999999994</v>
      </c>
      <c r="AR714">
        <v>13.28</v>
      </c>
      <c r="AS714">
        <v>6886</v>
      </c>
      <c r="AT714">
        <v>10325</v>
      </c>
      <c r="AU714">
        <v>0.04</v>
      </c>
      <c r="AV714">
        <v>45.83</v>
      </c>
      <c r="AW714">
        <v>25788217</v>
      </c>
      <c r="AX714">
        <v>3.202</v>
      </c>
      <c r="AY714">
        <v>37.9</v>
      </c>
      <c r="AZ714">
        <v>15.504</v>
      </c>
      <c r="BA714">
        <v>10.129</v>
      </c>
      <c r="BB714">
        <v>44648.71</v>
      </c>
      <c r="BC714">
        <v>0.5</v>
      </c>
      <c r="BD714">
        <v>107.791</v>
      </c>
      <c r="BE714">
        <v>5.07</v>
      </c>
      <c r="BF714">
        <v>13</v>
      </c>
      <c r="BG714">
        <v>16.5</v>
      </c>
      <c r="BI714">
        <v>3.84</v>
      </c>
      <c r="BJ714">
        <v>83.44</v>
      </c>
      <c r="BK714">
        <v>0.94399999999999995</v>
      </c>
    </row>
    <row r="715" spans="1:63" x14ac:dyDescent="0.3">
      <c r="A715" t="s">
        <v>202</v>
      </c>
      <c r="B715" t="s">
        <v>203</v>
      </c>
      <c r="C715" t="s">
        <v>127</v>
      </c>
      <c r="D715" s="33">
        <v>44569</v>
      </c>
      <c r="E715">
        <v>972457</v>
      </c>
      <c r="F715">
        <v>111907</v>
      </c>
      <c r="G715">
        <v>72786</v>
      </c>
      <c r="H715">
        <v>2366</v>
      </c>
      <c r="I715">
        <v>29</v>
      </c>
      <c r="J715">
        <v>15.571</v>
      </c>
      <c r="K715">
        <v>37709.353999999999</v>
      </c>
      <c r="L715">
        <v>4339.4620000000004</v>
      </c>
      <c r="M715">
        <v>2822.4520000000002</v>
      </c>
      <c r="N715">
        <v>91.747</v>
      </c>
      <c r="O715">
        <v>1.125</v>
      </c>
      <c r="P715">
        <v>0.60399999999999998</v>
      </c>
      <c r="Q715">
        <v>1.89</v>
      </c>
      <c r="R715">
        <v>300</v>
      </c>
      <c r="S715">
        <v>11.632999999999999</v>
      </c>
      <c r="T715">
        <v>3323</v>
      </c>
      <c r="U715">
        <v>128.857</v>
      </c>
      <c r="Z715">
        <v>280970</v>
      </c>
      <c r="AA715">
        <v>56866257</v>
      </c>
      <c r="AB715">
        <v>2205.1260000000002</v>
      </c>
      <c r="AC715">
        <v>10.895</v>
      </c>
      <c r="AD715">
        <v>232400</v>
      </c>
      <c r="AE715">
        <v>9.0120000000000005</v>
      </c>
      <c r="AF715">
        <v>0.31319999999999998</v>
      </c>
      <c r="AG715">
        <v>3.2</v>
      </c>
      <c r="AH715" t="s">
        <v>204</v>
      </c>
      <c r="AI715">
        <v>43987111</v>
      </c>
      <c r="AJ715">
        <v>20524868</v>
      </c>
      <c r="AK715">
        <v>19896355</v>
      </c>
      <c r="AL715">
        <v>3565888</v>
      </c>
      <c r="AM715">
        <v>163443</v>
      </c>
      <c r="AN715">
        <v>200939</v>
      </c>
      <c r="AO715">
        <v>170.57</v>
      </c>
      <c r="AP715">
        <v>79.59</v>
      </c>
      <c r="AQ715">
        <v>77.150000000000006</v>
      </c>
      <c r="AR715">
        <v>13.83</v>
      </c>
      <c r="AS715">
        <v>7792</v>
      </c>
      <c r="AT715">
        <v>11503</v>
      </c>
      <c r="AU715">
        <v>4.4999999999999998E-2</v>
      </c>
      <c r="AV715">
        <v>45.83</v>
      </c>
      <c r="AW715">
        <v>25788217</v>
      </c>
      <c r="AX715">
        <v>3.202</v>
      </c>
      <c r="AY715">
        <v>37.9</v>
      </c>
      <c r="AZ715">
        <v>15.504</v>
      </c>
      <c r="BA715">
        <v>10.129</v>
      </c>
      <c r="BB715">
        <v>44648.71</v>
      </c>
      <c r="BC715">
        <v>0.5</v>
      </c>
      <c r="BD715">
        <v>107.791</v>
      </c>
      <c r="BE715">
        <v>5.07</v>
      </c>
      <c r="BF715">
        <v>13</v>
      </c>
      <c r="BG715">
        <v>16.5</v>
      </c>
      <c r="BI715">
        <v>3.84</v>
      </c>
      <c r="BJ715">
        <v>83.44</v>
      </c>
      <c r="BK715">
        <v>0.94399999999999995</v>
      </c>
    </row>
    <row r="716" spans="1:63" x14ac:dyDescent="0.3">
      <c r="A716" t="s">
        <v>202</v>
      </c>
      <c r="B716" t="s">
        <v>203</v>
      </c>
      <c r="C716" t="s">
        <v>127</v>
      </c>
      <c r="D716" s="33">
        <v>44570</v>
      </c>
      <c r="E716">
        <v>1045291</v>
      </c>
      <c r="F716">
        <v>72834</v>
      </c>
      <c r="G716">
        <v>78961.142999999996</v>
      </c>
      <c r="H716">
        <v>2387</v>
      </c>
      <c r="I716">
        <v>21</v>
      </c>
      <c r="J716">
        <v>17.286000000000001</v>
      </c>
      <c r="K716">
        <v>40533.667000000001</v>
      </c>
      <c r="L716">
        <v>2824.3130000000001</v>
      </c>
      <c r="M716">
        <v>3061.9079999999999</v>
      </c>
      <c r="N716">
        <v>92.561999999999998</v>
      </c>
      <c r="O716">
        <v>0.81399999999999995</v>
      </c>
      <c r="P716">
        <v>0.67</v>
      </c>
      <c r="Q716">
        <v>1.78</v>
      </c>
      <c r="R716">
        <v>325</v>
      </c>
      <c r="S716">
        <v>12.603</v>
      </c>
      <c r="T716">
        <v>3523</v>
      </c>
      <c r="U716">
        <v>136.613</v>
      </c>
      <c r="Z716">
        <v>258981</v>
      </c>
      <c r="AA716">
        <v>57125238</v>
      </c>
      <c r="AB716">
        <v>2215.1680000000001</v>
      </c>
      <c r="AC716">
        <v>10.042999999999999</v>
      </c>
      <c r="AD716">
        <v>240211</v>
      </c>
      <c r="AE716">
        <v>9.3149999999999995</v>
      </c>
      <c r="AF716">
        <v>0.32869999999999999</v>
      </c>
      <c r="AG716">
        <v>3</v>
      </c>
      <c r="AH716" t="s">
        <v>204</v>
      </c>
      <c r="AI716">
        <v>44086608</v>
      </c>
      <c r="AJ716">
        <v>20529932</v>
      </c>
      <c r="AK716">
        <v>19904821</v>
      </c>
      <c r="AL716">
        <v>3651855</v>
      </c>
      <c r="AM716">
        <v>99497</v>
      </c>
      <c r="AN716">
        <v>188334</v>
      </c>
      <c r="AO716">
        <v>170.96</v>
      </c>
      <c r="AP716">
        <v>79.61</v>
      </c>
      <c r="AQ716">
        <v>77.19</v>
      </c>
      <c r="AR716">
        <v>14.16</v>
      </c>
      <c r="AS716">
        <v>7303</v>
      </c>
      <c r="AT716">
        <v>9957</v>
      </c>
      <c r="AU716">
        <v>3.9E-2</v>
      </c>
      <c r="AV716">
        <v>45.83</v>
      </c>
      <c r="AW716">
        <v>25788217</v>
      </c>
      <c r="AX716">
        <v>3.202</v>
      </c>
      <c r="AY716">
        <v>37.9</v>
      </c>
      <c r="AZ716">
        <v>15.504</v>
      </c>
      <c r="BA716">
        <v>10.129</v>
      </c>
      <c r="BB716">
        <v>44648.71</v>
      </c>
      <c r="BC716">
        <v>0.5</v>
      </c>
      <c r="BD716">
        <v>107.791</v>
      </c>
      <c r="BE716">
        <v>5.07</v>
      </c>
      <c r="BF716">
        <v>13</v>
      </c>
      <c r="BG716">
        <v>16.5</v>
      </c>
      <c r="BI716">
        <v>3.84</v>
      </c>
      <c r="BJ716">
        <v>83.44</v>
      </c>
      <c r="BK716">
        <v>0.94399999999999995</v>
      </c>
    </row>
    <row r="717" spans="1:63" x14ac:dyDescent="0.3">
      <c r="A717" t="s">
        <v>202</v>
      </c>
      <c r="B717" t="s">
        <v>203</v>
      </c>
      <c r="C717" t="s">
        <v>127</v>
      </c>
      <c r="D717" s="33">
        <v>44571</v>
      </c>
      <c r="E717">
        <v>1139097</v>
      </c>
      <c r="F717">
        <v>93806</v>
      </c>
      <c r="G717">
        <v>85969.857000000004</v>
      </c>
      <c r="H717">
        <v>2415</v>
      </c>
      <c r="I717">
        <v>28</v>
      </c>
      <c r="J717">
        <v>20.713999999999999</v>
      </c>
      <c r="K717">
        <v>44171.22</v>
      </c>
      <c r="L717">
        <v>3637.5529999999999</v>
      </c>
      <c r="M717">
        <v>3333.6880000000001</v>
      </c>
      <c r="N717">
        <v>93.647000000000006</v>
      </c>
      <c r="O717">
        <v>1.0860000000000001</v>
      </c>
      <c r="P717">
        <v>0.80300000000000005</v>
      </c>
      <c r="Q717">
        <v>1.68</v>
      </c>
      <c r="R717">
        <v>342</v>
      </c>
      <c r="S717">
        <v>13.262</v>
      </c>
      <c r="T717">
        <v>3865</v>
      </c>
      <c r="U717">
        <v>149.875</v>
      </c>
      <c r="Z717">
        <v>221101</v>
      </c>
      <c r="AA717">
        <v>57346339</v>
      </c>
      <c r="AB717">
        <v>2223.7420000000002</v>
      </c>
      <c r="AC717">
        <v>8.5739999999999998</v>
      </c>
      <c r="AD717">
        <v>242820</v>
      </c>
      <c r="AE717">
        <v>9.4160000000000004</v>
      </c>
      <c r="AF717">
        <v>0.35399999999999998</v>
      </c>
      <c r="AG717">
        <v>2.8</v>
      </c>
      <c r="AH717" t="s">
        <v>204</v>
      </c>
      <c r="AI717">
        <v>44374463</v>
      </c>
      <c r="AJ717">
        <v>20578901</v>
      </c>
      <c r="AK717">
        <v>19928352</v>
      </c>
      <c r="AL717">
        <v>3867210</v>
      </c>
      <c r="AM717">
        <v>287855</v>
      </c>
      <c r="AN717">
        <v>223110</v>
      </c>
      <c r="AO717">
        <v>172.07</v>
      </c>
      <c r="AP717">
        <v>79.8</v>
      </c>
      <c r="AQ717">
        <v>77.28</v>
      </c>
      <c r="AR717">
        <v>15</v>
      </c>
      <c r="AS717">
        <v>8652</v>
      </c>
      <c r="AT717">
        <v>16437</v>
      </c>
      <c r="AU717">
        <v>6.4000000000000001E-2</v>
      </c>
      <c r="AV717">
        <v>45.83</v>
      </c>
      <c r="AW717">
        <v>25788217</v>
      </c>
      <c r="AX717">
        <v>3.202</v>
      </c>
      <c r="AY717">
        <v>37.9</v>
      </c>
      <c r="AZ717">
        <v>15.504</v>
      </c>
      <c r="BA717">
        <v>10.129</v>
      </c>
      <c r="BB717">
        <v>44648.71</v>
      </c>
      <c r="BC717">
        <v>0.5</v>
      </c>
      <c r="BD717">
        <v>107.791</v>
      </c>
      <c r="BE717">
        <v>5.07</v>
      </c>
      <c r="BF717">
        <v>13</v>
      </c>
      <c r="BG717">
        <v>16.5</v>
      </c>
      <c r="BI717">
        <v>3.84</v>
      </c>
      <c r="BJ717">
        <v>83.44</v>
      </c>
      <c r="BK717">
        <v>0.94399999999999995</v>
      </c>
    </row>
    <row r="718" spans="1:63" x14ac:dyDescent="0.3">
      <c r="A718" t="s">
        <v>202</v>
      </c>
      <c r="B718" t="s">
        <v>203</v>
      </c>
      <c r="C718" t="s">
        <v>127</v>
      </c>
      <c r="D718" s="33">
        <v>44572</v>
      </c>
      <c r="E718">
        <v>1223505</v>
      </c>
      <c r="F718">
        <v>84408</v>
      </c>
      <c r="G718">
        <v>87814.570999999996</v>
      </c>
      <c r="H718">
        <v>2465</v>
      </c>
      <c r="I718">
        <v>50</v>
      </c>
      <c r="J718">
        <v>25</v>
      </c>
      <c r="K718">
        <v>47444.343000000001</v>
      </c>
      <c r="L718">
        <v>3273.123</v>
      </c>
      <c r="M718">
        <v>3405.221</v>
      </c>
      <c r="N718">
        <v>95.585999999999999</v>
      </c>
      <c r="O718">
        <v>1.9390000000000001</v>
      </c>
      <c r="P718">
        <v>0.96899999999999997</v>
      </c>
      <c r="Q718">
        <v>1.6</v>
      </c>
      <c r="R718">
        <v>349</v>
      </c>
      <c r="S718">
        <v>13.532999999999999</v>
      </c>
      <c r="T718">
        <v>4006</v>
      </c>
      <c r="U718">
        <v>155.34200000000001</v>
      </c>
      <c r="Z718">
        <v>215158</v>
      </c>
      <c r="AA718">
        <v>57561497</v>
      </c>
      <c r="AB718">
        <v>2232.085</v>
      </c>
      <c r="AC718">
        <v>8.343</v>
      </c>
      <c r="AD718">
        <v>243265</v>
      </c>
      <c r="AE718">
        <v>9.4329999999999998</v>
      </c>
      <c r="AF718">
        <v>0.36099999999999999</v>
      </c>
      <c r="AG718">
        <v>2.8</v>
      </c>
      <c r="AH718" t="s">
        <v>204</v>
      </c>
      <c r="AI718">
        <v>44700720</v>
      </c>
      <c r="AJ718">
        <v>20644440</v>
      </c>
      <c r="AK718">
        <v>19946441</v>
      </c>
      <c r="AL718">
        <v>4109839</v>
      </c>
      <c r="AM718">
        <v>326257</v>
      </c>
      <c r="AN718">
        <v>239447</v>
      </c>
      <c r="AO718">
        <v>173.34</v>
      </c>
      <c r="AP718">
        <v>80.05</v>
      </c>
      <c r="AQ718">
        <v>77.349999999999994</v>
      </c>
      <c r="AR718">
        <v>15.94</v>
      </c>
      <c r="AS718">
        <v>9285</v>
      </c>
      <c r="AT718">
        <v>24141</v>
      </c>
      <c r="AU718">
        <v>9.4E-2</v>
      </c>
      <c r="AV718">
        <v>40.28</v>
      </c>
      <c r="AW718">
        <v>25788217</v>
      </c>
      <c r="AX718">
        <v>3.202</v>
      </c>
      <c r="AY718">
        <v>37.9</v>
      </c>
      <c r="AZ718">
        <v>15.504</v>
      </c>
      <c r="BA718">
        <v>10.129</v>
      </c>
      <c r="BB718">
        <v>44648.71</v>
      </c>
      <c r="BC718">
        <v>0.5</v>
      </c>
      <c r="BD718">
        <v>107.791</v>
      </c>
      <c r="BE718">
        <v>5.07</v>
      </c>
      <c r="BF718">
        <v>13</v>
      </c>
      <c r="BG718">
        <v>16.5</v>
      </c>
      <c r="BI718">
        <v>3.84</v>
      </c>
      <c r="BJ718">
        <v>83.44</v>
      </c>
      <c r="BK718">
        <v>0.94399999999999995</v>
      </c>
    </row>
    <row r="719" spans="1:63" x14ac:dyDescent="0.3">
      <c r="A719" t="s">
        <v>202</v>
      </c>
      <c r="B719" t="s">
        <v>203</v>
      </c>
      <c r="C719" t="s">
        <v>127</v>
      </c>
      <c r="D719" s="33">
        <v>44573</v>
      </c>
      <c r="E719">
        <v>1398776</v>
      </c>
      <c r="F719">
        <v>175271</v>
      </c>
      <c r="G719">
        <v>102078.143</v>
      </c>
      <c r="H719">
        <v>2522</v>
      </c>
      <c r="I719">
        <v>57</v>
      </c>
      <c r="J719">
        <v>31.428999999999998</v>
      </c>
      <c r="K719">
        <v>54240.896000000001</v>
      </c>
      <c r="L719">
        <v>6796.5540000000001</v>
      </c>
      <c r="M719">
        <v>3958.3249999999998</v>
      </c>
      <c r="N719">
        <v>97.796999999999997</v>
      </c>
      <c r="O719">
        <v>2.21</v>
      </c>
      <c r="P719">
        <v>1.2190000000000001</v>
      </c>
      <c r="Q719">
        <v>1.54</v>
      </c>
      <c r="R719">
        <v>349</v>
      </c>
      <c r="S719">
        <v>13.532999999999999</v>
      </c>
      <c r="T719">
        <v>4197</v>
      </c>
      <c r="U719">
        <v>162.749</v>
      </c>
      <c r="Z719">
        <v>288897</v>
      </c>
      <c r="AA719">
        <v>57850394</v>
      </c>
      <c r="AB719">
        <v>2243.288</v>
      </c>
      <c r="AC719">
        <v>11.202999999999999</v>
      </c>
      <c r="AD719">
        <v>253146</v>
      </c>
      <c r="AE719">
        <v>9.8160000000000007</v>
      </c>
      <c r="AF719">
        <v>0.4032</v>
      </c>
      <c r="AG719">
        <v>2.5</v>
      </c>
      <c r="AH719" t="s">
        <v>204</v>
      </c>
      <c r="AI719">
        <v>45045755</v>
      </c>
      <c r="AJ719">
        <v>20714403</v>
      </c>
      <c r="AK719">
        <v>19967401</v>
      </c>
      <c r="AL719">
        <v>4363951</v>
      </c>
      <c r="AM719">
        <v>345035</v>
      </c>
      <c r="AN719">
        <v>251371</v>
      </c>
      <c r="AO719">
        <v>174.68</v>
      </c>
      <c r="AP719">
        <v>80.33</v>
      </c>
      <c r="AQ719">
        <v>77.430000000000007</v>
      </c>
      <c r="AR719">
        <v>16.920000000000002</v>
      </c>
      <c r="AS719">
        <v>9748</v>
      </c>
      <c r="AT719">
        <v>32249</v>
      </c>
      <c r="AU719">
        <v>0.125</v>
      </c>
      <c r="AV719">
        <v>40.28</v>
      </c>
      <c r="AW719">
        <v>25788217</v>
      </c>
      <c r="AX719">
        <v>3.202</v>
      </c>
      <c r="AY719">
        <v>37.9</v>
      </c>
      <c r="AZ719">
        <v>15.504</v>
      </c>
      <c r="BA719">
        <v>10.129</v>
      </c>
      <c r="BB719">
        <v>44648.71</v>
      </c>
      <c r="BC719">
        <v>0.5</v>
      </c>
      <c r="BD719">
        <v>107.791</v>
      </c>
      <c r="BE719">
        <v>5.07</v>
      </c>
      <c r="BF719">
        <v>13</v>
      </c>
      <c r="BG719">
        <v>16.5</v>
      </c>
      <c r="BI719">
        <v>3.84</v>
      </c>
      <c r="BJ719">
        <v>83.44</v>
      </c>
      <c r="BK719">
        <v>0.94399999999999995</v>
      </c>
    </row>
    <row r="720" spans="1:63" x14ac:dyDescent="0.3">
      <c r="A720" t="s">
        <v>202</v>
      </c>
      <c r="B720" t="s">
        <v>203</v>
      </c>
      <c r="C720" t="s">
        <v>127</v>
      </c>
      <c r="D720" s="33">
        <v>44574</v>
      </c>
      <c r="E720">
        <v>1526961</v>
      </c>
      <c r="F720">
        <v>128185</v>
      </c>
      <c r="G720">
        <v>109214.71400000001</v>
      </c>
      <c r="H720">
        <v>2572</v>
      </c>
      <c r="I720">
        <v>50</v>
      </c>
      <c r="J720">
        <v>35.856999999999999</v>
      </c>
      <c r="K720">
        <v>59211.576999999997</v>
      </c>
      <c r="L720">
        <v>4970.6809999999996</v>
      </c>
      <c r="M720">
        <v>4235.0630000000001</v>
      </c>
      <c r="N720">
        <v>99.734999999999999</v>
      </c>
      <c r="O720">
        <v>1.9390000000000001</v>
      </c>
      <c r="P720">
        <v>1.39</v>
      </c>
      <c r="Q720">
        <v>1.43</v>
      </c>
      <c r="R720">
        <v>361</v>
      </c>
      <c r="S720">
        <v>13.999000000000001</v>
      </c>
      <c r="T720">
        <v>4424</v>
      </c>
      <c r="U720">
        <v>171.55099999999999</v>
      </c>
      <c r="Z720">
        <v>219303</v>
      </c>
      <c r="AA720">
        <v>58069697</v>
      </c>
      <c r="AB720">
        <v>2251.7919999999999</v>
      </c>
      <c r="AC720">
        <v>8.5039999999999996</v>
      </c>
      <c r="AD720">
        <v>248994</v>
      </c>
      <c r="AE720">
        <v>9.6549999999999994</v>
      </c>
      <c r="AF720">
        <v>0.43859999999999999</v>
      </c>
      <c r="AG720">
        <v>2.2999999999999998</v>
      </c>
      <c r="AH720" t="s">
        <v>204</v>
      </c>
      <c r="AI720">
        <v>45391353</v>
      </c>
      <c r="AJ720">
        <v>20784959</v>
      </c>
      <c r="AK720">
        <v>19987928</v>
      </c>
      <c r="AL720">
        <v>4618466</v>
      </c>
      <c r="AM720">
        <v>345598</v>
      </c>
      <c r="AN720">
        <v>261844</v>
      </c>
      <c r="AO720">
        <v>176.02</v>
      </c>
      <c r="AP720">
        <v>80.599999999999994</v>
      </c>
      <c r="AQ720">
        <v>77.510000000000005</v>
      </c>
      <c r="AR720">
        <v>17.91</v>
      </c>
      <c r="AS720">
        <v>10154</v>
      </c>
      <c r="AT720">
        <v>40266</v>
      </c>
      <c r="AU720">
        <v>0.156</v>
      </c>
      <c r="AV720">
        <v>45.83</v>
      </c>
      <c r="AW720">
        <v>25788217</v>
      </c>
      <c r="AX720">
        <v>3.202</v>
      </c>
      <c r="AY720">
        <v>37.9</v>
      </c>
      <c r="AZ720">
        <v>15.504</v>
      </c>
      <c r="BA720">
        <v>10.129</v>
      </c>
      <c r="BB720">
        <v>44648.71</v>
      </c>
      <c r="BC720">
        <v>0.5</v>
      </c>
      <c r="BD720">
        <v>107.791</v>
      </c>
      <c r="BE720">
        <v>5.07</v>
      </c>
      <c r="BF720">
        <v>13</v>
      </c>
      <c r="BG720">
        <v>16.5</v>
      </c>
      <c r="BI720">
        <v>3.84</v>
      </c>
      <c r="BJ720">
        <v>83.44</v>
      </c>
      <c r="BK720">
        <v>0.94399999999999995</v>
      </c>
    </row>
    <row r="721" spans="1:63" x14ac:dyDescent="0.3">
      <c r="A721" t="s">
        <v>202</v>
      </c>
      <c r="B721" t="s">
        <v>203</v>
      </c>
      <c r="C721" t="s">
        <v>127</v>
      </c>
      <c r="D721" s="33">
        <v>44575</v>
      </c>
      <c r="E721">
        <v>1613249</v>
      </c>
      <c r="F721">
        <v>86288</v>
      </c>
      <c r="G721">
        <v>107528.429</v>
      </c>
      <c r="H721">
        <v>2621</v>
      </c>
      <c r="I721">
        <v>49</v>
      </c>
      <c r="J721">
        <v>40.570999999999998</v>
      </c>
      <c r="K721">
        <v>62557.601000000002</v>
      </c>
      <c r="L721">
        <v>3346.0239999999999</v>
      </c>
      <c r="M721">
        <v>4169.6729999999998</v>
      </c>
      <c r="N721">
        <v>101.636</v>
      </c>
      <c r="O721">
        <v>1.9</v>
      </c>
      <c r="P721">
        <v>1.573</v>
      </c>
      <c r="Q721">
        <v>1.31</v>
      </c>
      <c r="R721">
        <v>384</v>
      </c>
      <c r="S721">
        <v>14.891</v>
      </c>
      <c r="T721">
        <v>4603</v>
      </c>
      <c r="U721">
        <v>178.49199999999999</v>
      </c>
      <c r="Z721">
        <v>252188</v>
      </c>
      <c r="AA721">
        <v>58321885</v>
      </c>
      <c r="AB721">
        <v>2261.5709999999999</v>
      </c>
      <c r="AC721">
        <v>9.7789999999999999</v>
      </c>
      <c r="AD721">
        <v>248085</v>
      </c>
      <c r="AE721">
        <v>9.6199999999999992</v>
      </c>
      <c r="AF721">
        <v>0.43340000000000001</v>
      </c>
      <c r="AG721">
        <v>2.2999999999999998</v>
      </c>
      <c r="AH721" t="s">
        <v>204</v>
      </c>
      <c r="AI721">
        <v>45729166</v>
      </c>
      <c r="AJ721">
        <v>20857930</v>
      </c>
      <c r="AK721">
        <v>20006998</v>
      </c>
      <c r="AL721">
        <v>4864238</v>
      </c>
      <c r="AM721">
        <v>337813</v>
      </c>
      <c r="AN721">
        <v>272214</v>
      </c>
      <c r="AO721">
        <v>177.33</v>
      </c>
      <c r="AP721">
        <v>80.88</v>
      </c>
      <c r="AQ721">
        <v>77.58</v>
      </c>
      <c r="AR721">
        <v>18.86</v>
      </c>
      <c r="AS721">
        <v>10556</v>
      </c>
      <c r="AT721">
        <v>48758</v>
      </c>
      <c r="AU721">
        <v>0.189</v>
      </c>
      <c r="AV721">
        <v>45.83</v>
      </c>
      <c r="AW721">
        <v>25788217</v>
      </c>
      <c r="AX721">
        <v>3.202</v>
      </c>
      <c r="AY721">
        <v>37.9</v>
      </c>
      <c r="AZ721">
        <v>15.504</v>
      </c>
      <c r="BA721">
        <v>10.129</v>
      </c>
      <c r="BB721">
        <v>44648.71</v>
      </c>
      <c r="BC721">
        <v>0.5</v>
      </c>
      <c r="BD721">
        <v>107.791</v>
      </c>
      <c r="BE721">
        <v>5.07</v>
      </c>
      <c r="BF721">
        <v>13</v>
      </c>
      <c r="BG721">
        <v>16.5</v>
      </c>
      <c r="BI721">
        <v>3.84</v>
      </c>
      <c r="BJ721">
        <v>83.44</v>
      </c>
      <c r="BK721">
        <v>0.94399999999999995</v>
      </c>
    </row>
    <row r="722" spans="1:63" x14ac:dyDescent="0.3">
      <c r="A722" t="s">
        <v>202</v>
      </c>
      <c r="B722" t="s">
        <v>203</v>
      </c>
      <c r="C722" t="s">
        <v>127</v>
      </c>
      <c r="D722" s="33">
        <v>44576</v>
      </c>
      <c r="E722">
        <v>1726116</v>
      </c>
      <c r="F722">
        <v>112867</v>
      </c>
      <c r="G722">
        <v>107665.571</v>
      </c>
      <c r="H722">
        <v>2673</v>
      </c>
      <c r="I722">
        <v>52</v>
      </c>
      <c r="J722">
        <v>43.856999999999999</v>
      </c>
      <c r="K722">
        <v>66934.289999999994</v>
      </c>
      <c r="L722">
        <v>4376.6890000000003</v>
      </c>
      <c r="M722">
        <v>4174.991</v>
      </c>
      <c r="N722">
        <v>103.652</v>
      </c>
      <c r="O722">
        <v>2.016</v>
      </c>
      <c r="P722">
        <v>1.7010000000000001</v>
      </c>
      <c r="Q722">
        <v>1.22</v>
      </c>
      <c r="R722">
        <v>392</v>
      </c>
      <c r="S722">
        <v>15.201000000000001</v>
      </c>
      <c r="T722">
        <v>4759</v>
      </c>
      <c r="U722">
        <v>184.542</v>
      </c>
      <c r="Z722">
        <v>213098</v>
      </c>
      <c r="AA722">
        <v>58534983</v>
      </c>
      <c r="AB722">
        <v>2269.8339999999998</v>
      </c>
      <c r="AC722">
        <v>8.2629999999999999</v>
      </c>
      <c r="AD722">
        <v>238389</v>
      </c>
      <c r="AE722">
        <v>9.2439999999999998</v>
      </c>
      <c r="AF722">
        <v>0.4516</v>
      </c>
      <c r="AG722">
        <v>2.2000000000000002</v>
      </c>
      <c r="AH722" t="s">
        <v>204</v>
      </c>
      <c r="AI722">
        <v>45919637</v>
      </c>
      <c r="AJ722">
        <v>20905692</v>
      </c>
      <c r="AK722">
        <v>20015852</v>
      </c>
      <c r="AL722">
        <v>4998093</v>
      </c>
      <c r="AM722">
        <v>190471</v>
      </c>
      <c r="AN722">
        <v>276075</v>
      </c>
      <c r="AO722">
        <v>178.06</v>
      </c>
      <c r="AP722">
        <v>81.069999999999993</v>
      </c>
      <c r="AQ722">
        <v>77.62</v>
      </c>
      <c r="AR722">
        <v>19.38</v>
      </c>
      <c r="AS722">
        <v>10705</v>
      </c>
      <c r="AT722">
        <v>54403</v>
      </c>
      <c r="AU722">
        <v>0.21099999999999999</v>
      </c>
      <c r="AV722">
        <v>45.83</v>
      </c>
      <c r="AW722">
        <v>25788217</v>
      </c>
      <c r="AX722">
        <v>3.202</v>
      </c>
      <c r="AY722">
        <v>37.9</v>
      </c>
      <c r="AZ722">
        <v>15.504</v>
      </c>
      <c r="BA722">
        <v>10.129</v>
      </c>
      <c r="BB722">
        <v>44648.71</v>
      </c>
      <c r="BC722">
        <v>0.5</v>
      </c>
      <c r="BD722">
        <v>107.791</v>
      </c>
      <c r="BE722">
        <v>5.07</v>
      </c>
      <c r="BF722">
        <v>13</v>
      </c>
      <c r="BG722">
        <v>16.5</v>
      </c>
      <c r="BI722">
        <v>3.84</v>
      </c>
      <c r="BJ722">
        <v>83.44</v>
      </c>
      <c r="BK722">
        <v>0.94399999999999995</v>
      </c>
    </row>
    <row r="723" spans="1:63" x14ac:dyDescent="0.3">
      <c r="A723" t="s">
        <v>202</v>
      </c>
      <c r="B723" t="s">
        <v>203</v>
      </c>
      <c r="C723" t="s">
        <v>127</v>
      </c>
      <c r="D723" s="33">
        <v>44577</v>
      </c>
      <c r="E723">
        <v>1786007</v>
      </c>
      <c r="F723">
        <v>59891</v>
      </c>
      <c r="G723">
        <v>105816.571</v>
      </c>
      <c r="H723">
        <v>2692</v>
      </c>
      <c r="I723">
        <v>19</v>
      </c>
      <c r="J723">
        <v>43.570999999999998</v>
      </c>
      <c r="K723">
        <v>69256.706999999995</v>
      </c>
      <c r="L723">
        <v>2322.4169999999999</v>
      </c>
      <c r="M723">
        <v>4103.2910000000002</v>
      </c>
      <c r="N723">
        <v>104.389</v>
      </c>
      <c r="O723">
        <v>0.73699999999999999</v>
      </c>
      <c r="P723">
        <v>1.69</v>
      </c>
      <c r="Q723">
        <v>1.1299999999999999</v>
      </c>
      <c r="R723">
        <v>411</v>
      </c>
      <c r="S723">
        <v>15.938000000000001</v>
      </c>
      <c r="T723">
        <v>5047</v>
      </c>
      <c r="U723">
        <v>195.71</v>
      </c>
      <c r="Z723">
        <v>250274</v>
      </c>
      <c r="AA723">
        <v>58785257</v>
      </c>
      <c r="AB723">
        <v>2279.5390000000002</v>
      </c>
      <c r="AC723">
        <v>9.7050000000000001</v>
      </c>
      <c r="AD723">
        <v>237146</v>
      </c>
      <c r="AE723">
        <v>9.1959999999999997</v>
      </c>
      <c r="AF723">
        <v>0.44619999999999999</v>
      </c>
      <c r="AG723">
        <v>2.2000000000000002</v>
      </c>
      <c r="AH723" t="s">
        <v>204</v>
      </c>
      <c r="AI723">
        <v>46034466</v>
      </c>
      <c r="AJ723">
        <v>20938457</v>
      </c>
      <c r="AK723">
        <v>20020735</v>
      </c>
      <c r="AL723">
        <v>5075274</v>
      </c>
      <c r="AM723">
        <v>114829</v>
      </c>
      <c r="AN723">
        <v>278265</v>
      </c>
      <c r="AO723">
        <v>178.51</v>
      </c>
      <c r="AP723">
        <v>81.19</v>
      </c>
      <c r="AQ723">
        <v>77.64</v>
      </c>
      <c r="AR723">
        <v>19.68</v>
      </c>
      <c r="AS723">
        <v>10790</v>
      </c>
      <c r="AT723">
        <v>58361</v>
      </c>
      <c r="AU723">
        <v>0.22600000000000001</v>
      </c>
      <c r="AV723">
        <v>45.83</v>
      </c>
      <c r="AW723">
        <v>25788217</v>
      </c>
      <c r="AX723">
        <v>3.202</v>
      </c>
      <c r="AY723">
        <v>37.9</v>
      </c>
      <c r="AZ723">
        <v>15.504</v>
      </c>
      <c r="BA723">
        <v>10.129</v>
      </c>
      <c r="BB723">
        <v>44648.71</v>
      </c>
      <c r="BC723">
        <v>0.5</v>
      </c>
      <c r="BD723">
        <v>107.791</v>
      </c>
      <c r="BE723">
        <v>5.07</v>
      </c>
      <c r="BF723">
        <v>13</v>
      </c>
      <c r="BG723">
        <v>16.5</v>
      </c>
      <c r="BI723">
        <v>3.84</v>
      </c>
      <c r="BJ723">
        <v>83.44</v>
      </c>
      <c r="BK723">
        <v>0.94399999999999995</v>
      </c>
    </row>
    <row r="724" spans="1:63" x14ac:dyDescent="0.3">
      <c r="A724" t="s">
        <v>202</v>
      </c>
      <c r="B724" t="s">
        <v>203</v>
      </c>
      <c r="C724" t="s">
        <v>127</v>
      </c>
      <c r="D724" s="33">
        <v>44578</v>
      </c>
      <c r="E724">
        <v>1870362</v>
      </c>
      <c r="F724">
        <v>84355</v>
      </c>
      <c r="G724">
        <v>104466.429</v>
      </c>
      <c r="H724">
        <v>2773</v>
      </c>
      <c r="I724">
        <v>81</v>
      </c>
      <c r="J724">
        <v>51.143000000000001</v>
      </c>
      <c r="K724">
        <v>72527.774999999994</v>
      </c>
      <c r="L724">
        <v>3271.0680000000002</v>
      </c>
      <c r="M724">
        <v>4050.9360000000001</v>
      </c>
      <c r="N724">
        <v>107.53</v>
      </c>
      <c r="O724">
        <v>3.141</v>
      </c>
      <c r="P724">
        <v>1.9830000000000001</v>
      </c>
      <c r="Q724">
        <v>1.04</v>
      </c>
      <c r="R724">
        <v>419</v>
      </c>
      <c r="S724">
        <v>16.248000000000001</v>
      </c>
      <c r="T724">
        <v>5238</v>
      </c>
      <c r="U724">
        <v>203.11600000000001</v>
      </c>
      <c r="Z724">
        <v>199188</v>
      </c>
      <c r="AA724">
        <v>58984445</v>
      </c>
      <c r="AB724">
        <v>2287.2629999999999</v>
      </c>
      <c r="AC724">
        <v>7.7240000000000002</v>
      </c>
      <c r="AD724">
        <v>234015</v>
      </c>
      <c r="AE724">
        <v>9.0739999999999998</v>
      </c>
      <c r="AF724">
        <v>0.44640000000000002</v>
      </c>
      <c r="AG724">
        <v>2.2000000000000002</v>
      </c>
      <c r="AH724" t="s">
        <v>204</v>
      </c>
      <c r="AI724">
        <v>46361913</v>
      </c>
      <c r="AJ724">
        <v>21009044</v>
      </c>
      <c r="AK724">
        <v>20036097</v>
      </c>
      <c r="AL724">
        <v>5316772</v>
      </c>
      <c r="AM724">
        <v>327447</v>
      </c>
      <c r="AN724">
        <v>283921</v>
      </c>
      <c r="AO724">
        <v>179.78</v>
      </c>
      <c r="AP724">
        <v>81.47</v>
      </c>
      <c r="AQ724">
        <v>77.69</v>
      </c>
      <c r="AR724">
        <v>20.62</v>
      </c>
      <c r="AS724">
        <v>11010</v>
      </c>
      <c r="AT724">
        <v>61449</v>
      </c>
      <c r="AU724">
        <v>0.23799999999999999</v>
      </c>
      <c r="AV724">
        <v>63.43</v>
      </c>
      <c r="AW724">
        <v>25788217</v>
      </c>
      <c r="AX724">
        <v>3.202</v>
      </c>
      <c r="AY724">
        <v>37.9</v>
      </c>
      <c r="AZ724">
        <v>15.504</v>
      </c>
      <c r="BA724">
        <v>10.129</v>
      </c>
      <c r="BB724">
        <v>44648.71</v>
      </c>
      <c r="BC724">
        <v>0.5</v>
      </c>
      <c r="BD724">
        <v>107.791</v>
      </c>
      <c r="BE724">
        <v>5.07</v>
      </c>
      <c r="BF724">
        <v>13</v>
      </c>
      <c r="BG724">
        <v>16.5</v>
      </c>
      <c r="BI724">
        <v>3.84</v>
      </c>
      <c r="BJ724">
        <v>83.44</v>
      </c>
      <c r="BK724">
        <v>0.94399999999999995</v>
      </c>
    </row>
    <row r="725" spans="1:63" x14ac:dyDescent="0.3">
      <c r="A725" t="s">
        <v>202</v>
      </c>
      <c r="B725" t="s">
        <v>203</v>
      </c>
      <c r="C725" t="s">
        <v>127</v>
      </c>
      <c r="D725" s="33">
        <v>44579</v>
      </c>
      <c r="E725">
        <v>1954977</v>
      </c>
      <c r="F725">
        <v>84615</v>
      </c>
      <c r="G725">
        <v>104496</v>
      </c>
      <c r="H725">
        <v>2843</v>
      </c>
      <c r="I725">
        <v>70</v>
      </c>
      <c r="J725">
        <v>54</v>
      </c>
      <c r="K725">
        <v>75808.925000000003</v>
      </c>
      <c r="L725">
        <v>3281.15</v>
      </c>
      <c r="M725">
        <v>4052.0830000000001</v>
      </c>
      <c r="N725">
        <v>110.244</v>
      </c>
      <c r="O725">
        <v>2.714</v>
      </c>
      <c r="P725">
        <v>2.0939999999999999</v>
      </c>
      <c r="Q725">
        <v>0.97</v>
      </c>
      <c r="R725">
        <v>424</v>
      </c>
      <c r="S725">
        <v>16.442</v>
      </c>
      <c r="T725">
        <v>5307</v>
      </c>
      <c r="U725">
        <v>205.792</v>
      </c>
      <c r="Z725">
        <v>165245</v>
      </c>
      <c r="AA725">
        <v>59149690</v>
      </c>
      <c r="AB725">
        <v>2293.6709999999998</v>
      </c>
      <c r="AC725">
        <v>6.4080000000000004</v>
      </c>
      <c r="AD725">
        <v>226885</v>
      </c>
      <c r="AE725">
        <v>8.798</v>
      </c>
      <c r="AF725">
        <v>0.46060000000000001</v>
      </c>
      <c r="AG725">
        <v>2.2000000000000002</v>
      </c>
      <c r="AH725" t="s">
        <v>204</v>
      </c>
      <c r="AI725">
        <v>46682438</v>
      </c>
      <c r="AJ725">
        <v>21078643</v>
      </c>
      <c r="AK725">
        <v>20050685</v>
      </c>
      <c r="AL725">
        <v>5553110</v>
      </c>
      <c r="AM725">
        <v>320525</v>
      </c>
      <c r="AN725">
        <v>283103</v>
      </c>
      <c r="AO725">
        <v>181.02</v>
      </c>
      <c r="AP725">
        <v>81.739999999999995</v>
      </c>
      <c r="AQ725">
        <v>77.75</v>
      </c>
      <c r="AR725">
        <v>21.53</v>
      </c>
      <c r="AS725">
        <v>10978</v>
      </c>
      <c r="AT725">
        <v>62029</v>
      </c>
      <c r="AU725">
        <v>0.24099999999999999</v>
      </c>
      <c r="AV725">
        <v>63.43</v>
      </c>
      <c r="AW725">
        <v>25788217</v>
      </c>
      <c r="AX725">
        <v>3.202</v>
      </c>
      <c r="AY725">
        <v>37.9</v>
      </c>
      <c r="AZ725">
        <v>15.504</v>
      </c>
      <c r="BA725">
        <v>10.129</v>
      </c>
      <c r="BB725">
        <v>44648.71</v>
      </c>
      <c r="BC725">
        <v>0.5</v>
      </c>
      <c r="BD725">
        <v>107.791</v>
      </c>
      <c r="BE725">
        <v>5.07</v>
      </c>
      <c r="BF725">
        <v>13</v>
      </c>
      <c r="BG725">
        <v>16.5</v>
      </c>
      <c r="BI725">
        <v>3.84</v>
      </c>
      <c r="BJ725">
        <v>83.44</v>
      </c>
      <c r="BK725">
        <v>0.94399999999999995</v>
      </c>
    </row>
    <row r="726" spans="1:63" x14ac:dyDescent="0.3">
      <c r="A726" t="s">
        <v>202</v>
      </c>
      <c r="B726" t="s">
        <v>203</v>
      </c>
      <c r="C726" t="s">
        <v>127</v>
      </c>
      <c r="D726" s="33">
        <v>44580</v>
      </c>
      <c r="E726">
        <v>2022581</v>
      </c>
      <c r="F726">
        <v>67604</v>
      </c>
      <c r="G726">
        <v>89115</v>
      </c>
      <c r="H726">
        <v>2890</v>
      </c>
      <c r="I726">
        <v>47</v>
      </c>
      <c r="J726">
        <v>52.570999999999998</v>
      </c>
      <c r="K726">
        <v>78430.432000000001</v>
      </c>
      <c r="L726">
        <v>2621.5070000000001</v>
      </c>
      <c r="M726">
        <v>3455.6480000000001</v>
      </c>
      <c r="N726">
        <v>112.06699999999999</v>
      </c>
      <c r="O726">
        <v>1.823</v>
      </c>
      <c r="P726">
        <v>2.0390000000000001</v>
      </c>
      <c r="Q726">
        <v>0.9</v>
      </c>
      <c r="R726">
        <v>417</v>
      </c>
      <c r="S726">
        <v>16.170000000000002</v>
      </c>
      <c r="T726">
        <v>5277</v>
      </c>
      <c r="U726">
        <v>204.62799999999999</v>
      </c>
      <c r="Z726">
        <v>213047</v>
      </c>
      <c r="AA726">
        <v>59362737</v>
      </c>
      <c r="AB726">
        <v>2301.933</v>
      </c>
      <c r="AC726">
        <v>8.2609999999999992</v>
      </c>
      <c r="AD726">
        <v>216049</v>
      </c>
      <c r="AE726">
        <v>8.3780000000000001</v>
      </c>
      <c r="AF726">
        <v>0.41249999999999998</v>
      </c>
      <c r="AG726">
        <v>2.4</v>
      </c>
      <c r="AH726" t="s">
        <v>204</v>
      </c>
      <c r="AI726">
        <v>47013624</v>
      </c>
      <c r="AJ726">
        <v>21148938</v>
      </c>
      <c r="AK726">
        <v>20066316</v>
      </c>
      <c r="AL726">
        <v>5798370</v>
      </c>
      <c r="AM726">
        <v>331186</v>
      </c>
      <c r="AN726">
        <v>281124</v>
      </c>
      <c r="AO726">
        <v>182.31</v>
      </c>
      <c r="AP726">
        <v>82.01</v>
      </c>
      <c r="AQ726">
        <v>77.81</v>
      </c>
      <c r="AR726">
        <v>22.48</v>
      </c>
      <c r="AS726">
        <v>10901</v>
      </c>
      <c r="AT726">
        <v>62076</v>
      </c>
      <c r="AU726">
        <v>0.24099999999999999</v>
      </c>
      <c r="AV726">
        <v>63.43</v>
      </c>
      <c r="AW726">
        <v>25788217</v>
      </c>
      <c r="AX726">
        <v>3.202</v>
      </c>
      <c r="AY726">
        <v>37.9</v>
      </c>
      <c r="AZ726">
        <v>15.504</v>
      </c>
      <c r="BA726">
        <v>10.129</v>
      </c>
      <c r="BB726">
        <v>44648.71</v>
      </c>
      <c r="BC726">
        <v>0.5</v>
      </c>
      <c r="BD726">
        <v>107.791</v>
      </c>
      <c r="BE726">
        <v>5.07</v>
      </c>
      <c r="BF726">
        <v>13</v>
      </c>
      <c r="BG726">
        <v>16.5</v>
      </c>
      <c r="BI726">
        <v>3.84</v>
      </c>
      <c r="BJ726">
        <v>83.44</v>
      </c>
      <c r="BK726">
        <v>0.94399999999999995</v>
      </c>
    </row>
    <row r="727" spans="1:63" x14ac:dyDescent="0.3">
      <c r="A727" t="s">
        <v>202</v>
      </c>
      <c r="B727" t="s">
        <v>203</v>
      </c>
      <c r="C727" t="s">
        <v>127</v>
      </c>
      <c r="D727" s="33">
        <v>44581</v>
      </c>
      <c r="E727">
        <v>2086522</v>
      </c>
      <c r="F727">
        <v>63941</v>
      </c>
      <c r="G727">
        <v>79937.285999999993</v>
      </c>
      <c r="H727">
        <v>2978</v>
      </c>
      <c r="I727">
        <v>88</v>
      </c>
      <c r="J727">
        <v>58</v>
      </c>
      <c r="K727">
        <v>80909.898000000001</v>
      </c>
      <c r="L727">
        <v>2479.4659999999999</v>
      </c>
      <c r="M727">
        <v>3099.76</v>
      </c>
      <c r="N727">
        <v>115.479</v>
      </c>
      <c r="O727">
        <v>3.4119999999999999</v>
      </c>
      <c r="P727">
        <v>2.2490000000000001</v>
      </c>
      <c r="Q727">
        <v>0.86</v>
      </c>
      <c r="R727">
        <v>424</v>
      </c>
      <c r="S727">
        <v>16.442</v>
      </c>
      <c r="T727">
        <v>5147</v>
      </c>
      <c r="U727">
        <v>199.58699999999999</v>
      </c>
      <c r="Z727">
        <v>186541</v>
      </c>
      <c r="AA727">
        <v>59549278</v>
      </c>
      <c r="AB727">
        <v>2309.1660000000002</v>
      </c>
      <c r="AC727">
        <v>7.234</v>
      </c>
      <c r="AD727">
        <v>211369</v>
      </c>
      <c r="AE727">
        <v>8.1959999999999997</v>
      </c>
      <c r="AF727">
        <v>0.37819999999999998</v>
      </c>
      <c r="AG727">
        <v>2.6</v>
      </c>
      <c r="AH727" t="s">
        <v>204</v>
      </c>
      <c r="AI727">
        <v>47364850</v>
      </c>
      <c r="AJ727">
        <v>21218556</v>
      </c>
      <c r="AK727">
        <v>20083160</v>
      </c>
      <c r="AL727">
        <v>6063134</v>
      </c>
      <c r="AM727">
        <v>351226</v>
      </c>
      <c r="AN727">
        <v>281928</v>
      </c>
      <c r="AO727">
        <v>183.67</v>
      </c>
      <c r="AP727">
        <v>82.28</v>
      </c>
      <c r="AQ727">
        <v>77.88</v>
      </c>
      <c r="AR727">
        <v>23.51</v>
      </c>
      <c r="AS727">
        <v>10932</v>
      </c>
      <c r="AT727">
        <v>61942</v>
      </c>
      <c r="AU727">
        <v>0.24</v>
      </c>
      <c r="AV727">
        <v>63.43</v>
      </c>
      <c r="AW727">
        <v>25788217</v>
      </c>
      <c r="AX727">
        <v>3.202</v>
      </c>
      <c r="AY727">
        <v>37.9</v>
      </c>
      <c r="AZ727">
        <v>15.504</v>
      </c>
      <c r="BA727">
        <v>10.129</v>
      </c>
      <c r="BB727">
        <v>44648.71</v>
      </c>
      <c r="BC727">
        <v>0.5</v>
      </c>
      <c r="BD727">
        <v>107.791</v>
      </c>
      <c r="BE727">
        <v>5.07</v>
      </c>
      <c r="BF727">
        <v>13</v>
      </c>
      <c r="BG727">
        <v>16.5</v>
      </c>
      <c r="BI727">
        <v>3.84</v>
      </c>
      <c r="BJ727">
        <v>83.44</v>
      </c>
      <c r="BK727">
        <v>0.94399999999999995</v>
      </c>
    </row>
    <row r="728" spans="1:63" x14ac:dyDescent="0.3">
      <c r="A728" t="s">
        <v>202</v>
      </c>
      <c r="B728" t="s">
        <v>203</v>
      </c>
      <c r="C728" t="s">
        <v>127</v>
      </c>
      <c r="D728" s="33">
        <v>44582</v>
      </c>
      <c r="E728">
        <v>2129688</v>
      </c>
      <c r="F728">
        <v>43166</v>
      </c>
      <c r="G728">
        <v>73777</v>
      </c>
      <c r="H728">
        <v>3043</v>
      </c>
      <c r="I728">
        <v>65</v>
      </c>
      <c r="J728">
        <v>60.286000000000001</v>
      </c>
      <c r="K728">
        <v>82583.763000000006</v>
      </c>
      <c r="L728">
        <v>1673.865</v>
      </c>
      <c r="M728">
        <v>2860.88</v>
      </c>
      <c r="N728">
        <v>118</v>
      </c>
      <c r="O728">
        <v>2.5209999999999999</v>
      </c>
      <c r="P728">
        <v>2.3380000000000001</v>
      </c>
      <c r="Q728">
        <v>0.83</v>
      </c>
      <c r="R728">
        <v>417</v>
      </c>
      <c r="S728">
        <v>16.170000000000002</v>
      </c>
      <c r="T728">
        <v>5108</v>
      </c>
      <c r="U728">
        <v>198.07499999999999</v>
      </c>
      <c r="Z728">
        <v>187145</v>
      </c>
      <c r="AA728">
        <v>59736423</v>
      </c>
      <c r="AB728">
        <v>2316.4229999999998</v>
      </c>
      <c r="AC728">
        <v>7.2569999999999997</v>
      </c>
      <c r="AD728">
        <v>202077</v>
      </c>
      <c r="AE728">
        <v>7.8360000000000003</v>
      </c>
      <c r="AF728">
        <v>0.36509999999999998</v>
      </c>
      <c r="AG728">
        <v>2.7</v>
      </c>
      <c r="AH728" t="s">
        <v>204</v>
      </c>
      <c r="AI728">
        <v>47698880</v>
      </c>
      <c r="AJ728">
        <v>21284622</v>
      </c>
      <c r="AK728">
        <v>20098787</v>
      </c>
      <c r="AL728">
        <v>6315471</v>
      </c>
      <c r="AM728">
        <v>334030</v>
      </c>
      <c r="AN728">
        <v>281388</v>
      </c>
      <c r="AO728">
        <v>184.96</v>
      </c>
      <c r="AP728">
        <v>82.54</v>
      </c>
      <c r="AQ728">
        <v>77.94</v>
      </c>
      <c r="AR728">
        <v>24.49</v>
      </c>
      <c r="AS728">
        <v>10911</v>
      </c>
      <c r="AT728">
        <v>60956</v>
      </c>
      <c r="AU728">
        <v>0.23599999999999999</v>
      </c>
      <c r="AV728">
        <v>63.43</v>
      </c>
      <c r="AW728">
        <v>25788217</v>
      </c>
      <c r="AX728">
        <v>3.202</v>
      </c>
      <c r="AY728">
        <v>37.9</v>
      </c>
      <c r="AZ728">
        <v>15.504</v>
      </c>
      <c r="BA728">
        <v>10.129</v>
      </c>
      <c r="BB728">
        <v>44648.71</v>
      </c>
      <c r="BC728">
        <v>0.5</v>
      </c>
      <c r="BD728">
        <v>107.791</v>
      </c>
      <c r="BE728">
        <v>5.07</v>
      </c>
      <c r="BF728">
        <v>13</v>
      </c>
      <c r="BG728">
        <v>16.5</v>
      </c>
      <c r="BI728">
        <v>3.84</v>
      </c>
      <c r="BJ728">
        <v>83.44</v>
      </c>
      <c r="BK728">
        <v>0.94399999999999995</v>
      </c>
    </row>
    <row r="729" spans="1:63" x14ac:dyDescent="0.3">
      <c r="A729" t="s">
        <v>202</v>
      </c>
      <c r="B729" t="s">
        <v>203</v>
      </c>
      <c r="C729" t="s">
        <v>127</v>
      </c>
      <c r="D729" s="33">
        <v>44583</v>
      </c>
      <c r="E729">
        <v>2196870</v>
      </c>
      <c r="F729">
        <v>67182</v>
      </c>
      <c r="G729">
        <v>67250.570999999996</v>
      </c>
      <c r="H729">
        <v>3121</v>
      </c>
      <c r="I729">
        <v>78</v>
      </c>
      <c r="J729">
        <v>64</v>
      </c>
      <c r="K729">
        <v>85188.906000000003</v>
      </c>
      <c r="L729">
        <v>2605.143</v>
      </c>
      <c r="M729">
        <v>2607.8020000000001</v>
      </c>
      <c r="N729">
        <v>121.024</v>
      </c>
      <c r="O729">
        <v>3.0249999999999999</v>
      </c>
      <c r="P729">
        <v>2.4820000000000002</v>
      </c>
      <c r="Q729">
        <v>0.83</v>
      </c>
      <c r="R729">
        <v>384</v>
      </c>
      <c r="S729">
        <v>14.891</v>
      </c>
      <c r="T729">
        <v>5036</v>
      </c>
      <c r="U729">
        <v>195.28299999999999</v>
      </c>
      <c r="Z729">
        <v>154762</v>
      </c>
      <c r="AA729">
        <v>59891185</v>
      </c>
      <c r="AB729">
        <v>2322.424</v>
      </c>
      <c r="AC729">
        <v>6.0010000000000003</v>
      </c>
      <c r="AD729">
        <v>193743</v>
      </c>
      <c r="AE729">
        <v>7.5129999999999999</v>
      </c>
      <c r="AF729">
        <v>0.34710000000000002</v>
      </c>
      <c r="AG729">
        <v>2.9</v>
      </c>
      <c r="AH729" t="s">
        <v>204</v>
      </c>
      <c r="AI729">
        <v>47889638</v>
      </c>
      <c r="AJ729">
        <v>21324245</v>
      </c>
      <c r="AK729">
        <v>20106005</v>
      </c>
      <c r="AL729">
        <v>6459388</v>
      </c>
      <c r="AM729">
        <v>190758</v>
      </c>
      <c r="AN729">
        <v>281429</v>
      </c>
      <c r="AO729">
        <v>185.7</v>
      </c>
      <c r="AP729">
        <v>82.69</v>
      </c>
      <c r="AQ729">
        <v>77.97</v>
      </c>
      <c r="AR729">
        <v>25.05</v>
      </c>
      <c r="AS729">
        <v>10913</v>
      </c>
      <c r="AT729">
        <v>59793</v>
      </c>
      <c r="AU729">
        <v>0.23200000000000001</v>
      </c>
      <c r="AV729">
        <v>66.2</v>
      </c>
      <c r="AW729">
        <v>25788217</v>
      </c>
      <c r="AX729">
        <v>3.202</v>
      </c>
      <c r="AY729">
        <v>37.9</v>
      </c>
      <c r="AZ729">
        <v>15.504</v>
      </c>
      <c r="BA729">
        <v>10.129</v>
      </c>
      <c r="BB729">
        <v>44648.71</v>
      </c>
      <c r="BC729">
        <v>0.5</v>
      </c>
      <c r="BD729">
        <v>107.791</v>
      </c>
      <c r="BE729">
        <v>5.07</v>
      </c>
      <c r="BF729">
        <v>13</v>
      </c>
      <c r="BG729">
        <v>16.5</v>
      </c>
      <c r="BI729">
        <v>3.84</v>
      </c>
      <c r="BJ729">
        <v>83.44</v>
      </c>
      <c r="BK729">
        <v>0.94399999999999995</v>
      </c>
    </row>
    <row r="730" spans="1:63" x14ac:dyDescent="0.3">
      <c r="A730" t="s">
        <v>202</v>
      </c>
      <c r="B730" t="s">
        <v>203</v>
      </c>
      <c r="C730" t="s">
        <v>127</v>
      </c>
      <c r="D730" s="33">
        <v>44584</v>
      </c>
      <c r="E730">
        <v>2229104</v>
      </c>
      <c r="F730">
        <v>32234</v>
      </c>
      <c r="G730">
        <v>63299.571000000004</v>
      </c>
      <c r="H730">
        <v>3148</v>
      </c>
      <c r="I730">
        <v>27</v>
      </c>
      <c r="J730">
        <v>65.143000000000001</v>
      </c>
      <c r="K730">
        <v>86438.857000000004</v>
      </c>
      <c r="L730">
        <v>1249.951</v>
      </c>
      <c r="M730">
        <v>2454.5929999999998</v>
      </c>
      <c r="N730">
        <v>122.071</v>
      </c>
      <c r="O730">
        <v>1.0469999999999999</v>
      </c>
      <c r="P730">
        <v>2.5259999999999998</v>
      </c>
      <c r="Q730">
        <v>0.81</v>
      </c>
      <c r="R730">
        <v>394</v>
      </c>
      <c r="S730">
        <v>15.278</v>
      </c>
      <c r="T730">
        <v>5173</v>
      </c>
      <c r="U730">
        <v>200.595</v>
      </c>
      <c r="Z730">
        <v>161759</v>
      </c>
      <c r="AA730">
        <v>60052944</v>
      </c>
      <c r="AB730">
        <v>2328.6970000000001</v>
      </c>
      <c r="AC730">
        <v>6.2729999999999997</v>
      </c>
      <c r="AD730">
        <v>181098</v>
      </c>
      <c r="AE730">
        <v>7.0229999999999997</v>
      </c>
      <c r="AF730">
        <v>0.34949999999999998</v>
      </c>
      <c r="AG730">
        <v>2.9</v>
      </c>
      <c r="AH730" t="s">
        <v>204</v>
      </c>
      <c r="AI730">
        <v>48010195</v>
      </c>
      <c r="AJ730">
        <v>21352957</v>
      </c>
      <c r="AK730">
        <v>20110855</v>
      </c>
      <c r="AL730">
        <v>6546383</v>
      </c>
      <c r="AM730">
        <v>120557</v>
      </c>
      <c r="AN730">
        <v>282247</v>
      </c>
      <c r="AO730">
        <v>186.17</v>
      </c>
      <c r="AP730">
        <v>82.8</v>
      </c>
      <c r="AQ730">
        <v>77.98</v>
      </c>
      <c r="AR730">
        <v>25.39</v>
      </c>
      <c r="AS730">
        <v>10945</v>
      </c>
      <c r="AT730">
        <v>59214</v>
      </c>
      <c r="AU730">
        <v>0.23</v>
      </c>
      <c r="AV730">
        <v>66.2</v>
      </c>
      <c r="AW730">
        <v>25788217</v>
      </c>
      <c r="AX730">
        <v>3.202</v>
      </c>
      <c r="AY730">
        <v>37.9</v>
      </c>
      <c r="AZ730">
        <v>15.504</v>
      </c>
      <c r="BA730">
        <v>10.129</v>
      </c>
      <c r="BB730">
        <v>44648.71</v>
      </c>
      <c r="BC730">
        <v>0.5</v>
      </c>
      <c r="BD730">
        <v>107.791</v>
      </c>
      <c r="BE730">
        <v>5.07</v>
      </c>
      <c r="BF730">
        <v>13</v>
      </c>
      <c r="BG730">
        <v>16.5</v>
      </c>
      <c r="BI730">
        <v>3.84</v>
      </c>
      <c r="BJ730">
        <v>83.44</v>
      </c>
      <c r="BK730">
        <v>0.94399999999999995</v>
      </c>
    </row>
    <row r="731" spans="1:63" x14ac:dyDescent="0.3">
      <c r="A731" t="s">
        <v>202</v>
      </c>
      <c r="B731" t="s">
        <v>203</v>
      </c>
      <c r="C731" t="s">
        <v>127</v>
      </c>
      <c r="D731" s="33">
        <v>44585</v>
      </c>
      <c r="E731">
        <v>2287126</v>
      </c>
      <c r="F731">
        <v>58022</v>
      </c>
      <c r="G731">
        <v>59537.714</v>
      </c>
      <c r="H731">
        <v>3230</v>
      </c>
      <c r="I731">
        <v>82</v>
      </c>
      <c r="J731">
        <v>65.286000000000001</v>
      </c>
      <c r="K731">
        <v>88688.798999999999</v>
      </c>
      <c r="L731">
        <v>2249.942</v>
      </c>
      <c r="M731">
        <v>2308.7179999999998</v>
      </c>
      <c r="N731">
        <v>125.251</v>
      </c>
      <c r="O731">
        <v>3.18</v>
      </c>
      <c r="P731">
        <v>2.532</v>
      </c>
      <c r="Q731">
        <v>0.81</v>
      </c>
      <c r="R731">
        <v>395</v>
      </c>
      <c r="S731">
        <v>15.317</v>
      </c>
      <c r="T731">
        <v>5390</v>
      </c>
      <c r="U731">
        <v>209.01</v>
      </c>
      <c r="Z731">
        <v>110638</v>
      </c>
      <c r="AA731">
        <v>60163582</v>
      </c>
      <c r="AB731">
        <v>2332.9870000000001</v>
      </c>
      <c r="AC731">
        <v>4.29</v>
      </c>
      <c r="AD731">
        <v>168448</v>
      </c>
      <c r="AE731">
        <v>6.532</v>
      </c>
      <c r="AF731">
        <v>0.35339999999999999</v>
      </c>
      <c r="AG731">
        <v>2.8</v>
      </c>
      <c r="AH731" t="s">
        <v>204</v>
      </c>
      <c r="AI731">
        <v>48330551</v>
      </c>
      <c r="AJ731">
        <v>21414046</v>
      </c>
      <c r="AK731">
        <v>20123268</v>
      </c>
      <c r="AL731">
        <v>6793237</v>
      </c>
      <c r="AM731">
        <v>320356</v>
      </c>
      <c r="AN731">
        <v>281234</v>
      </c>
      <c r="AO731">
        <v>187.41</v>
      </c>
      <c r="AP731">
        <v>83.04</v>
      </c>
      <c r="AQ731">
        <v>78.03</v>
      </c>
      <c r="AR731">
        <v>26.34</v>
      </c>
      <c r="AS731">
        <v>10906</v>
      </c>
      <c r="AT731">
        <v>57857</v>
      </c>
      <c r="AU731">
        <v>0.224</v>
      </c>
      <c r="AV731">
        <v>66.2</v>
      </c>
      <c r="AW731">
        <v>25788217</v>
      </c>
      <c r="AX731">
        <v>3.202</v>
      </c>
      <c r="AY731">
        <v>37.9</v>
      </c>
      <c r="AZ731">
        <v>15.504</v>
      </c>
      <c r="BA731">
        <v>10.129</v>
      </c>
      <c r="BB731">
        <v>44648.71</v>
      </c>
      <c r="BC731">
        <v>0.5</v>
      </c>
      <c r="BD731">
        <v>107.791</v>
      </c>
      <c r="BE731">
        <v>5.07</v>
      </c>
      <c r="BF731">
        <v>13</v>
      </c>
      <c r="BG731">
        <v>16.5</v>
      </c>
      <c r="BI731">
        <v>3.84</v>
      </c>
      <c r="BJ731">
        <v>83.44</v>
      </c>
      <c r="BK731">
        <v>0.94399999999999995</v>
      </c>
    </row>
    <row r="732" spans="1:63" x14ac:dyDescent="0.3">
      <c r="A732" t="s">
        <v>202</v>
      </c>
      <c r="B732" t="s">
        <v>203</v>
      </c>
      <c r="C732" t="s">
        <v>127</v>
      </c>
      <c r="D732" s="33">
        <v>44586</v>
      </c>
      <c r="E732">
        <v>2340046</v>
      </c>
      <c r="F732">
        <v>52920</v>
      </c>
      <c r="G732">
        <v>55009.857000000004</v>
      </c>
      <c r="H732">
        <v>3299</v>
      </c>
      <c r="I732">
        <v>69</v>
      </c>
      <c r="J732">
        <v>65.143000000000001</v>
      </c>
      <c r="K732">
        <v>90740.899000000005</v>
      </c>
      <c r="L732">
        <v>2052.1</v>
      </c>
      <c r="M732">
        <v>2133.1390000000001</v>
      </c>
      <c r="N732">
        <v>127.92700000000001</v>
      </c>
      <c r="O732">
        <v>2.6760000000000002</v>
      </c>
      <c r="P732">
        <v>2.5259999999999998</v>
      </c>
      <c r="Q732">
        <v>0.8</v>
      </c>
      <c r="R732">
        <v>372</v>
      </c>
      <c r="S732">
        <v>14.425000000000001</v>
      </c>
      <c r="T732">
        <v>5227</v>
      </c>
      <c r="U732">
        <v>202.68899999999999</v>
      </c>
      <c r="Z732">
        <v>134310</v>
      </c>
      <c r="AA732">
        <v>60297892</v>
      </c>
      <c r="AB732">
        <v>2338.1950000000002</v>
      </c>
      <c r="AC732">
        <v>5.2080000000000002</v>
      </c>
      <c r="AD732">
        <v>164029</v>
      </c>
      <c r="AE732">
        <v>6.3609999999999998</v>
      </c>
      <c r="AF732">
        <v>0.33539999999999998</v>
      </c>
      <c r="AG732">
        <v>3</v>
      </c>
      <c r="AH732" t="s">
        <v>204</v>
      </c>
      <c r="AI732">
        <v>48651936</v>
      </c>
      <c r="AJ732">
        <v>21472820</v>
      </c>
      <c r="AK732">
        <v>20137891</v>
      </c>
      <c r="AL732">
        <v>7041225</v>
      </c>
      <c r="AM732">
        <v>321385</v>
      </c>
      <c r="AN732">
        <v>281357</v>
      </c>
      <c r="AO732">
        <v>188.66</v>
      </c>
      <c r="AP732">
        <v>83.27</v>
      </c>
      <c r="AQ732">
        <v>78.09</v>
      </c>
      <c r="AR732">
        <v>27.3</v>
      </c>
      <c r="AS732">
        <v>10910</v>
      </c>
      <c r="AT732">
        <v>56311</v>
      </c>
      <c r="AU732">
        <v>0.218</v>
      </c>
      <c r="AV732">
        <v>66.2</v>
      </c>
      <c r="AW732">
        <v>25788217</v>
      </c>
      <c r="AX732">
        <v>3.202</v>
      </c>
      <c r="AY732">
        <v>37.9</v>
      </c>
      <c r="AZ732">
        <v>15.504</v>
      </c>
      <c r="BA732">
        <v>10.129</v>
      </c>
      <c r="BB732">
        <v>44648.71</v>
      </c>
      <c r="BC732">
        <v>0.5</v>
      </c>
      <c r="BD732">
        <v>107.791</v>
      </c>
      <c r="BE732">
        <v>5.07</v>
      </c>
      <c r="BF732">
        <v>13</v>
      </c>
      <c r="BG732">
        <v>16.5</v>
      </c>
      <c r="BI732">
        <v>3.84</v>
      </c>
      <c r="BJ732">
        <v>83.44</v>
      </c>
      <c r="BK732">
        <v>0.94399999999999995</v>
      </c>
    </row>
    <row r="733" spans="1:63" x14ac:dyDescent="0.3">
      <c r="A733" t="s">
        <v>202</v>
      </c>
      <c r="B733" t="s">
        <v>203</v>
      </c>
      <c r="C733" t="s">
        <v>127</v>
      </c>
      <c r="D733" s="33">
        <v>44587</v>
      </c>
      <c r="E733">
        <v>2391062</v>
      </c>
      <c r="F733">
        <v>51016</v>
      </c>
      <c r="G733">
        <v>52640.142999999996</v>
      </c>
      <c r="H733">
        <v>3390</v>
      </c>
      <c r="I733">
        <v>91</v>
      </c>
      <c r="J733">
        <v>71.429000000000002</v>
      </c>
      <c r="K733">
        <v>92719.167000000001</v>
      </c>
      <c r="L733">
        <v>1978.268</v>
      </c>
      <c r="M733">
        <v>2041.248</v>
      </c>
      <c r="N733">
        <v>131.45500000000001</v>
      </c>
      <c r="O733">
        <v>3.5289999999999999</v>
      </c>
      <c r="P733">
        <v>2.77</v>
      </c>
      <c r="Q733">
        <v>0.8</v>
      </c>
      <c r="R733">
        <v>382</v>
      </c>
      <c r="S733">
        <v>14.813000000000001</v>
      </c>
      <c r="T733">
        <v>5090</v>
      </c>
      <c r="U733">
        <v>197.37700000000001</v>
      </c>
      <c r="Z733">
        <v>161570</v>
      </c>
      <c r="AA733">
        <v>60459462</v>
      </c>
      <c r="AB733">
        <v>2344.4609999999998</v>
      </c>
      <c r="AC733">
        <v>6.2649999999999997</v>
      </c>
      <c r="AD733">
        <v>156675</v>
      </c>
      <c r="AE733">
        <v>6.0750000000000002</v>
      </c>
      <c r="AF733">
        <v>0.33600000000000002</v>
      </c>
      <c r="AG733">
        <v>3</v>
      </c>
      <c r="AH733" t="s">
        <v>204</v>
      </c>
      <c r="AI733">
        <v>48734111</v>
      </c>
      <c r="AJ733">
        <v>21490441</v>
      </c>
      <c r="AK733">
        <v>20142694</v>
      </c>
      <c r="AL733">
        <v>7100976</v>
      </c>
      <c r="AM733">
        <v>82175</v>
      </c>
      <c r="AN733">
        <v>245784</v>
      </c>
      <c r="AO733">
        <v>188.98</v>
      </c>
      <c r="AP733">
        <v>83.33</v>
      </c>
      <c r="AQ733">
        <v>78.11</v>
      </c>
      <c r="AR733">
        <v>27.54</v>
      </c>
      <c r="AS733">
        <v>9531</v>
      </c>
      <c r="AT733">
        <v>48786</v>
      </c>
      <c r="AU733">
        <v>0.189</v>
      </c>
      <c r="AV733">
        <v>66.2</v>
      </c>
      <c r="AW733">
        <v>25788217</v>
      </c>
      <c r="AX733">
        <v>3.202</v>
      </c>
      <c r="AY733">
        <v>37.9</v>
      </c>
      <c r="AZ733">
        <v>15.504</v>
      </c>
      <c r="BA733">
        <v>10.129</v>
      </c>
      <c r="BB733">
        <v>44648.71</v>
      </c>
      <c r="BC733">
        <v>0.5</v>
      </c>
      <c r="BD733">
        <v>107.791</v>
      </c>
      <c r="BE733">
        <v>5.07</v>
      </c>
      <c r="BF733">
        <v>13</v>
      </c>
      <c r="BG733">
        <v>16.5</v>
      </c>
      <c r="BI733">
        <v>3.84</v>
      </c>
      <c r="BJ733">
        <v>83.44</v>
      </c>
      <c r="BK733">
        <v>0.94399999999999995</v>
      </c>
    </row>
    <row r="734" spans="1:63" x14ac:dyDescent="0.3">
      <c r="A734" t="s">
        <v>202</v>
      </c>
      <c r="B734" t="s">
        <v>203</v>
      </c>
      <c r="C734" t="s">
        <v>127</v>
      </c>
      <c r="D734" s="33">
        <v>44588</v>
      </c>
      <c r="E734">
        <v>2457285</v>
      </c>
      <c r="F734">
        <v>66223</v>
      </c>
      <c r="G734">
        <v>52966.142999999996</v>
      </c>
      <c r="H734">
        <v>3477</v>
      </c>
      <c r="I734">
        <v>87</v>
      </c>
      <c r="J734">
        <v>71.286000000000001</v>
      </c>
      <c r="K734">
        <v>95287.123000000007</v>
      </c>
      <c r="L734">
        <v>2567.9560000000001</v>
      </c>
      <c r="M734">
        <v>2053.8890000000001</v>
      </c>
      <c r="N734">
        <v>134.82900000000001</v>
      </c>
      <c r="O734">
        <v>3.3740000000000001</v>
      </c>
      <c r="P734">
        <v>2.7639999999999998</v>
      </c>
      <c r="Q734">
        <v>0.81</v>
      </c>
      <c r="R734">
        <v>391</v>
      </c>
      <c r="S734">
        <v>15.162000000000001</v>
      </c>
      <c r="T734">
        <v>5021</v>
      </c>
      <c r="U734">
        <v>194.70099999999999</v>
      </c>
      <c r="Z734">
        <v>140456</v>
      </c>
      <c r="AA734">
        <v>60599918</v>
      </c>
      <c r="AB734">
        <v>2349.9070000000002</v>
      </c>
      <c r="AC734">
        <v>5.4470000000000001</v>
      </c>
      <c r="AD734">
        <v>150091</v>
      </c>
      <c r="AE734">
        <v>5.82</v>
      </c>
      <c r="AF734">
        <v>0.35289999999999999</v>
      </c>
      <c r="AG734">
        <v>2.8</v>
      </c>
      <c r="AH734" t="s">
        <v>204</v>
      </c>
      <c r="AI734">
        <v>49037474</v>
      </c>
      <c r="AJ734">
        <v>21543461</v>
      </c>
      <c r="AK734">
        <v>20160170</v>
      </c>
      <c r="AL734">
        <v>7333843</v>
      </c>
      <c r="AM734">
        <v>303363</v>
      </c>
      <c r="AN734">
        <v>238946</v>
      </c>
      <c r="AO734">
        <v>190.15</v>
      </c>
      <c r="AP734">
        <v>83.54</v>
      </c>
      <c r="AQ734">
        <v>78.180000000000007</v>
      </c>
      <c r="AR734">
        <v>28.44</v>
      </c>
      <c r="AS734">
        <v>9266</v>
      </c>
      <c r="AT734">
        <v>46415</v>
      </c>
      <c r="AU734">
        <v>0.18</v>
      </c>
      <c r="AV734">
        <v>66.2</v>
      </c>
      <c r="AW734">
        <v>25788217</v>
      </c>
      <c r="AX734">
        <v>3.202</v>
      </c>
      <c r="AY734">
        <v>37.9</v>
      </c>
      <c r="AZ734">
        <v>15.504</v>
      </c>
      <c r="BA734">
        <v>10.129</v>
      </c>
      <c r="BB734">
        <v>44648.71</v>
      </c>
      <c r="BC734">
        <v>0.5</v>
      </c>
      <c r="BD734">
        <v>107.791</v>
      </c>
      <c r="BE734">
        <v>5.07</v>
      </c>
      <c r="BF734">
        <v>13</v>
      </c>
      <c r="BG734">
        <v>16.5</v>
      </c>
      <c r="BI734">
        <v>3.84</v>
      </c>
      <c r="BJ734">
        <v>83.44</v>
      </c>
      <c r="BK734">
        <v>0.94399999999999995</v>
      </c>
    </row>
    <row r="735" spans="1:63" x14ac:dyDescent="0.3">
      <c r="A735" t="s">
        <v>202</v>
      </c>
      <c r="B735" t="s">
        <v>203</v>
      </c>
      <c r="C735" t="s">
        <v>127</v>
      </c>
      <c r="D735" s="33">
        <v>44589</v>
      </c>
      <c r="E735">
        <v>2523265</v>
      </c>
      <c r="F735">
        <v>65980</v>
      </c>
      <c r="G735">
        <v>56225.286</v>
      </c>
      <c r="H735">
        <v>3632</v>
      </c>
      <c r="I735">
        <v>155</v>
      </c>
      <c r="J735">
        <v>84.143000000000001</v>
      </c>
      <c r="K735">
        <v>97845.656000000003</v>
      </c>
      <c r="L735">
        <v>2558.5329999999999</v>
      </c>
      <c r="M735">
        <v>2180.27</v>
      </c>
      <c r="N735">
        <v>140.84</v>
      </c>
      <c r="O735">
        <v>6.01</v>
      </c>
      <c r="P735">
        <v>3.2629999999999999</v>
      </c>
      <c r="Q735">
        <v>0.81</v>
      </c>
      <c r="R735">
        <v>394</v>
      </c>
      <c r="S735">
        <v>15.278</v>
      </c>
      <c r="T735">
        <v>4953</v>
      </c>
      <c r="U735">
        <v>192.06399999999999</v>
      </c>
      <c r="Z735">
        <v>102759</v>
      </c>
      <c r="AA735">
        <v>60702677</v>
      </c>
      <c r="AB735">
        <v>2353.8919999999998</v>
      </c>
      <c r="AC735">
        <v>3.9849999999999999</v>
      </c>
      <c r="AD735">
        <v>138036</v>
      </c>
      <c r="AE735">
        <v>5.3529999999999998</v>
      </c>
      <c r="AF735">
        <v>0.4073</v>
      </c>
      <c r="AG735">
        <v>2.5</v>
      </c>
      <c r="AH735" t="s">
        <v>204</v>
      </c>
      <c r="AI735">
        <v>49343894</v>
      </c>
      <c r="AJ735">
        <v>21596983</v>
      </c>
      <c r="AK735">
        <v>20178059</v>
      </c>
      <c r="AL735">
        <v>7568852</v>
      </c>
      <c r="AM735">
        <v>306420</v>
      </c>
      <c r="AN735">
        <v>235002</v>
      </c>
      <c r="AO735">
        <v>191.34</v>
      </c>
      <c r="AP735">
        <v>83.75</v>
      </c>
      <c r="AQ735">
        <v>78.25</v>
      </c>
      <c r="AR735">
        <v>29.35</v>
      </c>
      <c r="AS735">
        <v>9113</v>
      </c>
      <c r="AT735">
        <v>44623</v>
      </c>
      <c r="AU735">
        <v>0.17299999999999999</v>
      </c>
      <c r="AV735">
        <v>66.2</v>
      </c>
      <c r="AW735">
        <v>25788217</v>
      </c>
      <c r="AX735">
        <v>3.202</v>
      </c>
      <c r="AY735">
        <v>37.9</v>
      </c>
      <c r="AZ735">
        <v>15.504</v>
      </c>
      <c r="BA735">
        <v>10.129</v>
      </c>
      <c r="BB735">
        <v>44648.71</v>
      </c>
      <c r="BC735">
        <v>0.5</v>
      </c>
      <c r="BD735">
        <v>107.791</v>
      </c>
      <c r="BE735">
        <v>5.07</v>
      </c>
      <c r="BF735">
        <v>13</v>
      </c>
      <c r="BG735">
        <v>16.5</v>
      </c>
      <c r="BI735">
        <v>3.84</v>
      </c>
      <c r="BJ735">
        <v>83.44</v>
      </c>
      <c r="BK735">
        <v>0.94399999999999995</v>
      </c>
    </row>
    <row r="736" spans="1:63" x14ac:dyDescent="0.3">
      <c r="A736" t="s">
        <v>202</v>
      </c>
      <c r="B736" t="s">
        <v>203</v>
      </c>
      <c r="C736" t="s">
        <v>127</v>
      </c>
      <c r="D736" s="33">
        <v>44590</v>
      </c>
      <c r="E736">
        <v>2570523</v>
      </c>
      <c r="F736">
        <v>47258</v>
      </c>
      <c r="G736">
        <v>53379</v>
      </c>
      <c r="H736">
        <v>3718</v>
      </c>
      <c r="I736">
        <v>86</v>
      </c>
      <c r="J736">
        <v>85.286000000000001</v>
      </c>
      <c r="K736">
        <v>99678.198000000004</v>
      </c>
      <c r="L736">
        <v>1832.5419999999999</v>
      </c>
      <c r="M736">
        <v>2069.8989999999999</v>
      </c>
      <c r="N736">
        <v>144.17400000000001</v>
      </c>
      <c r="O736">
        <v>3.335</v>
      </c>
      <c r="P736">
        <v>3.3069999999999999</v>
      </c>
      <c r="Q736">
        <v>0.8</v>
      </c>
      <c r="R736">
        <v>367</v>
      </c>
      <c r="S736">
        <v>14.231</v>
      </c>
      <c r="T736">
        <v>4790</v>
      </c>
      <c r="U736">
        <v>185.744</v>
      </c>
      <c r="Z736">
        <v>137420</v>
      </c>
      <c r="AA736">
        <v>60840097</v>
      </c>
      <c r="AB736">
        <v>2359.221</v>
      </c>
      <c r="AC736">
        <v>5.3289999999999997</v>
      </c>
      <c r="AD736">
        <v>135559</v>
      </c>
      <c r="AE736">
        <v>5.2569999999999997</v>
      </c>
      <c r="AF736">
        <v>0.39379999999999998</v>
      </c>
      <c r="AG736">
        <v>2.5</v>
      </c>
      <c r="AH736" t="s">
        <v>204</v>
      </c>
      <c r="AI736">
        <v>49516636</v>
      </c>
      <c r="AJ736">
        <v>21629171</v>
      </c>
      <c r="AK736">
        <v>20188421</v>
      </c>
      <c r="AL736">
        <v>7699044</v>
      </c>
      <c r="AM736">
        <v>172742</v>
      </c>
      <c r="AN736">
        <v>232428</v>
      </c>
      <c r="AO736">
        <v>192.01</v>
      </c>
      <c r="AP736">
        <v>83.87</v>
      </c>
      <c r="AQ736">
        <v>78.290000000000006</v>
      </c>
      <c r="AR736">
        <v>29.85</v>
      </c>
      <c r="AS736">
        <v>9013</v>
      </c>
      <c r="AT736">
        <v>43561</v>
      </c>
      <c r="AU736">
        <v>0.16900000000000001</v>
      </c>
      <c r="AV736">
        <v>66.2</v>
      </c>
      <c r="AW736">
        <v>25788217</v>
      </c>
      <c r="AX736">
        <v>3.202</v>
      </c>
      <c r="AY736">
        <v>37.9</v>
      </c>
      <c r="AZ736">
        <v>15.504</v>
      </c>
      <c r="BA736">
        <v>10.129</v>
      </c>
      <c r="BB736">
        <v>44648.71</v>
      </c>
      <c r="BC736">
        <v>0.5</v>
      </c>
      <c r="BD736">
        <v>107.791</v>
      </c>
      <c r="BE736">
        <v>5.07</v>
      </c>
      <c r="BF736">
        <v>13</v>
      </c>
      <c r="BG736">
        <v>16.5</v>
      </c>
      <c r="BI736">
        <v>3.84</v>
      </c>
      <c r="BJ736">
        <v>83.44</v>
      </c>
      <c r="BK736">
        <v>0.94399999999999995</v>
      </c>
    </row>
    <row r="737" spans="1:63" x14ac:dyDescent="0.3">
      <c r="A737" t="s">
        <v>202</v>
      </c>
      <c r="B737" t="s">
        <v>203</v>
      </c>
      <c r="C737" t="s">
        <v>127</v>
      </c>
      <c r="D737" s="33">
        <v>44591</v>
      </c>
      <c r="E737">
        <v>2607242</v>
      </c>
      <c r="F737">
        <v>36719</v>
      </c>
      <c r="G737">
        <v>54019.714</v>
      </c>
      <c r="H737">
        <v>3760</v>
      </c>
      <c r="I737">
        <v>42</v>
      </c>
      <c r="J737">
        <v>87.429000000000002</v>
      </c>
      <c r="K737">
        <v>101102.065</v>
      </c>
      <c r="L737">
        <v>1423.867</v>
      </c>
      <c r="M737">
        <v>2094.7440000000001</v>
      </c>
      <c r="N737">
        <v>145.803</v>
      </c>
      <c r="O737">
        <v>1.629</v>
      </c>
      <c r="P737">
        <v>3.39</v>
      </c>
      <c r="Q737">
        <v>0.78</v>
      </c>
      <c r="R737">
        <v>371</v>
      </c>
      <c r="S737">
        <v>14.385999999999999</v>
      </c>
      <c r="T737">
        <v>4947</v>
      </c>
      <c r="U737">
        <v>191.83199999999999</v>
      </c>
      <c r="Z737">
        <v>119336</v>
      </c>
      <c r="AA737">
        <v>60959433</v>
      </c>
      <c r="AB737">
        <v>2363.848</v>
      </c>
      <c r="AC737">
        <v>4.6280000000000001</v>
      </c>
      <c r="AD737">
        <v>129498</v>
      </c>
      <c r="AE737">
        <v>5.0220000000000002</v>
      </c>
      <c r="AF737">
        <v>0.41710000000000003</v>
      </c>
      <c r="AG737">
        <v>2.4</v>
      </c>
      <c r="AH737" t="s">
        <v>204</v>
      </c>
      <c r="AI737">
        <v>49607239</v>
      </c>
      <c r="AJ737">
        <v>21647934</v>
      </c>
      <c r="AK737">
        <v>20194741</v>
      </c>
      <c r="AL737">
        <v>7764564</v>
      </c>
      <c r="AM737">
        <v>90603</v>
      </c>
      <c r="AN737">
        <v>228149</v>
      </c>
      <c r="AO737">
        <v>192.36</v>
      </c>
      <c r="AP737">
        <v>83.95</v>
      </c>
      <c r="AQ737">
        <v>78.31</v>
      </c>
      <c r="AR737">
        <v>30.11</v>
      </c>
      <c r="AS737">
        <v>8847</v>
      </c>
      <c r="AT737">
        <v>42140</v>
      </c>
      <c r="AU737">
        <v>0.16300000000000001</v>
      </c>
      <c r="AV737">
        <v>55.56</v>
      </c>
      <c r="AW737">
        <v>25788217</v>
      </c>
      <c r="AX737">
        <v>3.202</v>
      </c>
      <c r="AY737">
        <v>37.9</v>
      </c>
      <c r="AZ737">
        <v>15.504</v>
      </c>
      <c r="BA737">
        <v>10.129</v>
      </c>
      <c r="BB737">
        <v>44648.71</v>
      </c>
      <c r="BC737">
        <v>0.5</v>
      </c>
      <c r="BD737">
        <v>107.791</v>
      </c>
      <c r="BE737">
        <v>5.07</v>
      </c>
      <c r="BF737">
        <v>13</v>
      </c>
      <c r="BG737">
        <v>16.5</v>
      </c>
      <c r="BI737">
        <v>3.84</v>
      </c>
      <c r="BJ737">
        <v>83.44</v>
      </c>
      <c r="BK737">
        <v>0.94399999999999995</v>
      </c>
    </row>
    <row r="738" spans="1:63" x14ac:dyDescent="0.3">
      <c r="A738" t="s">
        <v>202</v>
      </c>
      <c r="B738" t="s">
        <v>203</v>
      </c>
      <c r="C738" t="s">
        <v>127</v>
      </c>
      <c r="D738" s="33">
        <v>44592</v>
      </c>
      <c r="E738">
        <v>2580386</v>
      </c>
      <c r="H738">
        <v>3835</v>
      </c>
      <c r="I738">
        <v>75</v>
      </c>
      <c r="J738">
        <v>86.429000000000002</v>
      </c>
      <c r="K738">
        <v>100060.659</v>
      </c>
      <c r="N738">
        <v>148.71100000000001</v>
      </c>
      <c r="O738">
        <v>2.9079999999999999</v>
      </c>
      <c r="P738">
        <v>3.351</v>
      </c>
      <c r="Q738">
        <v>0.75</v>
      </c>
      <c r="R738">
        <v>371</v>
      </c>
      <c r="S738">
        <v>14.385999999999999</v>
      </c>
      <c r="T738">
        <v>4954</v>
      </c>
      <c r="U738">
        <v>192.10300000000001</v>
      </c>
      <c r="Z738">
        <v>99056</v>
      </c>
      <c r="AA738">
        <v>61058489</v>
      </c>
      <c r="AB738">
        <v>2367.6889999999999</v>
      </c>
      <c r="AC738">
        <v>3.8410000000000002</v>
      </c>
      <c r="AD738">
        <v>127844</v>
      </c>
      <c r="AE738">
        <v>4.9569999999999999</v>
      </c>
      <c r="AH738" t="s">
        <v>204</v>
      </c>
      <c r="AI738">
        <v>49866290</v>
      </c>
      <c r="AJ738">
        <v>21683520</v>
      </c>
      <c r="AK738">
        <v>20211402</v>
      </c>
      <c r="AL738">
        <v>7971368</v>
      </c>
      <c r="AM738">
        <v>259051</v>
      </c>
      <c r="AN738">
        <v>219391</v>
      </c>
      <c r="AO738">
        <v>193.37</v>
      </c>
      <c r="AP738">
        <v>84.08</v>
      </c>
      <c r="AQ738">
        <v>78.37</v>
      </c>
      <c r="AR738">
        <v>30.91</v>
      </c>
      <c r="AS738">
        <v>8507</v>
      </c>
      <c r="AT738">
        <v>38496</v>
      </c>
      <c r="AU738">
        <v>0.14899999999999999</v>
      </c>
      <c r="AV738">
        <v>55.56</v>
      </c>
      <c r="AW738">
        <v>25788217</v>
      </c>
      <c r="AX738">
        <v>3.202</v>
      </c>
      <c r="AY738">
        <v>37.9</v>
      </c>
      <c r="AZ738">
        <v>15.504</v>
      </c>
      <c r="BA738">
        <v>10.129</v>
      </c>
      <c r="BB738">
        <v>44648.71</v>
      </c>
      <c r="BC738">
        <v>0.5</v>
      </c>
      <c r="BD738">
        <v>107.791</v>
      </c>
      <c r="BE738">
        <v>5.07</v>
      </c>
      <c r="BF738">
        <v>13</v>
      </c>
      <c r="BG738">
        <v>16.5</v>
      </c>
      <c r="BI738">
        <v>3.84</v>
      </c>
      <c r="BJ738">
        <v>83.44</v>
      </c>
      <c r="BK738">
        <v>0.94399999999999995</v>
      </c>
    </row>
    <row r="739" spans="1:63" x14ac:dyDescent="0.3">
      <c r="A739" t="s">
        <v>202</v>
      </c>
      <c r="B739" t="s">
        <v>203</v>
      </c>
      <c r="C739" t="s">
        <v>127</v>
      </c>
      <c r="D739" s="33">
        <v>44593</v>
      </c>
      <c r="E739">
        <v>2620532</v>
      </c>
      <c r="F739">
        <v>40146</v>
      </c>
      <c r="H739">
        <v>3905</v>
      </c>
      <c r="I739">
        <v>70</v>
      </c>
      <c r="J739">
        <v>86.570999999999998</v>
      </c>
      <c r="K739">
        <v>101617.417</v>
      </c>
      <c r="L739">
        <v>1556.7570000000001</v>
      </c>
      <c r="N739">
        <v>151.42599999999999</v>
      </c>
      <c r="O739">
        <v>2.714</v>
      </c>
      <c r="P739">
        <v>3.3570000000000002</v>
      </c>
      <c r="Q739">
        <v>0.72</v>
      </c>
      <c r="R739">
        <v>348</v>
      </c>
      <c r="S739">
        <v>13.494999999999999</v>
      </c>
      <c r="T739">
        <v>4664</v>
      </c>
      <c r="U739">
        <v>180.858</v>
      </c>
      <c r="Z739">
        <v>92547</v>
      </c>
      <c r="AA739">
        <v>61151036</v>
      </c>
      <c r="AB739">
        <v>2371.2779999999998</v>
      </c>
      <c r="AC739">
        <v>3.589</v>
      </c>
      <c r="AD739">
        <v>121878</v>
      </c>
      <c r="AE739">
        <v>4.726</v>
      </c>
      <c r="AH739" t="s">
        <v>204</v>
      </c>
      <c r="AI739">
        <v>50132340</v>
      </c>
      <c r="AJ739">
        <v>21712260</v>
      </c>
      <c r="AK739">
        <v>20228401</v>
      </c>
      <c r="AL739">
        <v>8191679</v>
      </c>
      <c r="AM739">
        <v>266050</v>
      </c>
      <c r="AN739">
        <v>211486</v>
      </c>
      <c r="AO739">
        <v>194.4</v>
      </c>
      <c r="AP739">
        <v>84.19</v>
      </c>
      <c r="AQ739">
        <v>78.44</v>
      </c>
      <c r="AR739">
        <v>31.77</v>
      </c>
      <c r="AS739">
        <v>8201</v>
      </c>
      <c r="AT739">
        <v>34206</v>
      </c>
      <c r="AU739">
        <v>0.13300000000000001</v>
      </c>
      <c r="AV739">
        <v>55.56</v>
      </c>
      <c r="AW739">
        <v>25788217</v>
      </c>
      <c r="AX739">
        <v>3.202</v>
      </c>
      <c r="AY739">
        <v>37.9</v>
      </c>
      <c r="AZ739">
        <v>15.504</v>
      </c>
      <c r="BA739">
        <v>10.129</v>
      </c>
      <c r="BB739">
        <v>44648.71</v>
      </c>
      <c r="BC739">
        <v>0.5</v>
      </c>
      <c r="BD739">
        <v>107.791</v>
      </c>
      <c r="BE739">
        <v>5.07</v>
      </c>
      <c r="BF739">
        <v>13</v>
      </c>
      <c r="BG739">
        <v>16.5</v>
      </c>
      <c r="BI739">
        <v>3.84</v>
      </c>
      <c r="BJ739">
        <v>83.44</v>
      </c>
      <c r="BK739">
        <v>0.94399999999999995</v>
      </c>
    </row>
    <row r="740" spans="1:63" x14ac:dyDescent="0.3">
      <c r="A740" t="s">
        <v>202</v>
      </c>
      <c r="B740" t="s">
        <v>203</v>
      </c>
      <c r="C740" t="s">
        <v>127</v>
      </c>
      <c r="D740" s="33">
        <v>44594</v>
      </c>
      <c r="E740">
        <v>2644760</v>
      </c>
      <c r="F740">
        <v>24228</v>
      </c>
      <c r="H740">
        <v>3987</v>
      </c>
      <c r="I740">
        <v>82</v>
      </c>
      <c r="J740">
        <v>85.286000000000001</v>
      </c>
      <c r="K740">
        <v>102556.916</v>
      </c>
      <c r="L740">
        <v>939.49900000000002</v>
      </c>
      <c r="N740">
        <v>154.60499999999999</v>
      </c>
      <c r="O740">
        <v>3.18</v>
      </c>
      <c r="P740">
        <v>3.3069999999999999</v>
      </c>
      <c r="Q740">
        <v>0.7</v>
      </c>
      <c r="R740">
        <v>341</v>
      </c>
      <c r="S740">
        <v>13.223000000000001</v>
      </c>
      <c r="T740">
        <v>4594</v>
      </c>
      <c r="U740">
        <v>178.143</v>
      </c>
      <c r="Z740">
        <v>130347</v>
      </c>
      <c r="AA740">
        <v>61281383</v>
      </c>
      <c r="AB740">
        <v>2376.3330000000001</v>
      </c>
      <c r="AC740">
        <v>5.0549999999999997</v>
      </c>
      <c r="AD740">
        <v>117417</v>
      </c>
      <c r="AE740">
        <v>4.5529999999999999</v>
      </c>
      <c r="AH740" t="s">
        <v>204</v>
      </c>
      <c r="AI740">
        <v>50400541</v>
      </c>
      <c r="AJ740">
        <v>21738444</v>
      </c>
      <c r="AK740">
        <v>20243421</v>
      </c>
      <c r="AL740">
        <v>8418676</v>
      </c>
      <c r="AM740">
        <v>268201</v>
      </c>
      <c r="AN740">
        <v>238061</v>
      </c>
      <c r="AO740">
        <v>195.44</v>
      </c>
      <c r="AP740">
        <v>84.3</v>
      </c>
      <c r="AQ740">
        <v>78.5</v>
      </c>
      <c r="AR740">
        <v>32.65</v>
      </c>
      <c r="AS740">
        <v>9231</v>
      </c>
      <c r="AT740">
        <v>35429</v>
      </c>
      <c r="AU740">
        <v>0.13700000000000001</v>
      </c>
      <c r="AV740">
        <v>55.56</v>
      </c>
      <c r="AW740">
        <v>25788217</v>
      </c>
      <c r="AX740">
        <v>3.202</v>
      </c>
      <c r="AY740">
        <v>37.9</v>
      </c>
      <c r="AZ740">
        <v>15.504</v>
      </c>
      <c r="BA740">
        <v>10.129</v>
      </c>
      <c r="BB740">
        <v>44648.71</v>
      </c>
      <c r="BC740">
        <v>0.5</v>
      </c>
      <c r="BD740">
        <v>107.791</v>
      </c>
      <c r="BE740">
        <v>5.07</v>
      </c>
      <c r="BF740">
        <v>13</v>
      </c>
      <c r="BG740">
        <v>16.5</v>
      </c>
      <c r="BI740">
        <v>3.84</v>
      </c>
      <c r="BJ740">
        <v>83.44</v>
      </c>
      <c r="BK740">
        <v>0.94399999999999995</v>
      </c>
    </row>
    <row r="741" spans="1:63" x14ac:dyDescent="0.3">
      <c r="A741" t="s">
        <v>202</v>
      </c>
      <c r="B741" t="s">
        <v>203</v>
      </c>
      <c r="C741" t="s">
        <v>127</v>
      </c>
      <c r="D741" s="33">
        <v>44595</v>
      </c>
      <c r="E741">
        <v>2676939</v>
      </c>
      <c r="F741">
        <v>32179</v>
      </c>
      <c r="H741">
        <v>4073</v>
      </c>
      <c r="I741">
        <v>86</v>
      </c>
      <c r="J741">
        <v>85.143000000000001</v>
      </c>
      <c r="K741">
        <v>103804.734</v>
      </c>
      <c r="L741">
        <v>1247.818</v>
      </c>
      <c r="N741">
        <v>157.94</v>
      </c>
      <c r="O741">
        <v>3.335</v>
      </c>
      <c r="P741">
        <v>3.302</v>
      </c>
      <c r="Q741">
        <v>0.69</v>
      </c>
      <c r="R741">
        <v>313</v>
      </c>
      <c r="S741">
        <v>12.137</v>
      </c>
      <c r="T741">
        <v>4448</v>
      </c>
      <c r="U741">
        <v>172.482</v>
      </c>
      <c r="Z741">
        <v>110188</v>
      </c>
      <c r="AA741">
        <v>61391571</v>
      </c>
      <c r="AB741">
        <v>2380.605</v>
      </c>
      <c r="AC741">
        <v>4.2729999999999997</v>
      </c>
      <c r="AD741">
        <v>113093</v>
      </c>
      <c r="AE741">
        <v>4.3849999999999998</v>
      </c>
      <c r="AH741" t="s">
        <v>204</v>
      </c>
      <c r="AI741">
        <v>50653287</v>
      </c>
      <c r="AJ741">
        <v>21763718</v>
      </c>
      <c r="AK741">
        <v>20258283</v>
      </c>
      <c r="AL741">
        <v>8631286</v>
      </c>
      <c r="AM741">
        <v>252746</v>
      </c>
      <c r="AN741">
        <v>230830</v>
      </c>
      <c r="AO741">
        <v>196.42</v>
      </c>
      <c r="AP741">
        <v>84.39</v>
      </c>
      <c r="AQ741">
        <v>78.56</v>
      </c>
      <c r="AR741">
        <v>33.47</v>
      </c>
      <c r="AS741">
        <v>8951</v>
      </c>
      <c r="AT741">
        <v>31465</v>
      </c>
      <c r="AU741">
        <v>0.122</v>
      </c>
      <c r="AV741">
        <v>55.56</v>
      </c>
      <c r="AW741">
        <v>25788217</v>
      </c>
      <c r="AX741">
        <v>3.202</v>
      </c>
      <c r="AY741">
        <v>37.9</v>
      </c>
      <c r="AZ741">
        <v>15.504</v>
      </c>
      <c r="BA741">
        <v>10.129</v>
      </c>
      <c r="BB741">
        <v>44648.71</v>
      </c>
      <c r="BC741">
        <v>0.5</v>
      </c>
      <c r="BD741">
        <v>107.791</v>
      </c>
      <c r="BE741">
        <v>5.07</v>
      </c>
      <c r="BF741">
        <v>13</v>
      </c>
      <c r="BG741">
        <v>16.5</v>
      </c>
      <c r="BI741">
        <v>3.84</v>
      </c>
      <c r="BJ741">
        <v>83.44</v>
      </c>
      <c r="BK741">
        <v>0.94399999999999995</v>
      </c>
    </row>
    <row r="742" spans="1:63" x14ac:dyDescent="0.3">
      <c r="A742" t="s">
        <v>202</v>
      </c>
      <c r="B742" t="s">
        <v>203</v>
      </c>
      <c r="C742" t="s">
        <v>127</v>
      </c>
      <c r="D742" s="33">
        <v>44596</v>
      </c>
      <c r="E742">
        <v>2704275</v>
      </c>
      <c r="F742">
        <v>27336</v>
      </c>
      <c r="H742">
        <v>4154</v>
      </c>
      <c r="I742">
        <v>81</v>
      </c>
      <c r="J742">
        <v>74.570999999999998</v>
      </c>
      <c r="K742">
        <v>104864.753</v>
      </c>
      <c r="L742">
        <v>1060.019</v>
      </c>
      <c r="N742">
        <v>161.08099999999999</v>
      </c>
      <c r="O742">
        <v>3.141</v>
      </c>
      <c r="P742">
        <v>2.8919999999999999</v>
      </c>
      <c r="Q742">
        <v>0.7</v>
      </c>
      <c r="R742">
        <v>302</v>
      </c>
      <c r="S742">
        <v>11.711</v>
      </c>
      <c r="T742">
        <v>4256</v>
      </c>
      <c r="U742">
        <v>165.03700000000001</v>
      </c>
      <c r="Z742">
        <v>100240</v>
      </c>
      <c r="AA742">
        <v>61491811</v>
      </c>
      <c r="AB742">
        <v>2384.4929999999999</v>
      </c>
      <c r="AC742">
        <v>3.887</v>
      </c>
      <c r="AD742">
        <v>112733</v>
      </c>
      <c r="AE742">
        <v>4.3710000000000004</v>
      </c>
      <c r="AH742" t="s">
        <v>204</v>
      </c>
      <c r="AI742">
        <v>50900072</v>
      </c>
      <c r="AJ742">
        <v>21787774</v>
      </c>
      <c r="AK742">
        <v>20273781</v>
      </c>
      <c r="AL742">
        <v>8838517</v>
      </c>
      <c r="AM742">
        <v>246785</v>
      </c>
      <c r="AN742">
        <v>222311</v>
      </c>
      <c r="AO742">
        <v>197.38</v>
      </c>
      <c r="AP742">
        <v>84.49</v>
      </c>
      <c r="AQ742">
        <v>78.62</v>
      </c>
      <c r="AR742">
        <v>34.270000000000003</v>
      </c>
      <c r="AS742">
        <v>8621</v>
      </c>
      <c r="AT742">
        <v>27256</v>
      </c>
      <c r="AU742">
        <v>0.106</v>
      </c>
      <c r="AV742">
        <v>55.56</v>
      </c>
      <c r="AW742">
        <v>25788217</v>
      </c>
      <c r="AX742">
        <v>3.202</v>
      </c>
      <c r="AY742">
        <v>37.9</v>
      </c>
      <c r="AZ742">
        <v>15.504</v>
      </c>
      <c r="BA742">
        <v>10.129</v>
      </c>
      <c r="BB742">
        <v>44648.71</v>
      </c>
      <c r="BC742">
        <v>0.5</v>
      </c>
      <c r="BD742">
        <v>107.791</v>
      </c>
      <c r="BE742">
        <v>5.07</v>
      </c>
      <c r="BF742">
        <v>13</v>
      </c>
      <c r="BG742">
        <v>16.5</v>
      </c>
      <c r="BI742">
        <v>3.84</v>
      </c>
      <c r="BJ742">
        <v>83.44</v>
      </c>
      <c r="BK742">
        <v>0.94399999999999995</v>
      </c>
    </row>
    <row r="743" spans="1:63" x14ac:dyDescent="0.3">
      <c r="A743" t="s">
        <v>202</v>
      </c>
      <c r="B743" t="s">
        <v>203</v>
      </c>
      <c r="C743" t="s">
        <v>127</v>
      </c>
      <c r="D743" s="33">
        <v>44597</v>
      </c>
      <c r="E743">
        <v>2727260</v>
      </c>
      <c r="F743">
        <v>22985</v>
      </c>
      <c r="H743">
        <v>4200</v>
      </c>
      <c r="I743">
        <v>46</v>
      </c>
      <c r="J743">
        <v>68.856999999999999</v>
      </c>
      <c r="K743">
        <v>105756.05100000001</v>
      </c>
      <c r="L743">
        <v>891.29899999999998</v>
      </c>
      <c r="N743">
        <v>162.86500000000001</v>
      </c>
      <c r="O743">
        <v>1.784</v>
      </c>
      <c r="P743">
        <v>2.67</v>
      </c>
      <c r="Q743">
        <v>0.71</v>
      </c>
      <c r="R743">
        <v>284</v>
      </c>
      <c r="S743">
        <v>11.013</v>
      </c>
      <c r="T743">
        <v>4147</v>
      </c>
      <c r="U743">
        <v>160.81</v>
      </c>
      <c r="Z743">
        <v>106001</v>
      </c>
      <c r="AA743">
        <v>61597812</v>
      </c>
      <c r="AB743">
        <v>2388.6030000000001</v>
      </c>
      <c r="AC743">
        <v>4.1100000000000003</v>
      </c>
      <c r="AD743">
        <v>108245</v>
      </c>
      <c r="AE743">
        <v>4.1970000000000001</v>
      </c>
      <c r="AH743" t="s">
        <v>204</v>
      </c>
      <c r="AI743">
        <v>51027861</v>
      </c>
      <c r="AJ743">
        <v>21803823</v>
      </c>
      <c r="AK743">
        <v>20282518</v>
      </c>
      <c r="AL743">
        <v>8941520</v>
      </c>
      <c r="AM743">
        <v>127789</v>
      </c>
      <c r="AN743">
        <v>215889</v>
      </c>
      <c r="AO743">
        <v>197.87</v>
      </c>
      <c r="AP743">
        <v>84.55</v>
      </c>
      <c r="AQ743">
        <v>78.650000000000006</v>
      </c>
      <c r="AR743">
        <v>34.67</v>
      </c>
      <c r="AS743">
        <v>8372</v>
      </c>
      <c r="AT743">
        <v>24950</v>
      </c>
      <c r="AU743">
        <v>9.7000000000000003E-2</v>
      </c>
      <c r="AV743">
        <v>55.56</v>
      </c>
      <c r="AW743">
        <v>25788217</v>
      </c>
      <c r="AX743">
        <v>3.202</v>
      </c>
      <c r="AY743">
        <v>37.9</v>
      </c>
      <c r="AZ743">
        <v>15.504</v>
      </c>
      <c r="BA743">
        <v>10.129</v>
      </c>
      <c r="BB743">
        <v>44648.71</v>
      </c>
      <c r="BC743">
        <v>0.5</v>
      </c>
      <c r="BD743">
        <v>107.791</v>
      </c>
      <c r="BE743">
        <v>5.07</v>
      </c>
      <c r="BF743">
        <v>13</v>
      </c>
      <c r="BG743">
        <v>16.5</v>
      </c>
      <c r="BI743">
        <v>3.84</v>
      </c>
      <c r="BJ743">
        <v>83.44</v>
      </c>
      <c r="BK743">
        <v>0.94399999999999995</v>
      </c>
    </row>
    <row r="744" spans="1:63" x14ac:dyDescent="0.3">
      <c r="A744" t="s">
        <v>202</v>
      </c>
      <c r="B744" t="s">
        <v>203</v>
      </c>
      <c r="C744" t="s">
        <v>127</v>
      </c>
      <c r="D744" s="33">
        <v>44598</v>
      </c>
      <c r="E744">
        <v>2752507</v>
      </c>
      <c r="F744">
        <v>25247</v>
      </c>
      <c r="H744">
        <v>4248</v>
      </c>
      <c r="I744">
        <v>48</v>
      </c>
      <c r="J744">
        <v>69.713999999999999</v>
      </c>
      <c r="K744">
        <v>106735.064</v>
      </c>
      <c r="L744">
        <v>979.01300000000003</v>
      </c>
      <c r="N744">
        <v>164.726</v>
      </c>
      <c r="O744">
        <v>1.861</v>
      </c>
      <c r="P744">
        <v>2.7029999999999998</v>
      </c>
      <c r="Q744">
        <v>0.73</v>
      </c>
      <c r="R744">
        <v>292</v>
      </c>
      <c r="S744">
        <v>11.323</v>
      </c>
      <c r="T744">
        <v>3914</v>
      </c>
      <c r="U744">
        <v>151.77500000000001</v>
      </c>
      <c r="Z744">
        <v>88170</v>
      </c>
      <c r="AA744">
        <v>61685982</v>
      </c>
      <c r="AB744">
        <v>2392.0219999999999</v>
      </c>
      <c r="AC744">
        <v>3.419</v>
      </c>
      <c r="AD744">
        <v>103793</v>
      </c>
      <c r="AE744">
        <v>4.0250000000000004</v>
      </c>
      <c r="AH744" t="s">
        <v>204</v>
      </c>
      <c r="AI744">
        <v>51098236</v>
      </c>
      <c r="AJ744">
        <v>21813079</v>
      </c>
      <c r="AK744">
        <v>20287496</v>
      </c>
      <c r="AL744">
        <v>8997661</v>
      </c>
      <c r="AM744">
        <v>70375</v>
      </c>
      <c r="AN744">
        <v>213000</v>
      </c>
      <c r="AO744">
        <v>198.15</v>
      </c>
      <c r="AP744">
        <v>84.59</v>
      </c>
      <c r="AQ744">
        <v>78.67</v>
      </c>
      <c r="AR744">
        <v>34.89</v>
      </c>
      <c r="AS744">
        <v>8260</v>
      </c>
      <c r="AT744">
        <v>23592</v>
      </c>
      <c r="AU744">
        <v>9.0999999999999998E-2</v>
      </c>
      <c r="AV744">
        <v>55.56</v>
      </c>
      <c r="AW744">
        <v>25788217</v>
      </c>
      <c r="AX744">
        <v>3.202</v>
      </c>
      <c r="AY744">
        <v>37.9</v>
      </c>
      <c r="AZ744">
        <v>15.504</v>
      </c>
      <c r="BA744">
        <v>10.129</v>
      </c>
      <c r="BB744">
        <v>44648.71</v>
      </c>
      <c r="BC744">
        <v>0.5</v>
      </c>
      <c r="BD744">
        <v>107.791</v>
      </c>
      <c r="BE744">
        <v>5.07</v>
      </c>
      <c r="BF744">
        <v>13</v>
      </c>
      <c r="BG744">
        <v>16.5</v>
      </c>
      <c r="BI744">
        <v>3.84</v>
      </c>
      <c r="BJ744">
        <v>83.44</v>
      </c>
      <c r="BK744">
        <v>0.94399999999999995</v>
      </c>
    </row>
    <row r="745" spans="1:63" x14ac:dyDescent="0.3">
      <c r="A745" t="s">
        <v>202</v>
      </c>
      <c r="B745" t="s">
        <v>203</v>
      </c>
      <c r="C745" t="s">
        <v>127</v>
      </c>
      <c r="D745" s="33">
        <v>44599</v>
      </c>
      <c r="E745">
        <v>2779880</v>
      </c>
      <c r="F745">
        <v>27373</v>
      </c>
      <c r="G745">
        <v>28499.143</v>
      </c>
      <c r="H745">
        <v>4302</v>
      </c>
      <c r="I745">
        <v>54</v>
      </c>
      <c r="J745">
        <v>66.713999999999999</v>
      </c>
      <c r="K745">
        <v>107796.518</v>
      </c>
      <c r="L745">
        <v>1061.454</v>
      </c>
      <c r="M745">
        <v>1105.123</v>
      </c>
      <c r="N745">
        <v>166.82</v>
      </c>
      <c r="O745">
        <v>2.0939999999999999</v>
      </c>
      <c r="P745">
        <v>2.5870000000000002</v>
      </c>
      <c r="Q745">
        <v>0.73</v>
      </c>
      <c r="R745">
        <v>271</v>
      </c>
      <c r="S745">
        <v>10.509</v>
      </c>
      <c r="T745">
        <v>3801</v>
      </c>
      <c r="U745">
        <v>147.393</v>
      </c>
      <c r="Z745">
        <v>82525</v>
      </c>
      <c r="AA745">
        <v>61768507</v>
      </c>
      <c r="AB745">
        <v>2395.2220000000002</v>
      </c>
      <c r="AC745">
        <v>3.2</v>
      </c>
      <c r="AD745">
        <v>101431</v>
      </c>
      <c r="AE745">
        <v>3.9329999999999998</v>
      </c>
      <c r="AF745">
        <v>0.28100000000000003</v>
      </c>
      <c r="AG745">
        <v>3.6</v>
      </c>
      <c r="AH745" t="s">
        <v>204</v>
      </c>
      <c r="AI745">
        <v>51313905</v>
      </c>
      <c r="AJ745">
        <v>21831166</v>
      </c>
      <c r="AK745">
        <v>20300210</v>
      </c>
      <c r="AL745">
        <v>9182529</v>
      </c>
      <c r="AM745">
        <v>215669</v>
      </c>
      <c r="AN745">
        <v>206802</v>
      </c>
      <c r="AO745">
        <v>198.98</v>
      </c>
      <c r="AP745">
        <v>84.66</v>
      </c>
      <c r="AQ745">
        <v>78.72</v>
      </c>
      <c r="AR745">
        <v>35.61</v>
      </c>
      <c r="AS745">
        <v>8019</v>
      </c>
      <c r="AT745">
        <v>21092</v>
      </c>
      <c r="AU745">
        <v>8.2000000000000003E-2</v>
      </c>
      <c r="AV745">
        <v>55.56</v>
      </c>
      <c r="AW745">
        <v>25788217</v>
      </c>
      <c r="AX745">
        <v>3.202</v>
      </c>
      <c r="AY745">
        <v>37.9</v>
      </c>
      <c r="AZ745">
        <v>15.504</v>
      </c>
      <c r="BA745">
        <v>10.129</v>
      </c>
      <c r="BB745">
        <v>44648.71</v>
      </c>
      <c r="BC745">
        <v>0.5</v>
      </c>
      <c r="BD745">
        <v>107.791</v>
      </c>
      <c r="BE745">
        <v>5.07</v>
      </c>
      <c r="BF745">
        <v>13</v>
      </c>
      <c r="BG745">
        <v>16.5</v>
      </c>
      <c r="BI745">
        <v>3.84</v>
      </c>
      <c r="BJ745">
        <v>83.44</v>
      </c>
      <c r="BK745">
        <v>0.94399999999999995</v>
      </c>
    </row>
    <row r="746" spans="1:63" x14ac:dyDescent="0.3">
      <c r="A746" t="s">
        <v>202</v>
      </c>
      <c r="B746" t="s">
        <v>203</v>
      </c>
      <c r="C746" t="s">
        <v>127</v>
      </c>
      <c r="D746" s="33">
        <v>44600</v>
      </c>
      <c r="E746">
        <v>2811390</v>
      </c>
      <c r="F746">
        <v>31510</v>
      </c>
      <c r="G746">
        <v>27265.429</v>
      </c>
      <c r="H746">
        <v>4373</v>
      </c>
      <c r="I746">
        <v>71</v>
      </c>
      <c r="J746">
        <v>66.856999999999999</v>
      </c>
      <c r="K746">
        <v>109018.394</v>
      </c>
      <c r="L746">
        <v>1221.876</v>
      </c>
      <c r="M746">
        <v>1057.2819999999999</v>
      </c>
      <c r="N746">
        <v>169.57400000000001</v>
      </c>
      <c r="O746">
        <v>2.7530000000000001</v>
      </c>
      <c r="P746">
        <v>2.593</v>
      </c>
      <c r="Q746">
        <v>0.73</v>
      </c>
      <c r="R746">
        <v>274</v>
      </c>
      <c r="S746">
        <v>10.625</v>
      </c>
      <c r="T746">
        <v>3588</v>
      </c>
      <c r="U746">
        <v>139.13300000000001</v>
      </c>
      <c r="Z746">
        <v>86132</v>
      </c>
      <c r="AA746">
        <v>61854639</v>
      </c>
      <c r="AB746">
        <v>2398.5619999999999</v>
      </c>
      <c r="AC746">
        <v>3.34</v>
      </c>
      <c r="AD746">
        <v>100515</v>
      </c>
      <c r="AE746">
        <v>3.8980000000000001</v>
      </c>
      <c r="AF746">
        <v>0.27129999999999999</v>
      </c>
      <c r="AG746">
        <v>3.7</v>
      </c>
      <c r="AH746" t="s">
        <v>204</v>
      </c>
      <c r="AI746">
        <v>51533463</v>
      </c>
      <c r="AJ746">
        <v>21849002</v>
      </c>
      <c r="AK746">
        <v>20313139</v>
      </c>
      <c r="AL746">
        <v>9371322</v>
      </c>
      <c r="AM746">
        <v>219558</v>
      </c>
      <c r="AN746">
        <v>200160</v>
      </c>
      <c r="AO746">
        <v>199.83</v>
      </c>
      <c r="AP746">
        <v>84.72</v>
      </c>
      <c r="AQ746">
        <v>78.77</v>
      </c>
      <c r="AR746">
        <v>36.340000000000003</v>
      </c>
      <c r="AS746">
        <v>7762</v>
      </c>
      <c r="AT746">
        <v>19535</v>
      </c>
      <c r="AU746">
        <v>7.5999999999999998E-2</v>
      </c>
      <c r="AV746">
        <v>55.56</v>
      </c>
      <c r="AW746">
        <v>25788217</v>
      </c>
      <c r="AX746">
        <v>3.202</v>
      </c>
      <c r="AY746">
        <v>37.9</v>
      </c>
      <c r="AZ746">
        <v>15.504</v>
      </c>
      <c r="BA746">
        <v>10.129</v>
      </c>
      <c r="BB746">
        <v>44648.71</v>
      </c>
      <c r="BC746">
        <v>0.5</v>
      </c>
      <c r="BD746">
        <v>107.791</v>
      </c>
      <c r="BE746">
        <v>5.07</v>
      </c>
      <c r="BF746">
        <v>13</v>
      </c>
      <c r="BG746">
        <v>16.5</v>
      </c>
      <c r="BI746">
        <v>3.84</v>
      </c>
      <c r="BJ746">
        <v>83.44</v>
      </c>
      <c r="BK746">
        <v>0.94399999999999995</v>
      </c>
    </row>
    <row r="747" spans="1:63" x14ac:dyDescent="0.3">
      <c r="A747" t="s">
        <v>202</v>
      </c>
      <c r="B747" t="s">
        <v>203</v>
      </c>
      <c r="C747" t="s">
        <v>127</v>
      </c>
      <c r="D747" s="33">
        <v>44601</v>
      </c>
      <c r="E747">
        <v>2822873</v>
      </c>
      <c r="F747">
        <v>11483</v>
      </c>
      <c r="G747">
        <v>25444.714</v>
      </c>
      <c r="H747">
        <v>4422</v>
      </c>
      <c r="I747">
        <v>49</v>
      </c>
      <c r="J747">
        <v>62.143000000000001</v>
      </c>
      <c r="K747">
        <v>109463.675</v>
      </c>
      <c r="L747">
        <v>445.28100000000001</v>
      </c>
      <c r="M747">
        <v>986.68</v>
      </c>
      <c r="N747">
        <v>171.47399999999999</v>
      </c>
      <c r="O747">
        <v>1.9</v>
      </c>
      <c r="P747">
        <v>2.41</v>
      </c>
      <c r="Q747">
        <v>0.72</v>
      </c>
      <c r="R747">
        <v>267</v>
      </c>
      <c r="S747">
        <v>10.353999999999999</v>
      </c>
      <c r="T747">
        <v>3414</v>
      </c>
      <c r="U747">
        <v>132.386</v>
      </c>
      <c r="Z747">
        <v>113891</v>
      </c>
      <c r="AA747">
        <v>61968530</v>
      </c>
      <c r="AB747">
        <v>2402.9780000000001</v>
      </c>
      <c r="AC747">
        <v>4.4160000000000004</v>
      </c>
      <c r="AD747">
        <v>98164</v>
      </c>
      <c r="AE747">
        <v>3.8069999999999999</v>
      </c>
      <c r="AF747">
        <v>0.25919999999999999</v>
      </c>
      <c r="AG747">
        <v>3.9</v>
      </c>
      <c r="AH747" t="s">
        <v>204</v>
      </c>
      <c r="AI747">
        <v>51747277</v>
      </c>
      <c r="AJ747">
        <v>21865954</v>
      </c>
      <c r="AK747">
        <v>20326872</v>
      </c>
      <c r="AL747">
        <v>9554451</v>
      </c>
      <c r="AM747">
        <v>213814</v>
      </c>
      <c r="AN747">
        <v>192391</v>
      </c>
      <c r="AO747">
        <v>200.66</v>
      </c>
      <c r="AP747">
        <v>84.79</v>
      </c>
      <c r="AQ747">
        <v>78.819999999999993</v>
      </c>
      <c r="AR747">
        <v>37.049999999999997</v>
      </c>
      <c r="AS747">
        <v>7460</v>
      </c>
      <c r="AT747">
        <v>18216</v>
      </c>
      <c r="AU747">
        <v>7.0999999999999994E-2</v>
      </c>
      <c r="AV747">
        <v>55.56</v>
      </c>
      <c r="AW747">
        <v>25788217</v>
      </c>
      <c r="AX747">
        <v>3.202</v>
      </c>
      <c r="AY747">
        <v>37.9</v>
      </c>
      <c r="AZ747">
        <v>15.504</v>
      </c>
      <c r="BA747">
        <v>10.129</v>
      </c>
      <c r="BB747">
        <v>44648.71</v>
      </c>
      <c r="BC747">
        <v>0.5</v>
      </c>
      <c r="BD747">
        <v>107.791</v>
      </c>
      <c r="BE747">
        <v>5.07</v>
      </c>
      <c r="BF747">
        <v>13</v>
      </c>
      <c r="BG747">
        <v>16.5</v>
      </c>
      <c r="BI747">
        <v>3.84</v>
      </c>
      <c r="BJ747">
        <v>83.44</v>
      </c>
      <c r="BK747">
        <v>0.94399999999999995</v>
      </c>
    </row>
    <row r="748" spans="1:63" x14ac:dyDescent="0.3">
      <c r="A748" t="s">
        <v>202</v>
      </c>
      <c r="B748" t="s">
        <v>203</v>
      </c>
      <c r="C748" t="s">
        <v>127</v>
      </c>
      <c r="D748" s="33">
        <v>44602</v>
      </c>
      <c r="E748">
        <v>2854123</v>
      </c>
      <c r="F748">
        <v>31250</v>
      </c>
      <c r="G748">
        <v>25312</v>
      </c>
      <c r="H748">
        <v>4479</v>
      </c>
      <c r="I748">
        <v>57</v>
      </c>
      <c r="J748">
        <v>58</v>
      </c>
      <c r="K748">
        <v>110675.469</v>
      </c>
      <c r="L748">
        <v>1211.7940000000001</v>
      </c>
      <c r="M748">
        <v>981.53399999999999</v>
      </c>
      <c r="N748">
        <v>173.684</v>
      </c>
      <c r="O748">
        <v>2.21</v>
      </c>
      <c r="P748">
        <v>2.2490000000000001</v>
      </c>
      <c r="Q748">
        <v>0.76</v>
      </c>
      <c r="R748">
        <v>258</v>
      </c>
      <c r="S748">
        <v>10.005000000000001</v>
      </c>
      <c r="T748">
        <v>3293</v>
      </c>
      <c r="U748">
        <v>127.694</v>
      </c>
      <c r="Z748">
        <v>94636</v>
      </c>
      <c r="AA748">
        <v>62063166</v>
      </c>
      <c r="AB748">
        <v>2406.6480000000001</v>
      </c>
      <c r="AC748">
        <v>3.67</v>
      </c>
      <c r="AD748">
        <v>95942</v>
      </c>
      <c r="AE748">
        <v>3.72</v>
      </c>
      <c r="AF748">
        <v>0.26379999999999998</v>
      </c>
      <c r="AG748">
        <v>3.8</v>
      </c>
      <c r="AH748" t="s">
        <v>204</v>
      </c>
      <c r="AI748">
        <v>51948284</v>
      </c>
      <c r="AJ748">
        <v>21880794</v>
      </c>
      <c r="AK748">
        <v>20339977</v>
      </c>
      <c r="AL748">
        <v>9727513</v>
      </c>
      <c r="AM748">
        <v>201007</v>
      </c>
      <c r="AN748">
        <v>185000</v>
      </c>
      <c r="AO748">
        <v>201.44</v>
      </c>
      <c r="AP748">
        <v>84.85</v>
      </c>
      <c r="AQ748">
        <v>78.87</v>
      </c>
      <c r="AR748">
        <v>37.72</v>
      </c>
      <c r="AS748">
        <v>7174</v>
      </c>
      <c r="AT748">
        <v>16725</v>
      </c>
      <c r="AU748">
        <v>6.5000000000000002E-2</v>
      </c>
      <c r="AV748">
        <v>55.56</v>
      </c>
      <c r="AW748">
        <v>25788217</v>
      </c>
      <c r="AX748">
        <v>3.202</v>
      </c>
      <c r="AY748">
        <v>37.9</v>
      </c>
      <c r="AZ748">
        <v>15.504</v>
      </c>
      <c r="BA748">
        <v>10.129</v>
      </c>
      <c r="BB748">
        <v>44648.71</v>
      </c>
      <c r="BC748">
        <v>0.5</v>
      </c>
      <c r="BD748">
        <v>107.791</v>
      </c>
      <c r="BE748">
        <v>5.07</v>
      </c>
      <c r="BF748">
        <v>13</v>
      </c>
      <c r="BG748">
        <v>16.5</v>
      </c>
      <c r="BI748">
        <v>3.84</v>
      </c>
      <c r="BJ748">
        <v>83.44</v>
      </c>
      <c r="BK748">
        <v>0.94399999999999995</v>
      </c>
    </row>
    <row r="749" spans="1:63" x14ac:dyDescent="0.3">
      <c r="A749" t="s">
        <v>202</v>
      </c>
      <c r="B749" t="s">
        <v>203</v>
      </c>
      <c r="C749" t="s">
        <v>127</v>
      </c>
      <c r="D749" s="33">
        <v>44603</v>
      </c>
      <c r="E749">
        <v>2876687</v>
      </c>
      <c r="F749">
        <v>22564</v>
      </c>
      <c r="G749">
        <v>24630.286</v>
      </c>
      <c r="H749">
        <v>4543</v>
      </c>
      <c r="I749">
        <v>64</v>
      </c>
      <c r="J749">
        <v>55.570999999999998</v>
      </c>
      <c r="K749">
        <v>111550.442</v>
      </c>
      <c r="L749">
        <v>874.97299999999996</v>
      </c>
      <c r="M749">
        <v>955.09799999999996</v>
      </c>
      <c r="N749">
        <v>176.166</v>
      </c>
      <c r="O749">
        <v>2.4820000000000002</v>
      </c>
      <c r="P749">
        <v>2.1549999999999998</v>
      </c>
      <c r="Q749">
        <v>0.79</v>
      </c>
      <c r="R749">
        <v>257</v>
      </c>
      <c r="S749">
        <v>9.9659999999999993</v>
      </c>
      <c r="T749">
        <v>3126</v>
      </c>
      <c r="U749">
        <v>121.218</v>
      </c>
      <c r="Z749">
        <v>100310</v>
      </c>
      <c r="AA749">
        <v>62163476</v>
      </c>
      <c r="AB749">
        <v>2410.538</v>
      </c>
      <c r="AC749">
        <v>3.89</v>
      </c>
      <c r="AD749">
        <v>95952</v>
      </c>
      <c r="AE749">
        <v>3.7210000000000001</v>
      </c>
      <c r="AF749">
        <v>0.25669999999999998</v>
      </c>
      <c r="AG749">
        <v>3.9</v>
      </c>
      <c r="AH749" t="s">
        <v>204</v>
      </c>
      <c r="AI749">
        <v>52150693</v>
      </c>
      <c r="AJ749">
        <v>21895835</v>
      </c>
      <c r="AK749">
        <v>20353147</v>
      </c>
      <c r="AL749">
        <v>9901711</v>
      </c>
      <c r="AM749">
        <v>202409</v>
      </c>
      <c r="AN749">
        <v>178660</v>
      </c>
      <c r="AO749">
        <v>202.23</v>
      </c>
      <c r="AP749">
        <v>84.91</v>
      </c>
      <c r="AQ749">
        <v>78.92</v>
      </c>
      <c r="AR749">
        <v>38.4</v>
      </c>
      <c r="AS749">
        <v>6928</v>
      </c>
      <c r="AT749">
        <v>15437</v>
      </c>
      <c r="AU749">
        <v>0.06</v>
      </c>
      <c r="AV749">
        <v>55.56</v>
      </c>
      <c r="AW749">
        <v>25788217</v>
      </c>
      <c r="AX749">
        <v>3.202</v>
      </c>
      <c r="AY749">
        <v>37.9</v>
      </c>
      <c r="AZ749">
        <v>15.504</v>
      </c>
      <c r="BA749">
        <v>10.129</v>
      </c>
      <c r="BB749">
        <v>44648.71</v>
      </c>
      <c r="BC749">
        <v>0.5</v>
      </c>
      <c r="BD749">
        <v>107.791</v>
      </c>
      <c r="BE749">
        <v>5.07</v>
      </c>
      <c r="BF749">
        <v>13</v>
      </c>
      <c r="BG749">
        <v>16.5</v>
      </c>
      <c r="BI749">
        <v>3.84</v>
      </c>
      <c r="BJ749">
        <v>83.44</v>
      </c>
      <c r="BK749">
        <v>0.94399999999999995</v>
      </c>
    </row>
    <row r="750" spans="1:63" x14ac:dyDescent="0.3">
      <c r="A750" t="s">
        <v>202</v>
      </c>
      <c r="B750" t="s">
        <v>203</v>
      </c>
      <c r="C750" t="s">
        <v>127</v>
      </c>
      <c r="D750" s="33">
        <v>44604</v>
      </c>
      <c r="E750">
        <v>2902294</v>
      </c>
      <c r="F750">
        <v>25607</v>
      </c>
      <c r="G750">
        <v>25004.857</v>
      </c>
      <c r="H750">
        <v>4593</v>
      </c>
      <c r="I750">
        <v>50</v>
      </c>
      <c r="J750">
        <v>56.143000000000001</v>
      </c>
      <c r="K750">
        <v>112543.41499999999</v>
      </c>
      <c r="L750">
        <v>992.97299999999996</v>
      </c>
      <c r="M750">
        <v>969.62300000000005</v>
      </c>
      <c r="N750">
        <v>178.10499999999999</v>
      </c>
      <c r="O750">
        <v>1.9390000000000001</v>
      </c>
      <c r="P750">
        <v>2.177</v>
      </c>
      <c r="Q750">
        <v>0.82</v>
      </c>
      <c r="R750">
        <v>223</v>
      </c>
      <c r="S750">
        <v>8.6470000000000002</v>
      </c>
      <c r="T750">
        <v>3010</v>
      </c>
      <c r="U750">
        <v>116.72</v>
      </c>
      <c r="Z750">
        <v>72452</v>
      </c>
      <c r="AA750">
        <v>62235928</v>
      </c>
      <c r="AB750">
        <v>2413.3470000000002</v>
      </c>
      <c r="AC750">
        <v>2.81</v>
      </c>
      <c r="AD750">
        <v>91159</v>
      </c>
      <c r="AE750">
        <v>3.5350000000000001</v>
      </c>
      <c r="AF750">
        <v>0.27429999999999999</v>
      </c>
      <c r="AG750">
        <v>3.6</v>
      </c>
      <c r="AH750" t="s">
        <v>204</v>
      </c>
      <c r="AI750">
        <v>52258992</v>
      </c>
      <c r="AJ750">
        <v>21906946</v>
      </c>
      <c r="AK750">
        <v>20360127</v>
      </c>
      <c r="AL750">
        <v>9991919</v>
      </c>
      <c r="AM750">
        <v>108299</v>
      </c>
      <c r="AN750">
        <v>175876</v>
      </c>
      <c r="AO750">
        <v>202.65</v>
      </c>
      <c r="AP750">
        <v>84.95</v>
      </c>
      <c r="AQ750">
        <v>78.95</v>
      </c>
      <c r="AR750">
        <v>38.75</v>
      </c>
      <c r="AS750">
        <v>6820</v>
      </c>
      <c r="AT750">
        <v>14732</v>
      </c>
      <c r="AU750">
        <v>5.7000000000000002E-2</v>
      </c>
      <c r="AV750">
        <v>55.56</v>
      </c>
      <c r="AW750">
        <v>25788217</v>
      </c>
      <c r="AX750">
        <v>3.202</v>
      </c>
      <c r="AY750">
        <v>37.9</v>
      </c>
      <c r="AZ750">
        <v>15.504</v>
      </c>
      <c r="BA750">
        <v>10.129</v>
      </c>
      <c r="BB750">
        <v>44648.71</v>
      </c>
      <c r="BC750">
        <v>0.5</v>
      </c>
      <c r="BD750">
        <v>107.791</v>
      </c>
      <c r="BE750">
        <v>5.07</v>
      </c>
      <c r="BF750">
        <v>13</v>
      </c>
      <c r="BG750">
        <v>16.5</v>
      </c>
      <c r="BI750">
        <v>3.84</v>
      </c>
      <c r="BJ750">
        <v>83.44</v>
      </c>
      <c r="BK750">
        <v>0.94399999999999995</v>
      </c>
    </row>
    <row r="751" spans="1:63" x14ac:dyDescent="0.3">
      <c r="A751" t="s">
        <v>202</v>
      </c>
      <c r="B751" t="s">
        <v>203</v>
      </c>
      <c r="C751" t="s">
        <v>127</v>
      </c>
      <c r="D751" s="33">
        <v>44605</v>
      </c>
      <c r="E751">
        <v>2914583</v>
      </c>
      <c r="F751">
        <v>12289</v>
      </c>
      <c r="G751">
        <v>23153.714</v>
      </c>
      <c r="H751">
        <v>4604</v>
      </c>
      <c r="I751">
        <v>11</v>
      </c>
      <c r="J751">
        <v>50.856999999999999</v>
      </c>
      <c r="K751">
        <v>113019.95</v>
      </c>
      <c r="L751">
        <v>476.53500000000003</v>
      </c>
      <c r="M751">
        <v>897.84100000000001</v>
      </c>
      <c r="N751">
        <v>178.53100000000001</v>
      </c>
      <c r="O751">
        <v>0.42699999999999999</v>
      </c>
      <c r="P751">
        <v>1.972</v>
      </c>
      <c r="Q751">
        <v>0.84</v>
      </c>
      <c r="R751">
        <v>231</v>
      </c>
      <c r="S751">
        <v>8.9580000000000002</v>
      </c>
      <c r="T751">
        <v>3069</v>
      </c>
      <c r="U751">
        <v>119.008</v>
      </c>
      <c r="Z751">
        <v>86899</v>
      </c>
      <c r="AA751">
        <v>62322827</v>
      </c>
      <c r="AB751">
        <v>2416.7170000000001</v>
      </c>
      <c r="AC751">
        <v>3.37</v>
      </c>
      <c r="AD751">
        <v>90978</v>
      </c>
      <c r="AE751">
        <v>3.528</v>
      </c>
      <c r="AF751">
        <v>0.2545</v>
      </c>
      <c r="AG751">
        <v>3.9</v>
      </c>
      <c r="AH751" t="s">
        <v>204</v>
      </c>
      <c r="AI751">
        <v>52308370</v>
      </c>
      <c r="AJ751">
        <v>21911397</v>
      </c>
      <c r="AK751">
        <v>20363428</v>
      </c>
      <c r="AL751">
        <v>10033545</v>
      </c>
      <c r="AM751">
        <v>49378</v>
      </c>
      <c r="AN751">
        <v>172876</v>
      </c>
      <c r="AO751">
        <v>202.84</v>
      </c>
      <c r="AP751">
        <v>84.97</v>
      </c>
      <c r="AQ751">
        <v>78.959999999999994</v>
      </c>
      <c r="AR751">
        <v>38.909999999999997</v>
      </c>
      <c r="AS751">
        <v>6704</v>
      </c>
      <c r="AT751">
        <v>14045</v>
      </c>
      <c r="AU751">
        <v>5.3999999999999999E-2</v>
      </c>
      <c r="AV751">
        <v>43.98</v>
      </c>
      <c r="AW751">
        <v>25788217</v>
      </c>
      <c r="AX751">
        <v>3.202</v>
      </c>
      <c r="AY751">
        <v>37.9</v>
      </c>
      <c r="AZ751">
        <v>15.504</v>
      </c>
      <c r="BA751">
        <v>10.129</v>
      </c>
      <c r="BB751">
        <v>44648.71</v>
      </c>
      <c r="BC751">
        <v>0.5</v>
      </c>
      <c r="BD751">
        <v>107.791</v>
      </c>
      <c r="BE751">
        <v>5.07</v>
      </c>
      <c r="BF751">
        <v>13</v>
      </c>
      <c r="BG751">
        <v>16.5</v>
      </c>
      <c r="BI751">
        <v>3.84</v>
      </c>
      <c r="BJ751">
        <v>83.44</v>
      </c>
      <c r="BK751">
        <v>0.94399999999999995</v>
      </c>
    </row>
    <row r="752" spans="1:63" x14ac:dyDescent="0.3">
      <c r="A752" t="s">
        <v>202</v>
      </c>
      <c r="B752" t="s">
        <v>203</v>
      </c>
      <c r="C752" t="s">
        <v>127</v>
      </c>
      <c r="D752" s="33">
        <v>44606</v>
      </c>
      <c r="E752">
        <v>2945496</v>
      </c>
      <c r="F752">
        <v>30913</v>
      </c>
      <c r="G752">
        <v>23659.429</v>
      </c>
      <c r="H752">
        <v>4664</v>
      </c>
      <c r="I752">
        <v>60</v>
      </c>
      <c r="J752">
        <v>51.713999999999999</v>
      </c>
      <c r="K752">
        <v>114218.67600000001</v>
      </c>
      <c r="L752">
        <v>1198.7260000000001</v>
      </c>
      <c r="M752">
        <v>917.45100000000002</v>
      </c>
      <c r="N752">
        <v>180.858</v>
      </c>
      <c r="O752">
        <v>2.327</v>
      </c>
      <c r="P752">
        <v>2.0049999999999999</v>
      </c>
      <c r="Q752">
        <v>0.87</v>
      </c>
      <c r="R752">
        <v>222</v>
      </c>
      <c r="S752">
        <v>8.609</v>
      </c>
      <c r="T752">
        <v>2949</v>
      </c>
      <c r="U752">
        <v>114.355</v>
      </c>
      <c r="Z752">
        <v>67597</v>
      </c>
      <c r="AA752">
        <v>62390424</v>
      </c>
      <c r="AB752">
        <v>2419.3380000000002</v>
      </c>
      <c r="AC752">
        <v>2.621</v>
      </c>
      <c r="AD752">
        <v>88845</v>
      </c>
      <c r="AE752">
        <v>3.4449999999999998</v>
      </c>
      <c r="AF752">
        <v>0.26629999999999998</v>
      </c>
      <c r="AG752">
        <v>3.8</v>
      </c>
      <c r="AH752" t="s">
        <v>204</v>
      </c>
      <c r="AI752">
        <v>52474947</v>
      </c>
      <c r="AJ752">
        <v>21922677</v>
      </c>
      <c r="AK752">
        <v>20374213</v>
      </c>
      <c r="AL752">
        <v>10178057</v>
      </c>
      <c r="AM752">
        <v>166577</v>
      </c>
      <c r="AN752">
        <v>165863</v>
      </c>
      <c r="AO752">
        <v>203.48</v>
      </c>
      <c r="AP752">
        <v>85.01</v>
      </c>
      <c r="AQ752">
        <v>79.010000000000005</v>
      </c>
      <c r="AR752">
        <v>39.47</v>
      </c>
      <c r="AS752">
        <v>6432</v>
      </c>
      <c r="AT752">
        <v>13073</v>
      </c>
      <c r="AU752">
        <v>5.0999999999999997E-2</v>
      </c>
      <c r="AV752">
        <v>43.98</v>
      </c>
      <c r="AW752">
        <v>25788217</v>
      </c>
      <c r="AX752">
        <v>3.202</v>
      </c>
      <c r="AY752">
        <v>37.9</v>
      </c>
      <c r="AZ752">
        <v>15.504</v>
      </c>
      <c r="BA752">
        <v>10.129</v>
      </c>
      <c r="BB752">
        <v>44648.71</v>
      </c>
      <c r="BC752">
        <v>0.5</v>
      </c>
      <c r="BD752">
        <v>107.791</v>
      </c>
      <c r="BE752">
        <v>5.07</v>
      </c>
      <c r="BF752">
        <v>13</v>
      </c>
      <c r="BG752">
        <v>16.5</v>
      </c>
      <c r="BI752">
        <v>3.84</v>
      </c>
      <c r="BJ752">
        <v>83.44</v>
      </c>
      <c r="BK752">
        <v>0.94399999999999995</v>
      </c>
    </row>
    <row r="753" spans="1:63" x14ac:dyDescent="0.3">
      <c r="A753" t="s">
        <v>202</v>
      </c>
      <c r="B753" t="s">
        <v>203</v>
      </c>
      <c r="C753" t="s">
        <v>127</v>
      </c>
      <c r="D753" s="33">
        <v>44607</v>
      </c>
      <c r="E753">
        <v>2969890</v>
      </c>
      <c r="F753">
        <v>24394</v>
      </c>
      <c r="G753">
        <v>22642.857</v>
      </c>
      <c r="H753">
        <v>4726</v>
      </c>
      <c r="I753">
        <v>62</v>
      </c>
      <c r="J753">
        <v>50.429000000000002</v>
      </c>
      <c r="K753">
        <v>115164.61199999999</v>
      </c>
      <c r="L753">
        <v>945.93600000000004</v>
      </c>
      <c r="M753">
        <v>878.03099999999995</v>
      </c>
      <c r="N753">
        <v>183.262</v>
      </c>
      <c r="O753">
        <v>2.4039999999999999</v>
      </c>
      <c r="P753">
        <v>1.9550000000000001</v>
      </c>
      <c r="Q753">
        <v>0.89</v>
      </c>
      <c r="R753">
        <v>223</v>
      </c>
      <c r="S753">
        <v>8.6470000000000002</v>
      </c>
      <c r="T753">
        <v>2738</v>
      </c>
      <c r="U753">
        <v>106.173</v>
      </c>
      <c r="Z753">
        <v>57711</v>
      </c>
      <c r="AA753">
        <v>62448135</v>
      </c>
      <c r="AB753">
        <v>2421.576</v>
      </c>
      <c r="AC753">
        <v>2.238</v>
      </c>
      <c r="AD753">
        <v>84785</v>
      </c>
      <c r="AE753">
        <v>3.2879999999999998</v>
      </c>
      <c r="AF753">
        <v>0.2671</v>
      </c>
      <c r="AG753">
        <v>3.7</v>
      </c>
      <c r="AH753" t="s">
        <v>204</v>
      </c>
      <c r="AI753">
        <v>52635184</v>
      </c>
      <c r="AJ753">
        <v>21933086</v>
      </c>
      <c r="AK753">
        <v>20384601</v>
      </c>
      <c r="AL753">
        <v>10317497</v>
      </c>
      <c r="AM753">
        <v>160237</v>
      </c>
      <c r="AN753">
        <v>157389</v>
      </c>
      <c r="AO753">
        <v>204.11</v>
      </c>
      <c r="AP753">
        <v>85.05</v>
      </c>
      <c r="AQ753">
        <v>79.05</v>
      </c>
      <c r="AR753">
        <v>40.01</v>
      </c>
      <c r="AS753">
        <v>6103</v>
      </c>
      <c r="AT753">
        <v>12012</v>
      </c>
      <c r="AU753">
        <v>4.7E-2</v>
      </c>
      <c r="AV753">
        <v>43.98</v>
      </c>
      <c r="AW753">
        <v>25788217</v>
      </c>
      <c r="AX753">
        <v>3.202</v>
      </c>
      <c r="AY753">
        <v>37.9</v>
      </c>
      <c r="AZ753">
        <v>15.504</v>
      </c>
      <c r="BA753">
        <v>10.129</v>
      </c>
      <c r="BB753">
        <v>44648.71</v>
      </c>
      <c r="BC753">
        <v>0.5</v>
      </c>
      <c r="BD753">
        <v>107.791</v>
      </c>
      <c r="BE753">
        <v>5.07</v>
      </c>
      <c r="BF753">
        <v>13</v>
      </c>
      <c r="BG753">
        <v>16.5</v>
      </c>
      <c r="BI753">
        <v>3.84</v>
      </c>
      <c r="BJ753">
        <v>83.44</v>
      </c>
      <c r="BK753">
        <v>0.94399999999999995</v>
      </c>
    </row>
    <row r="754" spans="1:63" x14ac:dyDescent="0.3">
      <c r="A754" t="s">
        <v>202</v>
      </c>
      <c r="B754" t="s">
        <v>203</v>
      </c>
      <c r="C754" t="s">
        <v>127</v>
      </c>
      <c r="D754" s="33">
        <v>44608</v>
      </c>
      <c r="E754">
        <v>2967316</v>
      </c>
      <c r="H754">
        <v>4797</v>
      </c>
      <c r="I754">
        <v>71</v>
      </c>
      <c r="J754">
        <v>53.570999999999998</v>
      </c>
      <c r="K754">
        <v>115064.799</v>
      </c>
      <c r="N754">
        <v>186.01499999999999</v>
      </c>
      <c r="O754">
        <v>2.7530000000000001</v>
      </c>
      <c r="P754">
        <v>2.077</v>
      </c>
      <c r="Q754">
        <v>0.91</v>
      </c>
      <c r="R754">
        <v>224</v>
      </c>
      <c r="S754">
        <v>8.6859999999999999</v>
      </c>
      <c r="T754">
        <v>2677</v>
      </c>
      <c r="U754">
        <v>103.807</v>
      </c>
      <c r="Z754">
        <v>102972</v>
      </c>
      <c r="AA754">
        <v>62551107</v>
      </c>
      <c r="AB754">
        <v>2425.569</v>
      </c>
      <c r="AC754">
        <v>3.9929999999999999</v>
      </c>
      <c r="AD754">
        <v>83225</v>
      </c>
      <c r="AE754">
        <v>3.2269999999999999</v>
      </c>
      <c r="AH754" t="s">
        <v>204</v>
      </c>
      <c r="AI754">
        <v>52791256</v>
      </c>
      <c r="AJ754">
        <v>21943571</v>
      </c>
      <c r="AK754">
        <v>20393712</v>
      </c>
      <c r="AL754">
        <v>10453973</v>
      </c>
      <c r="AM754">
        <v>156072</v>
      </c>
      <c r="AN754">
        <v>149140</v>
      </c>
      <c r="AO754">
        <v>204.71</v>
      </c>
      <c r="AP754">
        <v>85.09</v>
      </c>
      <c r="AQ754">
        <v>79.08</v>
      </c>
      <c r="AR754">
        <v>40.54</v>
      </c>
      <c r="AS754">
        <v>5783</v>
      </c>
      <c r="AT754">
        <v>11088</v>
      </c>
      <c r="AU754">
        <v>4.2999999999999997E-2</v>
      </c>
      <c r="AV754">
        <v>43.98</v>
      </c>
      <c r="AW754">
        <v>25788217</v>
      </c>
      <c r="AX754">
        <v>3.202</v>
      </c>
      <c r="AY754">
        <v>37.9</v>
      </c>
      <c r="AZ754">
        <v>15.504</v>
      </c>
      <c r="BA754">
        <v>10.129</v>
      </c>
      <c r="BB754">
        <v>44648.71</v>
      </c>
      <c r="BC754">
        <v>0.5</v>
      </c>
      <c r="BD754">
        <v>107.791</v>
      </c>
      <c r="BE754">
        <v>5.07</v>
      </c>
      <c r="BF754">
        <v>13</v>
      </c>
      <c r="BG754">
        <v>16.5</v>
      </c>
      <c r="BI754">
        <v>3.84</v>
      </c>
      <c r="BJ754">
        <v>83.44</v>
      </c>
      <c r="BK754">
        <v>0.94399999999999995</v>
      </c>
    </row>
    <row r="755" spans="1:63" x14ac:dyDescent="0.3">
      <c r="A755" t="s">
        <v>202</v>
      </c>
      <c r="B755" t="s">
        <v>203</v>
      </c>
      <c r="C755" t="s">
        <v>127</v>
      </c>
      <c r="D755" s="33">
        <v>44609</v>
      </c>
      <c r="E755">
        <v>2990045</v>
      </c>
      <c r="F755">
        <v>22729</v>
      </c>
      <c r="H755">
        <v>4833</v>
      </c>
      <c r="I755">
        <v>36</v>
      </c>
      <c r="J755">
        <v>50.570999999999998</v>
      </c>
      <c r="K755">
        <v>115946.17</v>
      </c>
      <c r="L755">
        <v>881.37199999999996</v>
      </c>
      <c r="N755">
        <v>187.411</v>
      </c>
      <c r="O755">
        <v>1.3959999999999999</v>
      </c>
      <c r="P755">
        <v>1.9610000000000001</v>
      </c>
      <c r="Q755">
        <v>0.93</v>
      </c>
      <c r="R755">
        <v>208</v>
      </c>
      <c r="S755">
        <v>8.0660000000000007</v>
      </c>
      <c r="T755">
        <v>2528</v>
      </c>
      <c r="U755">
        <v>98.028999999999996</v>
      </c>
      <c r="Z755">
        <v>105258</v>
      </c>
      <c r="AA755">
        <v>62656365</v>
      </c>
      <c r="AB755">
        <v>2429.6509999999998</v>
      </c>
      <c r="AC755">
        <v>4.0819999999999999</v>
      </c>
      <c r="AD755">
        <v>84743</v>
      </c>
      <c r="AE755">
        <v>3.286</v>
      </c>
      <c r="AH755" t="s">
        <v>204</v>
      </c>
      <c r="AI755">
        <v>52941505</v>
      </c>
      <c r="AJ755">
        <v>21954313</v>
      </c>
      <c r="AK755">
        <v>20403693</v>
      </c>
      <c r="AL755">
        <v>10583499</v>
      </c>
      <c r="AM755">
        <v>150249</v>
      </c>
      <c r="AN755">
        <v>141889</v>
      </c>
      <c r="AO755">
        <v>205.29</v>
      </c>
      <c r="AP755">
        <v>85.13</v>
      </c>
      <c r="AQ755">
        <v>79.12</v>
      </c>
      <c r="AR755">
        <v>41.04</v>
      </c>
      <c r="AS755">
        <v>5502</v>
      </c>
      <c r="AT755">
        <v>10503</v>
      </c>
      <c r="AU755">
        <v>4.1000000000000002E-2</v>
      </c>
      <c r="AV755">
        <v>43.98</v>
      </c>
      <c r="AW755">
        <v>25788217</v>
      </c>
      <c r="AX755">
        <v>3.202</v>
      </c>
      <c r="AY755">
        <v>37.9</v>
      </c>
      <c r="AZ755">
        <v>15.504</v>
      </c>
      <c r="BA755">
        <v>10.129</v>
      </c>
      <c r="BB755">
        <v>44648.71</v>
      </c>
      <c r="BC755">
        <v>0.5</v>
      </c>
      <c r="BD755">
        <v>107.791</v>
      </c>
      <c r="BE755">
        <v>5.07</v>
      </c>
      <c r="BF755">
        <v>13</v>
      </c>
      <c r="BG755">
        <v>16.5</v>
      </c>
      <c r="BI755">
        <v>3.84</v>
      </c>
      <c r="BJ755">
        <v>83.44</v>
      </c>
      <c r="BK755">
        <v>0.94399999999999995</v>
      </c>
    </row>
    <row r="756" spans="1:63" x14ac:dyDescent="0.3">
      <c r="A756" t="s">
        <v>202</v>
      </c>
      <c r="B756" t="s">
        <v>203</v>
      </c>
      <c r="C756" t="s">
        <v>127</v>
      </c>
      <c r="D756" s="33">
        <v>44610</v>
      </c>
      <c r="E756">
        <v>3013262</v>
      </c>
      <c r="F756">
        <v>23217</v>
      </c>
      <c r="H756">
        <v>4878</v>
      </c>
      <c r="I756">
        <v>45</v>
      </c>
      <c r="J756">
        <v>47.856999999999999</v>
      </c>
      <c r="K756">
        <v>116846.465</v>
      </c>
      <c r="L756">
        <v>900.29499999999996</v>
      </c>
      <c r="N756">
        <v>189.15600000000001</v>
      </c>
      <c r="O756">
        <v>1.7450000000000001</v>
      </c>
      <c r="P756">
        <v>1.8560000000000001</v>
      </c>
      <c r="Q756">
        <v>0.95</v>
      </c>
      <c r="R756">
        <v>190</v>
      </c>
      <c r="S756">
        <v>7.3680000000000003</v>
      </c>
      <c r="T756">
        <v>2467</v>
      </c>
      <c r="U756">
        <v>95.664000000000001</v>
      </c>
      <c r="Z756">
        <v>89883</v>
      </c>
      <c r="AA756">
        <v>62746248</v>
      </c>
      <c r="AB756">
        <v>2433.136</v>
      </c>
      <c r="AC756">
        <v>3.4849999999999999</v>
      </c>
      <c r="AD756">
        <v>83253</v>
      </c>
      <c r="AE756">
        <v>3.2280000000000002</v>
      </c>
      <c r="AH756" t="s">
        <v>204</v>
      </c>
      <c r="AI756">
        <v>53096563</v>
      </c>
      <c r="AJ756">
        <v>21967182</v>
      </c>
      <c r="AK756">
        <v>20414450</v>
      </c>
      <c r="AL756">
        <v>10714931</v>
      </c>
      <c r="AM756">
        <v>155058</v>
      </c>
      <c r="AN756">
        <v>135124</v>
      </c>
      <c r="AO756">
        <v>205.89</v>
      </c>
      <c r="AP756">
        <v>85.18</v>
      </c>
      <c r="AQ756">
        <v>79.16</v>
      </c>
      <c r="AR756">
        <v>41.55</v>
      </c>
      <c r="AS756">
        <v>5240</v>
      </c>
      <c r="AT756">
        <v>10192</v>
      </c>
      <c r="AU756">
        <v>0.04</v>
      </c>
      <c r="AV756">
        <v>43.98</v>
      </c>
      <c r="AW756">
        <v>25788217</v>
      </c>
      <c r="AX756">
        <v>3.202</v>
      </c>
      <c r="AY756">
        <v>37.9</v>
      </c>
      <c r="AZ756">
        <v>15.504</v>
      </c>
      <c r="BA756">
        <v>10.129</v>
      </c>
      <c r="BB756">
        <v>44648.71</v>
      </c>
      <c r="BC756">
        <v>0.5</v>
      </c>
      <c r="BD756">
        <v>107.791</v>
      </c>
      <c r="BE756">
        <v>5.07</v>
      </c>
      <c r="BF756">
        <v>13</v>
      </c>
      <c r="BG756">
        <v>16.5</v>
      </c>
      <c r="BI756">
        <v>3.84</v>
      </c>
      <c r="BJ756">
        <v>83.44</v>
      </c>
      <c r="BK756">
        <v>0.94399999999999995</v>
      </c>
    </row>
    <row r="757" spans="1:63" x14ac:dyDescent="0.3">
      <c r="A757" t="s">
        <v>202</v>
      </c>
      <c r="B757" t="s">
        <v>203</v>
      </c>
      <c r="C757" t="s">
        <v>127</v>
      </c>
      <c r="D757" s="33">
        <v>44611</v>
      </c>
      <c r="E757">
        <v>3030638</v>
      </c>
      <c r="F757">
        <v>17376</v>
      </c>
      <c r="H757">
        <v>4912</v>
      </c>
      <c r="I757">
        <v>34</v>
      </c>
      <c r="J757">
        <v>45.570999999999998</v>
      </c>
      <c r="K757">
        <v>117520.261</v>
      </c>
      <c r="L757">
        <v>673.79600000000005</v>
      </c>
      <c r="N757">
        <v>190.47499999999999</v>
      </c>
      <c r="O757">
        <v>1.3180000000000001</v>
      </c>
      <c r="P757">
        <v>1.7669999999999999</v>
      </c>
      <c r="Q757">
        <v>0.96</v>
      </c>
      <c r="R757">
        <v>184</v>
      </c>
      <c r="S757">
        <v>7.1349999999999998</v>
      </c>
      <c r="T757">
        <v>2392</v>
      </c>
      <c r="U757">
        <v>92.756</v>
      </c>
      <c r="Z757">
        <v>79118</v>
      </c>
      <c r="AA757">
        <v>62825366</v>
      </c>
      <c r="AB757">
        <v>2436.2040000000002</v>
      </c>
      <c r="AC757">
        <v>3.0680000000000001</v>
      </c>
      <c r="AD757">
        <v>84205</v>
      </c>
      <c r="AE757">
        <v>3.2650000000000001</v>
      </c>
      <c r="AH757" t="s">
        <v>204</v>
      </c>
      <c r="AI757">
        <v>53183572</v>
      </c>
      <c r="AJ757">
        <v>21976357</v>
      </c>
      <c r="AK757">
        <v>20420498</v>
      </c>
      <c r="AL757">
        <v>10786717</v>
      </c>
      <c r="AM757">
        <v>87009</v>
      </c>
      <c r="AN757">
        <v>132083</v>
      </c>
      <c r="AO757">
        <v>206.23</v>
      </c>
      <c r="AP757">
        <v>85.22</v>
      </c>
      <c r="AQ757">
        <v>79.19</v>
      </c>
      <c r="AR757">
        <v>41.83</v>
      </c>
      <c r="AS757">
        <v>5122</v>
      </c>
      <c r="AT757">
        <v>9916</v>
      </c>
      <c r="AU757">
        <v>3.7999999999999999E-2</v>
      </c>
      <c r="AV757">
        <v>43.98</v>
      </c>
      <c r="AW757">
        <v>25788217</v>
      </c>
      <c r="AX757">
        <v>3.202</v>
      </c>
      <c r="AY757">
        <v>37.9</v>
      </c>
      <c r="AZ757">
        <v>15.504</v>
      </c>
      <c r="BA757">
        <v>10.129</v>
      </c>
      <c r="BB757">
        <v>44648.71</v>
      </c>
      <c r="BC757">
        <v>0.5</v>
      </c>
      <c r="BD757">
        <v>107.791</v>
      </c>
      <c r="BE757">
        <v>5.07</v>
      </c>
      <c r="BF757">
        <v>13</v>
      </c>
      <c r="BG757">
        <v>16.5</v>
      </c>
      <c r="BI757">
        <v>3.84</v>
      </c>
      <c r="BJ757">
        <v>83.44</v>
      </c>
      <c r="BK757">
        <v>0.94399999999999995</v>
      </c>
    </row>
    <row r="758" spans="1:63" x14ac:dyDescent="0.3">
      <c r="A758" t="s">
        <v>202</v>
      </c>
      <c r="B758" t="s">
        <v>203</v>
      </c>
      <c r="C758" t="s">
        <v>127</v>
      </c>
      <c r="D758" s="33">
        <v>44612</v>
      </c>
      <c r="E758">
        <v>3048857</v>
      </c>
      <c r="F758">
        <v>18219</v>
      </c>
      <c r="H758">
        <v>4929</v>
      </c>
      <c r="I758">
        <v>17</v>
      </c>
      <c r="J758">
        <v>46.429000000000002</v>
      </c>
      <c r="K758">
        <v>118226.747</v>
      </c>
      <c r="L758">
        <v>706.48500000000001</v>
      </c>
      <c r="N758">
        <v>191.13399999999999</v>
      </c>
      <c r="O758">
        <v>0.65900000000000003</v>
      </c>
      <c r="P758">
        <v>1.8</v>
      </c>
      <c r="Q758">
        <v>0.98</v>
      </c>
      <c r="R758">
        <v>179</v>
      </c>
      <c r="S758">
        <v>6.9409999999999998</v>
      </c>
      <c r="T758">
        <v>2416</v>
      </c>
      <c r="U758">
        <v>93.686000000000007</v>
      </c>
      <c r="Z758">
        <v>65905</v>
      </c>
      <c r="AA758">
        <v>62891271</v>
      </c>
      <c r="AB758">
        <v>2438.7600000000002</v>
      </c>
      <c r="AC758">
        <v>2.556</v>
      </c>
      <c r="AD758">
        <v>81206</v>
      </c>
      <c r="AE758">
        <v>3.149</v>
      </c>
      <c r="AH758" t="s">
        <v>204</v>
      </c>
      <c r="AI758">
        <v>53224792</v>
      </c>
      <c r="AJ758">
        <v>21980295</v>
      </c>
      <c r="AK758">
        <v>20423361</v>
      </c>
      <c r="AL758">
        <v>10821136</v>
      </c>
      <c r="AM758">
        <v>41220</v>
      </c>
      <c r="AN758">
        <v>130917</v>
      </c>
      <c r="AO758">
        <v>206.39</v>
      </c>
      <c r="AP758">
        <v>85.23</v>
      </c>
      <c r="AQ758">
        <v>79.2</v>
      </c>
      <c r="AR758">
        <v>41.96</v>
      </c>
      <c r="AS758">
        <v>5077</v>
      </c>
      <c r="AT758">
        <v>9843</v>
      </c>
      <c r="AU758">
        <v>3.7999999999999999E-2</v>
      </c>
      <c r="AV758">
        <v>43.98</v>
      </c>
      <c r="AW758">
        <v>25788217</v>
      </c>
      <c r="AX758">
        <v>3.202</v>
      </c>
      <c r="AY758">
        <v>37.9</v>
      </c>
      <c r="AZ758">
        <v>15.504</v>
      </c>
      <c r="BA758">
        <v>10.129</v>
      </c>
      <c r="BB758">
        <v>44648.71</v>
      </c>
      <c r="BC758">
        <v>0.5</v>
      </c>
      <c r="BD758">
        <v>107.791</v>
      </c>
      <c r="BE758">
        <v>5.07</v>
      </c>
      <c r="BF758">
        <v>13</v>
      </c>
      <c r="BG758">
        <v>16.5</v>
      </c>
      <c r="BI758">
        <v>3.84</v>
      </c>
      <c r="BJ758">
        <v>83.44</v>
      </c>
      <c r="BK758">
        <v>0.94399999999999995</v>
      </c>
    </row>
    <row r="759" spans="1:63" x14ac:dyDescent="0.3">
      <c r="A759" t="s">
        <v>202</v>
      </c>
      <c r="B759" t="s">
        <v>203</v>
      </c>
      <c r="C759" t="s">
        <v>127</v>
      </c>
      <c r="D759" s="33">
        <v>44613</v>
      </c>
      <c r="E759">
        <v>3074020</v>
      </c>
      <c r="F759">
        <v>25163</v>
      </c>
      <c r="H759">
        <v>4966</v>
      </c>
      <c r="I759">
        <v>37</v>
      </c>
      <c r="J759">
        <v>43.143000000000001</v>
      </c>
      <c r="K759">
        <v>119202.50199999999</v>
      </c>
      <c r="L759">
        <v>975.75599999999997</v>
      </c>
      <c r="N759">
        <v>192.56899999999999</v>
      </c>
      <c r="O759">
        <v>1.4350000000000001</v>
      </c>
      <c r="P759">
        <v>1.673</v>
      </c>
      <c r="Q759">
        <v>0.99</v>
      </c>
      <c r="R759">
        <v>171</v>
      </c>
      <c r="S759">
        <v>6.6310000000000002</v>
      </c>
      <c r="T759">
        <v>2407</v>
      </c>
      <c r="U759">
        <v>93.337000000000003</v>
      </c>
      <c r="Z759">
        <v>51466</v>
      </c>
      <c r="AA759">
        <v>62942737</v>
      </c>
      <c r="AB759">
        <v>2440.7559999999999</v>
      </c>
      <c r="AC759">
        <v>1.996</v>
      </c>
      <c r="AD759">
        <v>78902</v>
      </c>
      <c r="AE759">
        <v>3.06</v>
      </c>
      <c r="AH759" t="s">
        <v>204</v>
      </c>
      <c r="AI759">
        <v>53365398</v>
      </c>
      <c r="AJ759">
        <v>21992267</v>
      </c>
      <c r="AK759">
        <v>20433044</v>
      </c>
      <c r="AL759">
        <v>10940087</v>
      </c>
      <c r="AM759">
        <v>140606</v>
      </c>
      <c r="AN759">
        <v>127207</v>
      </c>
      <c r="AO759">
        <v>206.94</v>
      </c>
      <c r="AP759">
        <v>85.28</v>
      </c>
      <c r="AQ759">
        <v>79.23</v>
      </c>
      <c r="AR759">
        <v>42.42</v>
      </c>
      <c r="AS759">
        <v>4933</v>
      </c>
      <c r="AT759">
        <v>9941</v>
      </c>
      <c r="AU759">
        <v>3.9E-2</v>
      </c>
      <c r="AV759">
        <v>43.98</v>
      </c>
      <c r="AW759">
        <v>25788217</v>
      </c>
      <c r="AX759">
        <v>3.202</v>
      </c>
      <c r="AY759">
        <v>37.9</v>
      </c>
      <c r="AZ759">
        <v>15.504</v>
      </c>
      <c r="BA759">
        <v>10.129</v>
      </c>
      <c r="BB759">
        <v>44648.71</v>
      </c>
      <c r="BC759">
        <v>0.5</v>
      </c>
      <c r="BD759">
        <v>107.791</v>
      </c>
      <c r="BE759">
        <v>5.07</v>
      </c>
      <c r="BF759">
        <v>13</v>
      </c>
      <c r="BG759">
        <v>16.5</v>
      </c>
      <c r="BI759">
        <v>3.84</v>
      </c>
      <c r="BJ759">
        <v>83.44</v>
      </c>
      <c r="BK759">
        <v>0.94399999999999995</v>
      </c>
    </row>
    <row r="760" spans="1:63" x14ac:dyDescent="0.3">
      <c r="A760" t="s">
        <v>202</v>
      </c>
      <c r="B760" t="s">
        <v>203</v>
      </c>
      <c r="C760" t="s">
        <v>127</v>
      </c>
      <c r="D760" s="33">
        <v>44614</v>
      </c>
      <c r="E760">
        <v>3099249</v>
      </c>
      <c r="F760">
        <v>25229</v>
      </c>
      <c r="H760">
        <v>5025</v>
      </c>
      <c r="I760">
        <v>59</v>
      </c>
      <c r="J760">
        <v>42.713999999999999</v>
      </c>
      <c r="K760">
        <v>120180.817</v>
      </c>
      <c r="L760">
        <v>978.31500000000005</v>
      </c>
      <c r="N760">
        <v>194.85599999999999</v>
      </c>
      <c r="O760">
        <v>2.2879999999999998</v>
      </c>
      <c r="P760">
        <v>1.6559999999999999</v>
      </c>
      <c r="Q760">
        <v>1</v>
      </c>
      <c r="R760">
        <v>172</v>
      </c>
      <c r="S760">
        <v>6.67</v>
      </c>
      <c r="T760">
        <v>2322</v>
      </c>
      <c r="U760">
        <v>90.040999999999997</v>
      </c>
      <c r="Z760">
        <v>82207</v>
      </c>
      <c r="AA760">
        <v>63024944</v>
      </c>
      <c r="AB760">
        <v>2443.9430000000002</v>
      </c>
      <c r="AC760">
        <v>3.1880000000000002</v>
      </c>
      <c r="AD760">
        <v>82401</v>
      </c>
      <c r="AE760">
        <v>3.1949999999999998</v>
      </c>
      <c r="AH760" t="s">
        <v>204</v>
      </c>
      <c r="AI760">
        <v>53497461</v>
      </c>
      <c r="AJ760">
        <v>22004154</v>
      </c>
      <c r="AK760">
        <v>20441976</v>
      </c>
      <c r="AL760">
        <v>11051331</v>
      </c>
      <c r="AM760">
        <v>132063</v>
      </c>
      <c r="AN760">
        <v>123182</v>
      </c>
      <c r="AO760">
        <v>207.45</v>
      </c>
      <c r="AP760">
        <v>85.33</v>
      </c>
      <c r="AQ760">
        <v>79.27</v>
      </c>
      <c r="AR760">
        <v>42.85</v>
      </c>
      <c r="AS760">
        <v>4777</v>
      </c>
      <c r="AT760">
        <v>10153</v>
      </c>
      <c r="AU760">
        <v>3.9E-2</v>
      </c>
      <c r="AV760">
        <v>43.98</v>
      </c>
      <c r="AW760">
        <v>25788217</v>
      </c>
      <c r="AX760">
        <v>3.202</v>
      </c>
      <c r="AY760">
        <v>37.9</v>
      </c>
      <c r="AZ760">
        <v>15.504</v>
      </c>
      <c r="BA760">
        <v>10.129</v>
      </c>
      <c r="BB760">
        <v>44648.71</v>
      </c>
      <c r="BC760">
        <v>0.5</v>
      </c>
      <c r="BD760">
        <v>107.791</v>
      </c>
      <c r="BE760">
        <v>5.07</v>
      </c>
      <c r="BF760">
        <v>13</v>
      </c>
      <c r="BG760">
        <v>16.5</v>
      </c>
      <c r="BI760">
        <v>3.84</v>
      </c>
      <c r="BJ760">
        <v>83.44</v>
      </c>
      <c r="BK760">
        <v>0.94399999999999995</v>
      </c>
    </row>
    <row r="761" spans="1:63" x14ac:dyDescent="0.3">
      <c r="A761" t="s">
        <v>202</v>
      </c>
      <c r="B761" t="s">
        <v>203</v>
      </c>
      <c r="C761" t="s">
        <v>127</v>
      </c>
      <c r="D761" s="33">
        <v>44615</v>
      </c>
      <c r="E761">
        <v>3124101</v>
      </c>
      <c r="F761">
        <v>24852</v>
      </c>
      <c r="G761">
        <v>22397.857</v>
      </c>
      <c r="H761">
        <v>5062</v>
      </c>
      <c r="I761">
        <v>37</v>
      </c>
      <c r="J761">
        <v>37.856999999999999</v>
      </c>
      <c r="K761">
        <v>121144.51300000001</v>
      </c>
      <c r="L761">
        <v>963.69600000000003</v>
      </c>
      <c r="M761">
        <v>868.53099999999995</v>
      </c>
      <c r="N761">
        <v>196.291</v>
      </c>
      <c r="O761">
        <v>1.4350000000000001</v>
      </c>
      <c r="P761">
        <v>1.468</v>
      </c>
      <c r="Q761">
        <v>1</v>
      </c>
      <c r="R761">
        <v>157</v>
      </c>
      <c r="S761">
        <v>6.0880000000000001</v>
      </c>
      <c r="T761">
        <v>2186</v>
      </c>
      <c r="U761">
        <v>84.766999999999996</v>
      </c>
      <c r="Z761">
        <v>100703</v>
      </c>
      <c r="AA761">
        <v>63125647</v>
      </c>
      <c r="AB761">
        <v>2447.848</v>
      </c>
      <c r="AC761">
        <v>3.9049999999999998</v>
      </c>
      <c r="AD761">
        <v>82077</v>
      </c>
      <c r="AE761">
        <v>3.1829999999999998</v>
      </c>
      <c r="AF761">
        <v>0.27289999999999998</v>
      </c>
      <c r="AG761">
        <v>3.7</v>
      </c>
      <c r="AH761" t="s">
        <v>204</v>
      </c>
      <c r="AI761">
        <v>53621446</v>
      </c>
      <c r="AJ761">
        <v>22015487</v>
      </c>
      <c r="AK761">
        <v>20450588</v>
      </c>
      <c r="AL761">
        <v>11155371</v>
      </c>
      <c r="AM761">
        <v>123985</v>
      </c>
      <c r="AN761">
        <v>118599</v>
      </c>
      <c r="AO761">
        <v>207.93</v>
      </c>
      <c r="AP761">
        <v>85.37</v>
      </c>
      <c r="AQ761">
        <v>79.3</v>
      </c>
      <c r="AR761">
        <v>43.26</v>
      </c>
      <c r="AS761">
        <v>4599</v>
      </c>
      <c r="AT761">
        <v>10274</v>
      </c>
      <c r="AU761">
        <v>0.04</v>
      </c>
      <c r="AV761">
        <v>43.98</v>
      </c>
      <c r="AW761">
        <v>25788217</v>
      </c>
      <c r="AX761">
        <v>3.202</v>
      </c>
      <c r="AY761">
        <v>37.9</v>
      </c>
      <c r="AZ761">
        <v>15.504</v>
      </c>
      <c r="BA761">
        <v>10.129</v>
      </c>
      <c r="BB761">
        <v>44648.71</v>
      </c>
      <c r="BC761">
        <v>0.5</v>
      </c>
      <c r="BD761">
        <v>107.791</v>
      </c>
      <c r="BE761">
        <v>5.07</v>
      </c>
      <c r="BF761">
        <v>13</v>
      </c>
      <c r="BG761">
        <v>16.5</v>
      </c>
      <c r="BI761">
        <v>3.84</v>
      </c>
      <c r="BJ761">
        <v>83.44</v>
      </c>
      <c r="BK761">
        <v>0.94399999999999995</v>
      </c>
    </row>
    <row r="762" spans="1:63" x14ac:dyDescent="0.3">
      <c r="A762" t="s">
        <v>202</v>
      </c>
      <c r="B762" t="s">
        <v>203</v>
      </c>
      <c r="C762" t="s">
        <v>127</v>
      </c>
      <c r="D762" s="33">
        <v>44616</v>
      </c>
      <c r="E762">
        <v>3150771</v>
      </c>
      <c r="F762">
        <v>26670</v>
      </c>
      <c r="G762">
        <v>22960.857</v>
      </c>
      <c r="H762">
        <v>5095</v>
      </c>
      <c r="I762">
        <v>33</v>
      </c>
      <c r="J762">
        <v>37.429000000000002</v>
      </c>
      <c r="K762">
        <v>122178.70699999999</v>
      </c>
      <c r="L762">
        <v>1034.193</v>
      </c>
      <c r="M762">
        <v>890.36199999999997</v>
      </c>
      <c r="N762">
        <v>197.571</v>
      </c>
      <c r="O762">
        <v>1.28</v>
      </c>
      <c r="P762">
        <v>1.4510000000000001</v>
      </c>
      <c r="Q762">
        <v>1.01</v>
      </c>
      <c r="R762">
        <v>157</v>
      </c>
      <c r="S762">
        <v>6.0880000000000001</v>
      </c>
      <c r="T762">
        <v>2072</v>
      </c>
      <c r="U762">
        <v>80.346999999999994</v>
      </c>
      <c r="Z762">
        <v>89532</v>
      </c>
      <c r="AA762">
        <v>63215179</v>
      </c>
      <c r="AB762">
        <v>2451.3200000000002</v>
      </c>
      <c r="AC762">
        <v>3.472</v>
      </c>
      <c r="AD762">
        <v>79831</v>
      </c>
      <c r="AE762">
        <v>3.0960000000000001</v>
      </c>
      <c r="AF762">
        <v>0.28760000000000002</v>
      </c>
      <c r="AG762">
        <v>3.5</v>
      </c>
      <c r="AH762" t="s">
        <v>204</v>
      </c>
      <c r="AI762">
        <v>53744582</v>
      </c>
      <c r="AJ762">
        <v>22026289</v>
      </c>
      <c r="AK762">
        <v>20459281</v>
      </c>
      <c r="AL762">
        <v>11259012</v>
      </c>
      <c r="AM762">
        <v>123136</v>
      </c>
      <c r="AN762">
        <v>114725</v>
      </c>
      <c r="AO762">
        <v>208.41</v>
      </c>
      <c r="AP762">
        <v>85.41</v>
      </c>
      <c r="AQ762">
        <v>79.34</v>
      </c>
      <c r="AR762">
        <v>43.66</v>
      </c>
      <c r="AS762">
        <v>4449</v>
      </c>
      <c r="AT762">
        <v>10282</v>
      </c>
      <c r="AU762">
        <v>0.04</v>
      </c>
      <c r="AV762">
        <v>43.98</v>
      </c>
      <c r="AW762">
        <v>25788217</v>
      </c>
      <c r="AX762">
        <v>3.202</v>
      </c>
      <c r="AY762">
        <v>37.9</v>
      </c>
      <c r="AZ762">
        <v>15.504</v>
      </c>
      <c r="BA762">
        <v>10.129</v>
      </c>
      <c r="BB762">
        <v>44648.71</v>
      </c>
      <c r="BC762">
        <v>0.5</v>
      </c>
      <c r="BD762">
        <v>107.791</v>
      </c>
      <c r="BE762">
        <v>5.07</v>
      </c>
      <c r="BF762">
        <v>13</v>
      </c>
      <c r="BG762">
        <v>16.5</v>
      </c>
      <c r="BI762">
        <v>3.84</v>
      </c>
      <c r="BJ762">
        <v>83.44</v>
      </c>
      <c r="BK762">
        <v>0.94399999999999995</v>
      </c>
    </row>
    <row r="763" spans="1:63" x14ac:dyDescent="0.3">
      <c r="A763" t="s">
        <v>202</v>
      </c>
      <c r="B763" t="s">
        <v>203</v>
      </c>
      <c r="C763" t="s">
        <v>127</v>
      </c>
      <c r="D763" s="33">
        <v>44617</v>
      </c>
      <c r="E763">
        <v>3170574</v>
      </c>
      <c r="F763">
        <v>19803</v>
      </c>
      <c r="G763">
        <v>22473.143</v>
      </c>
      <c r="H763">
        <v>5131</v>
      </c>
      <c r="I763">
        <v>36</v>
      </c>
      <c r="J763">
        <v>36.143000000000001</v>
      </c>
      <c r="K763">
        <v>122946.61599999999</v>
      </c>
      <c r="L763">
        <v>767.90899999999999</v>
      </c>
      <c r="M763">
        <v>871.45</v>
      </c>
      <c r="N763">
        <v>198.96700000000001</v>
      </c>
      <c r="O763">
        <v>1.3959999999999999</v>
      </c>
      <c r="P763">
        <v>1.4019999999999999</v>
      </c>
      <c r="Q763">
        <v>1.02</v>
      </c>
      <c r="R763">
        <v>150</v>
      </c>
      <c r="S763">
        <v>5.8170000000000002</v>
      </c>
      <c r="T763">
        <v>2025</v>
      </c>
      <c r="U763">
        <v>78.524000000000001</v>
      </c>
      <c r="Z763">
        <v>100549</v>
      </c>
      <c r="AA763">
        <v>63315728</v>
      </c>
      <c r="AB763">
        <v>2455.2190000000001</v>
      </c>
      <c r="AC763">
        <v>3.899</v>
      </c>
      <c r="AD763">
        <v>81354</v>
      </c>
      <c r="AE763">
        <v>3.1549999999999998</v>
      </c>
      <c r="AF763">
        <v>0.2762</v>
      </c>
      <c r="AG763">
        <v>3.6</v>
      </c>
      <c r="AH763" t="s">
        <v>204</v>
      </c>
      <c r="AI763">
        <v>53866202</v>
      </c>
      <c r="AJ763">
        <v>22036909</v>
      </c>
      <c r="AK763">
        <v>20468250</v>
      </c>
      <c r="AL763">
        <v>11361043</v>
      </c>
      <c r="AM763">
        <v>121620</v>
      </c>
      <c r="AN763">
        <v>109948</v>
      </c>
      <c r="AO763">
        <v>208.88</v>
      </c>
      <c r="AP763">
        <v>85.45</v>
      </c>
      <c r="AQ763">
        <v>79.37</v>
      </c>
      <c r="AR763">
        <v>44.06</v>
      </c>
      <c r="AS763">
        <v>4263</v>
      </c>
      <c r="AT763">
        <v>9961</v>
      </c>
      <c r="AU763">
        <v>3.9E-2</v>
      </c>
      <c r="AV763">
        <v>43.98</v>
      </c>
      <c r="AW763">
        <v>25788217</v>
      </c>
      <c r="AX763">
        <v>3.202</v>
      </c>
      <c r="AY763">
        <v>37.9</v>
      </c>
      <c r="AZ763">
        <v>15.504</v>
      </c>
      <c r="BA763">
        <v>10.129</v>
      </c>
      <c r="BB763">
        <v>44648.71</v>
      </c>
      <c r="BC763">
        <v>0.5</v>
      </c>
      <c r="BD763">
        <v>107.791</v>
      </c>
      <c r="BE763">
        <v>5.07</v>
      </c>
      <c r="BF763">
        <v>13</v>
      </c>
      <c r="BG763">
        <v>16.5</v>
      </c>
      <c r="BI763">
        <v>3.84</v>
      </c>
      <c r="BJ763">
        <v>83.44</v>
      </c>
      <c r="BK763">
        <v>0.94399999999999995</v>
      </c>
    </row>
    <row r="764" spans="1:63" x14ac:dyDescent="0.3">
      <c r="A764" t="s">
        <v>202</v>
      </c>
      <c r="B764" t="s">
        <v>203</v>
      </c>
      <c r="C764" t="s">
        <v>127</v>
      </c>
      <c r="D764" s="33">
        <v>44618</v>
      </c>
      <c r="E764">
        <v>3188117</v>
      </c>
      <c r="F764">
        <v>17543</v>
      </c>
      <c r="G764">
        <v>22497</v>
      </c>
      <c r="H764">
        <v>5157</v>
      </c>
      <c r="I764">
        <v>26</v>
      </c>
      <c r="J764">
        <v>35</v>
      </c>
      <c r="K764">
        <v>123626.887</v>
      </c>
      <c r="L764">
        <v>680.27200000000005</v>
      </c>
      <c r="M764">
        <v>872.375</v>
      </c>
      <c r="N764">
        <v>199.97499999999999</v>
      </c>
      <c r="O764">
        <v>1.008</v>
      </c>
      <c r="P764">
        <v>1.357</v>
      </c>
      <c r="Q764">
        <v>1.03</v>
      </c>
      <c r="R764">
        <v>137</v>
      </c>
      <c r="S764">
        <v>5.3129999999999997</v>
      </c>
      <c r="T764">
        <v>1995</v>
      </c>
      <c r="U764">
        <v>77.361000000000004</v>
      </c>
      <c r="Z764">
        <v>78661</v>
      </c>
      <c r="AA764">
        <v>63394389</v>
      </c>
      <c r="AB764">
        <v>2458.27</v>
      </c>
      <c r="AC764">
        <v>3.05</v>
      </c>
      <c r="AD764">
        <v>81289</v>
      </c>
      <c r="AE764">
        <v>3.1520000000000001</v>
      </c>
      <c r="AF764">
        <v>0.27679999999999999</v>
      </c>
      <c r="AG764">
        <v>3.6</v>
      </c>
      <c r="AH764" t="s">
        <v>204</v>
      </c>
      <c r="AI764">
        <v>53932803</v>
      </c>
      <c r="AJ764">
        <v>22044111</v>
      </c>
      <c r="AK764">
        <v>20473343</v>
      </c>
      <c r="AL764">
        <v>11415349</v>
      </c>
      <c r="AM764">
        <v>66601</v>
      </c>
      <c r="AN764">
        <v>107033</v>
      </c>
      <c r="AO764">
        <v>209.14</v>
      </c>
      <c r="AP764">
        <v>85.48</v>
      </c>
      <c r="AQ764">
        <v>79.39</v>
      </c>
      <c r="AR764">
        <v>44.27</v>
      </c>
      <c r="AS764">
        <v>4150</v>
      </c>
      <c r="AT764">
        <v>9679</v>
      </c>
      <c r="AU764">
        <v>3.7999999999999999E-2</v>
      </c>
      <c r="AV764">
        <v>43.98</v>
      </c>
      <c r="AW764">
        <v>25788217</v>
      </c>
      <c r="AX764">
        <v>3.202</v>
      </c>
      <c r="AY764">
        <v>37.9</v>
      </c>
      <c r="AZ764">
        <v>15.504</v>
      </c>
      <c r="BA764">
        <v>10.129</v>
      </c>
      <c r="BB764">
        <v>44648.71</v>
      </c>
      <c r="BC764">
        <v>0.5</v>
      </c>
      <c r="BD764">
        <v>107.791</v>
      </c>
      <c r="BE764">
        <v>5.07</v>
      </c>
      <c r="BF764">
        <v>13</v>
      </c>
      <c r="BG764">
        <v>16.5</v>
      </c>
      <c r="BI764">
        <v>3.84</v>
      </c>
      <c r="BJ764">
        <v>83.44</v>
      </c>
      <c r="BK764">
        <v>0.94399999999999995</v>
      </c>
    </row>
    <row r="765" spans="1:63" x14ac:dyDescent="0.3">
      <c r="A765" t="s">
        <v>202</v>
      </c>
      <c r="B765" t="s">
        <v>203</v>
      </c>
      <c r="C765" t="s">
        <v>127</v>
      </c>
      <c r="D765" s="33">
        <v>44619</v>
      </c>
      <c r="E765">
        <v>3209599</v>
      </c>
      <c r="F765">
        <v>21482</v>
      </c>
      <c r="G765">
        <v>22963.143</v>
      </c>
      <c r="H765">
        <v>5171</v>
      </c>
      <c r="I765">
        <v>14</v>
      </c>
      <c r="J765">
        <v>34.570999999999998</v>
      </c>
      <c r="K765">
        <v>124459.90399999999</v>
      </c>
      <c r="L765">
        <v>833.01599999999996</v>
      </c>
      <c r="M765">
        <v>890.45100000000002</v>
      </c>
      <c r="N765">
        <v>200.518</v>
      </c>
      <c r="O765">
        <v>0.54300000000000004</v>
      </c>
      <c r="P765">
        <v>1.341</v>
      </c>
      <c r="Q765">
        <v>1.06</v>
      </c>
      <c r="R765">
        <v>136</v>
      </c>
      <c r="S765">
        <v>5.274</v>
      </c>
      <c r="T765">
        <v>2003</v>
      </c>
      <c r="U765">
        <v>77.671000000000006</v>
      </c>
      <c r="Z765">
        <v>70824</v>
      </c>
      <c r="AA765">
        <v>63465213</v>
      </c>
      <c r="AB765">
        <v>2461.0160000000001</v>
      </c>
      <c r="AC765">
        <v>2.746</v>
      </c>
      <c r="AD765">
        <v>81992</v>
      </c>
      <c r="AE765">
        <v>3.1789999999999998</v>
      </c>
      <c r="AF765">
        <v>0.28010000000000002</v>
      </c>
      <c r="AG765">
        <v>3.6</v>
      </c>
      <c r="AH765" t="s">
        <v>204</v>
      </c>
      <c r="AI765">
        <v>53963467</v>
      </c>
      <c r="AJ765">
        <v>22047151</v>
      </c>
      <c r="AK765">
        <v>20475638</v>
      </c>
      <c r="AL765">
        <v>11440678</v>
      </c>
      <c r="AM765">
        <v>30664</v>
      </c>
      <c r="AN765">
        <v>105525</v>
      </c>
      <c r="AO765">
        <v>209.26</v>
      </c>
      <c r="AP765">
        <v>85.49</v>
      </c>
      <c r="AQ765">
        <v>79.400000000000006</v>
      </c>
      <c r="AR765">
        <v>44.36</v>
      </c>
      <c r="AS765">
        <v>4092</v>
      </c>
      <c r="AT765">
        <v>9551</v>
      </c>
      <c r="AU765">
        <v>3.6999999999999998E-2</v>
      </c>
      <c r="AV765">
        <v>43.98</v>
      </c>
      <c r="AW765">
        <v>25788217</v>
      </c>
      <c r="AX765">
        <v>3.202</v>
      </c>
      <c r="AY765">
        <v>37.9</v>
      </c>
      <c r="AZ765">
        <v>15.504</v>
      </c>
      <c r="BA765">
        <v>10.129</v>
      </c>
      <c r="BB765">
        <v>44648.71</v>
      </c>
      <c r="BC765">
        <v>0.5</v>
      </c>
      <c r="BD765">
        <v>107.791</v>
      </c>
      <c r="BE765">
        <v>5.07</v>
      </c>
      <c r="BF765">
        <v>13</v>
      </c>
      <c r="BG765">
        <v>16.5</v>
      </c>
      <c r="BI765">
        <v>3.84</v>
      </c>
      <c r="BJ765">
        <v>83.44</v>
      </c>
      <c r="BK765">
        <v>0.94399999999999995</v>
      </c>
    </row>
    <row r="766" spans="1:63" x14ac:dyDescent="0.3">
      <c r="A766" t="s">
        <v>202</v>
      </c>
      <c r="B766" t="s">
        <v>203</v>
      </c>
      <c r="C766" t="s">
        <v>127</v>
      </c>
      <c r="D766" s="33">
        <v>44620</v>
      </c>
      <c r="E766">
        <v>3235017</v>
      </c>
      <c r="F766">
        <v>25418</v>
      </c>
      <c r="G766">
        <v>22999.571</v>
      </c>
      <c r="H766">
        <v>5210</v>
      </c>
      <c r="I766">
        <v>39</v>
      </c>
      <c r="J766">
        <v>34.856999999999999</v>
      </c>
      <c r="K766">
        <v>125445.54700000001</v>
      </c>
      <c r="L766">
        <v>985.64400000000001</v>
      </c>
      <c r="M766">
        <v>891.86400000000003</v>
      </c>
      <c r="N766">
        <v>202.03</v>
      </c>
      <c r="O766">
        <v>1.512</v>
      </c>
      <c r="P766">
        <v>1.3520000000000001</v>
      </c>
      <c r="Q766">
        <v>1.07</v>
      </c>
      <c r="R766">
        <v>131</v>
      </c>
      <c r="S766">
        <v>5.08</v>
      </c>
      <c r="T766">
        <v>1940</v>
      </c>
      <c r="U766">
        <v>75.227999999999994</v>
      </c>
      <c r="Z766">
        <v>58369</v>
      </c>
      <c r="AA766">
        <v>63523582</v>
      </c>
      <c r="AB766">
        <v>2463.279</v>
      </c>
      <c r="AC766">
        <v>2.2629999999999999</v>
      </c>
      <c r="AD766">
        <v>82978</v>
      </c>
      <c r="AE766">
        <v>3.218</v>
      </c>
      <c r="AF766">
        <v>0.2772</v>
      </c>
      <c r="AG766">
        <v>3.6</v>
      </c>
      <c r="AH766" t="s">
        <v>204</v>
      </c>
      <c r="AI766">
        <v>54065507</v>
      </c>
      <c r="AJ766">
        <v>22055898</v>
      </c>
      <c r="AK766">
        <v>20483240</v>
      </c>
      <c r="AL766">
        <v>11526369</v>
      </c>
      <c r="AM766">
        <v>102040</v>
      </c>
      <c r="AN766">
        <v>100016</v>
      </c>
      <c r="AO766">
        <v>209.65</v>
      </c>
      <c r="AP766">
        <v>85.53</v>
      </c>
      <c r="AQ766">
        <v>79.430000000000007</v>
      </c>
      <c r="AR766">
        <v>44.7</v>
      </c>
      <c r="AS766">
        <v>3878</v>
      </c>
      <c r="AT766">
        <v>9090</v>
      </c>
      <c r="AU766">
        <v>3.5000000000000003E-2</v>
      </c>
      <c r="AV766">
        <v>43.98</v>
      </c>
      <c r="AW766">
        <v>25788217</v>
      </c>
      <c r="AX766">
        <v>3.202</v>
      </c>
      <c r="AY766">
        <v>37.9</v>
      </c>
      <c r="AZ766">
        <v>15.504</v>
      </c>
      <c r="BA766">
        <v>10.129</v>
      </c>
      <c r="BB766">
        <v>44648.71</v>
      </c>
      <c r="BC766">
        <v>0.5</v>
      </c>
      <c r="BD766">
        <v>107.791</v>
      </c>
      <c r="BE766">
        <v>5.07</v>
      </c>
      <c r="BF766">
        <v>13</v>
      </c>
      <c r="BG766">
        <v>16.5</v>
      </c>
      <c r="BI766">
        <v>3.84</v>
      </c>
      <c r="BJ766">
        <v>83.44</v>
      </c>
      <c r="BK766">
        <v>0.94399999999999995</v>
      </c>
    </row>
    <row r="767" spans="1:63" x14ac:dyDescent="0.3">
      <c r="A767" t="s">
        <v>202</v>
      </c>
      <c r="B767" t="s">
        <v>203</v>
      </c>
      <c r="C767" t="s">
        <v>127</v>
      </c>
      <c r="D767" s="33">
        <v>44621</v>
      </c>
      <c r="E767">
        <v>3256772</v>
      </c>
      <c r="F767">
        <v>21755</v>
      </c>
      <c r="G767">
        <v>22503.286</v>
      </c>
      <c r="H767">
        <v>5269</v>
      </c>
      <c r="I767">
        <v>59</v>
      </c>
      <c r="J767">
        <v>34.856999999999999</v>
      </c>
      <c r="K767">
        <v>126289.15</v>
      </c>
      <c r="L767">
        <v>843.60199999999998</v>
      </c>
      <c r="M767">
        <v>872.61900000000003</v>
      </c>
      <c r="N767">
        <v>204.31800000000001</v>
      </c>
      <c r="O767">
        <v>2.2879999999999998</v>
      </c>
      <c r="P767">
        <v>1.3520000000000001</v>
      </c>
      <c r="Q767">
        <v>1.0900000000000001</v>
      </c>
      <c r="R767">
        <v>121</v>
      </c>
      <c r="S767">
        <v>4.6920000000000002</v>
      </c>
      <c r="T767">
        <v>1904</v>
      </c>
      <c r="U767">
        <v>73.831999999999994</v>
      </c>
      <c r="Z767">
        <v>69785</v>
      </c>
      <c r="AA767">
        <v>63593367</v>
      </c>
      <c r="AB767">
        <v>2465.9850000000001</v>
      </c>
      <c r="AC767">
        <v>2.706</v>
      </c>
      <c r="AD767">
        <v>81203</v>
      </c>
      <c r="AE767">
        <v>3.149</v>
      </c>
      <c r="AF767">
        <v>0.27710000000000001</v>
      </c>
      <c r="AG767">
        <v>3.6</v>
      </c>
      <c r="AH767" t="s">
        <v>204</v>
      </c>
      <c r="AI767">
        <v>54155508</v>
      </c>
      <c r="AJ767">
        <v>22063566</v>
      </c>
      <c r="AK767">
        <v>20490408</v>
      </c>
      <c r="AL767">
        <v>11601534</v>
      </c>
      <c r="AM767">
        <v>90001</v>
      </c>
      <c r="AN767">
        <v>94007</v>
      </c>
      <c r="AO767">
        <v>210</v>
      </c>
      <c r="AP767">
        <v>85.56</v>
      </c>
      <c r="AQ767">
        <v>79.459999999999994</v>
      </c>
      <c r="AR767">
        <v>44.99</v>
      </c>
      <c r="AS767">
        <v>3645</v>
      </c>
      <c r="AT767">
        <v>8487</v>
      </c>
      <c r="AU767">
        <v>3.3000000000000002E-2</v>
      </c>
      <c r="AV767">
        <v>43.98</v>
      </c>
      <c r="AW767">
        <v>25788217</v>
      </c>
      <c r="AX767">
        <v>3.202</v>
      </c>
      <c r="AY767">
        <v>37.9</v>
      </c>
      <c r="AZ767">
        <v>15.504</v>
      </c>
      <c r="BA767">
        <v>10.129</v>
      </c>
      <c r="BB767">
        <v>44648.71</v>
      </c>
      <c r="BC767">
        <v>0.5</v>
      </c>
      <c r="BD767">
        <v>107.791</v>
      </c>
      <c r="BE767">
        <v>5.07</v>
      </c>
      <c r="BF767">
        <v>13</v>
      </c>
      <c r="BG767">
        <v>16.5</v>
      </c>
      <c r="BI767">
        <v>3.84</v>
      </c>
      <c r="BJ767">
        <v>83.44</v>
      </c>
      <c r="BK767">
        <v>0.94399999999999995</v>
      </c>
    </row>
    <row r="768" spans="1:63" x14ac:dyDescent="0.3">
      <c r="A768" t="s">
        <v>202</v>
      </c>
      <c r="B768" t="s">
        <v>203</v>
      </c>
      <c r="C768" t="s">
        <v>127</v>
      </c>
      <c r="D768" s="33">
        <v>44622</v>
      </c>
      <c r="E768">
        <v>3296784</v>
      </c>
      <c r="F768">
        <v>40012</v>
      </c>
      <c r="G768">
        <v>24669</v>
      </c>
      <c r="H768">
        <v>5316</v>
      </c>
      <c r="I768">
        <v>47</v>
      </c>
      <c r="J768">
        <v>36.286000000000001</v>
      </c>
      <c r="K768">
        <v>127840.711</v>
      </c>
      <c r="L768">
        <v>1551.5609999999999</v>
      </c>
      <c r="M768">
        <v>956.6</v>
      </c>
      <c r="N768">
        <v>206.14099999999999</v>
      </c>
      <c r="O768">
        <v>1.823</v>
      </c>
      <c r="P768">
        <v>1.407</v>
      </c>
      <c r="Q768">
        <v>1.1200000000000001</v>
      </c>
      <c r="R768">
        <v>118</v>
      </c>
      <c r="S768">
        <v>4.5759999999999996</v>
      </c>
      <c r="T768">
        <v>1837</v>
      </c>
      <c r="U768">
        <v>71.233999999999995</v>
      </c>
      <c r="Z768">
        <v>98154</v>
      </c>
      <c r="AA768">
        <v>63691521</v>
      </c>
      <c r="AB768">
        <v>2469.7919999999999</v>
      </c>
      <c r="AC768">
        <v>3.806</v>
      </c>
      <c r="AD768">
        <v>80839</v>
      </c>
      <c r="AE768">
        <v>3.1349999999999998</v>
      </c>
      <c r="AF768">
        <v>0.30520000000000003</v>
      </c>
      <c r="AG768">
        <v>3.3</v>
      </c>
      <c r="AH768" t="s">
        <v>204</v>
      </c>
      <c r="AI768">
        <v>54241892</v>
      </c>
      <c r="AJ768">
        <v>22070693</v>
      </c>
      <c r="AK768">
        <v>20497591</v>
      </c>
      <c r="AL768">
        <v>11673608</v>
      </c>
      <c r="AM768">
        <v>86384</v>
      </c>
      <c r="AN768">
        <v>88635</v>
      </c>
      <c r="AO768">
        <v>210.34</v>
      </c>
      <c r="AP768">
        <v>85.58</v>
      </c>
      <c r="AQ768">
        <v>79.48</v>
      </c>
      <c r="AR768">
        <v>45.27</v>
      </c>
      <c r="AS768">
        <v>3437</v>
      </c>
      <c r="AT768">
        <v>7887</v>
      </c>
      <c r="AU768">
        <v>3.1E-2</v>
      </c>
      <c r="AV768">
        <v>43.98</v>
      </c>
      <c r="AW768">
        <v>25788217</v>
      </c>
      <c r="AX768">
        <v>3.202</v>
      </c>
      <c r="AY768">
        <v>37.9</v>
      </c>
      <c r="AZ768">
        <v>15.504</v>
      </c>
      <c r="BA768">
        <v>10.129</v>
      </c>
      <c r="BB768">
        <v>44648.71</v>
      </c>
      <c r="BC768">
        <v>0.5</v>
      </c>
      <c r="BD768">
        <v>107.791</v>
      </c>
      <c r="BE768">
        <v>5.07</v>
      </c>
      <c r="BF768">
        <v>13</v>
      </c>
      <c r="BG768">
        <v>16.5</v>
      </c>
      <c r="BI768">
        <v>3.84</v>
      </c>
      <c r="BJ768">
        <v>83.44</v>
      </c>
      <c r="BK768">
        <v>0.94399999999999995</v>
      </c>
    </row>
    <row r="769" spans="1:67" x14ac:dyDescent="0.3">
      <c r="A769" t="s">
        <v>202</v>
      </c>
      <c r="B769" t="s">
        <v>203</v>
      </c>
      <c r="C769" t="s">
        <v>127</v>
      </c>
      <c r="D769" s="33">
        <v>44623</v>
      </c>
      <c r="E769">
        <v>3321943</v>
      </c>
      <c r="F769">
        <v>25159</v>
      </c>
      <c r="G769">
        <v>24453.143</v>
      </c>
      <c r="H769">
        <v>5354</v>
      </c>
      <c r="I769">
        <v>38</v>
      </c>
      <c r="J769">
        <v>37</v>
      </c>
      <c r="K769">
        <v>128816.31200000001</v>
      </c>
      <c r="L769">
        <v>975.601</v>
      </c>
      <c r="M769">
        <v>948.22900000000004</v>
      </c>
      <c r="N769">
        <v>207.614</v>
      </c>
      <c r="O769">
        <v>1.474</v>
      </c>
      <c r="P769">
        <v>1.4350000000000001</v>
      </c>
      <c r="Q769">
        <v>1.1100000000000001</v>
      </c>
      <c r="R769">
        <v>110</v>
      </c>
      <c r="S769">
        <v>4.266</v>
      </c>
      <c r="T769">
        <v>1752</v>
      </c>
      <c r="U769">
        <v>67.938000000000002</v>
      </c>
      <c r="Z769">
        <v>94936</v>
      </c>
      <c r="AA769">
        <v>63786457</v>
      </c>
      <c r="AB769">
        <v>2473.473</v>
      </c>
      <c r="AC769">
        <v>3.681</v>
      </c>
      <c r="AD769">
        <v>81611</v>
      </c>
      <c r="AE769">
        <v>3.165</v>
      </c>
      <c r="AF769">
        <v>0.29959999999999998</v>
      </c>
      <c r="AG769">
        <v>3.3</v>
      </c>
      <c r="AH769" t="s">
        <v>204</v>
      </c>
      <c r="AI769">
        <v>54327853</v>
      </c>
      <c r="AJ769">
        <v>22078148</v>
      </c>
      <c r="AK769">
        <v>20505135</v>
      </c>
      <c r="AL769">
        <v>11744570</v>
      </c>
      <c r="AM769">
        <v>85961</v>
      </c>
      <c r="AN769">
        <v>83324</v>
      </c>
      <c r="AO769">
        <v>210.67</v>
      </c>
      <c r="AP769">
        <v>85.61</v>
      </c>
      <c r="AQ769">
        <v>79.510000000000005</v>
      </c>
      <c r="AR769">
        <v>45.54</v>
      </c>
      <c r="AS769">
        <v>3231</v>
      </c>
      <c r="AT769">
        <v>7408</v>
      </c>
      <c r="AU769">
        <v>2.9000000000000001E-2</v>
      </c>
      <c r="AV769">
        <v>43.98</v>
      </c>
      <c r="AW769">
        <v>25788217</v>
      </c>
      <c r="AX769">
        <v>3.202</v>
      </c>
      <c r="AY769">
        <v>37.9</v>
      </c>
      <c r="AZ769">
        <v>15.504</v>
      </c>
      <c r="BA769">
        <v>10.129</v>
      </c>
      <c r="BB769">
        <v>44648.71</v>
      </c>
      <c r="BC769">
        <v>0.5</v>
      </c>
      <c r="BD769">
        <v>107.791</v>
      </c>
      <c r="BE769">
        <v>5.07</v>
      </c>
      <c r="BF769">
        <v>13</v>
      </c>
      <c r="BG769">
        <v>16.5</v>
      </c>
      <c r="BI769">
        <v>3.84</v>
      </c>
      <c r="BJ769">
        <v>83.44</v>
      </c>
      <c r="BK769">
        <v>0.94399999999999995</v>
      </c>
    </row>
    <row r="770" spans="1:67" x14ac:dyDescent="0.3">
      <c r="A770" t="s">
        <v>202</v>
      </c>
      <c r="B770" t="s">
        <v>203</v>
      </c>
      <c r="C770" t="s">
        <v>127</v>
      </c>
      <c r="D770" s="33">
        <v>44624</v>
      </c>
      <c r="E770">
        <v>3344659</v>
      </c>
      <c r="F770">
        <v>22716</v>
      </c>
      <c r="G770">
        <v>24869.286</v>
      </c>
      <c r="H770">
        <v>5402</v>
      </c>
      <c r="I770">
        <v>48</v>
      </c>
      <c r="J770">
        <v>38.713999999999999</v>
      </c>
      <c r="K770">
        <v>129697.179</v>
      </c>
      <c r="L770">
        <v>880.86699999999996</v>
      </c>
      <c r="M770">
        <v>964.36599999999999</v>
      </c>
      <c r="N770">
        <v>209.476</v>
      </c>
      <c r="O770">
        <v>1.861</v>
      </c>
      <c r="P770">
        <v>1.5009999999999999</v>
      </c>
      <c r="Q770">
        <v>1.1200000000000001</v>
      </c>
      <c r="R770">
        <v>112</v>
      </c>
      <c r="S770">
        <v>4.343</v>
      </c>
      <c r="T770">
        <v>1752</v>
      </c>
      <c r="U770">
        <v>67.938000000000002</v>
      </c>
      <c r="Z770">
        <v>92085</v>
      </c>
      <c r="AA770">
        <v>63878542</v>
      </c>
      <c r="AB770">
        <v>2477.0439999999999</v>
      </c>
      <c r="AC770">
        <v>3.5710000000000002</v>
      </c>
      <c r="AD770">
        <v>80402</v>
      </c>
      <c r="AE770">
        <v>3.1179999999999999</v>
      </c>
      <c r="AF770">
        <v>0.30930000000000002</v>
      </c>
      <c r="AG770">
        <v>3.2</v>
      </c>
      <c r="AH770" t="s">
        <v>204</v>
      </c>
      <c r="AI770">
        <v>54418534</v>
      </c>
      <c r="AJ770">
        <v>22085942</v>
      </c>
      <c r="AK770">
        <v>20513850</v>
      </c>
      <c r="AL770">
        <v>11818742</v>
      </c>
      <c r="AM770">
        <v>90681</v>
      </c>
      <c r="AN770">
        <v>78905</v>
      </c>
      <c r="AO770">
        <v>211.02</v>
      </c>
      <c r="AP770">
        <v>85.64</v>
      </c>
      <c r="AQ770">
        <v>79.55</v>
      </c>
      <c r="AR770">
        <v>45.83</v>
      </c>
      <c r="AS770">
        <v>3060</v>
      </c>
      <c r="AT770">
        <v>7005</v>
      </c>
      <c r="AU770">
        <v>2.7E-2</v>
      </c>
      <c r="AV770">
        <v>43.98</v>
      </c>
      <c r="AW770">
        <v>25788217</v>
      </c>
      <c r="AX770">
        <v>3.202</v>
      </c>
      <c r="AY770">
        <v>37.9</v>
      </c>
      <c r="AZ770">
        <v>15.504</v>
      </c>
      <c r="BA770">
        <v>10.129</v>
      </c>
      <c r="BB770">
        <v>44648.71</v>
      </c>
      <c r="BC770">
        <v>0.5</v>
      </c>
      <c r="BD770">
        <v>107.791</v>
      </c>
      <c r="BE770">
        <v>5.07</v>
      </c>
      <c r="BF770">
        <v>13</v>
      </c>
      <c r="BG770">
        <v>16.5</v>
      </c>
      <c r="BI770">
        <v>3.84</v>
      </c>
      <c r="BJ770">
        <v>83.44</v>
      </c>
      <c r="BK770">
        <v>0.94399999999999995</v>
      </c>
    </row>
    <row r="771" spans="1:67" x14ac:dyDescent="0.3">
      <c r="A771" t="s">
        <v>202</v>
      </c>
      <c r="B771" t="s">
        <v>203</v>
      </c>
      <c r="C771" t="s">
        <v>127</v>
      </c>
      <c r="D771" s="33">
        <v>44625</v>
      </c>
      <c r="E771">
        <v>3362035</v>
      </c>
      <c r="F771">
        <v>17376</v>
      </c>
      <c r="G771">
        <v>24845.429</v>
      </c>
      <c r="H771">
        <v>5416</v>
      </c>
      <c r="I771">
        <v>14</v>
      </c>
      <c r="J771">
        <v>37</v>
      </c>
      <c r="K771">
        <v>130370.97500000001</v>
      </c>
      <c r="L771">
        <v>673.79600000000005</v>
      </c>
      <c r="M771">
        <v>963.44100000000003</v>
      </c>
      <c r="N771">
        <v>210.018</v>
      </c>
      <c r="O771">
        <v>0.54300000000000004</v>
      </c>
      <c r="P771">
        <v>1.4350000000000001</v>
      </c>
      <c r="Q771">
        <v>1.1399999999999999</v>
      </c>
      <c r="R771">
        <v>113</v>
      </c>
      <c r="S771">
        <v>4.3819999999999997</v>
      </c>
      <c r="T771">
        <v>1737</v>
      </c>
      <c r="U771">
        <v>67.355999999999995</v>
      </c>
      <c r="Z771">
        <v>80346</v>
      </c>
      <c r="AA771">
        <v>63958888</v>
      </c>
      <c r="AB771">
        <v>2480.1590000000001</v>
      </c>
      <c r="AC771">
        <v>3.1160000000000001</v>
      </c>
      <c r="AD771">
        <v>80643</v>
      </c>
      <c r="AE771">
        <v>3.1269999999999998</v>
      </c>
      <c r="AF771">
        <v>0.30809999999999998</v>
      </c>
      <c r="AG771">
        <v>3.2</v>
      </c>
      <c r="AH771" t="s">
        <v>204</v>
      </c>
      <c r="AI771">
        <v>54469705</v>
      </c>
      <c r="AJ771">
        <v>22091094</v>
      </c>
      <c r="AK771">
        <v>20520964</v>
      </c>
      <c r="AL771">
        <v>11857647</v>
      </c>
      <c r="AM771">
        <v>51171</v>
      </c>
      <c r="AN771">
        <v>76700</v>
      </c>
      <c r="AO771">
        <v>211.22</v>
      </c>
      <c r="AP771">
        <v>85.66</v>
      </c>
      <c r="AQ771">
        <v>79.569999999999993</v>
      </c>
      <c r="AR771">
        <v>45.98</v>
      </c>
      <c r="AS771">
        <v>2974</v>
      </c>
      <c r="AT771">
        <v>6712</v>
      </c>
      <c r="AU771">
        <v>2.5999999999999999E-2</v>
      </c>
      <c r="AW771">
        <v>25788217</v>
      </c>
      <c r="AX771">
        <v>3.202</v>
      </c>
      <c r="AY771">
        <v>37.9</v>
      </c>
      <c r="AZ771">
        <v>15.504</v>
      </c>
      <c r="BA771">
        <v>10.129</v>
      </c>
      <c r="BB771">
        <v>44648.71</v>
      </c>
      <c r="BC771">
        <v>0.5</v>
      </c>
      <c r="BD771">
        <v>107.791</v>
      </c>
      <c r="BE771">
        <v>5.07</v>
      </c>
      <c r="BF771">
        <v>13</v>
      </c>
      <c r="BG771">
        <v>16.5</v>
      </c>
      <c r="BI771">
        <v>3.84</v>
      </c>
      <c r="BJ771">
        <v>83.44</v>
      </c>
      <c r="BK771">
        <v>0.94399999999999995</v>
      </c>
    </row>
    <row r="772" spans="1:67" x14ac:dyDescent="0.3">
      <c r="A772" t="s">
        <v>202</v>
      </c>
      <c r="B772" t="s">
        <v>203</v>
      </c>
      <c r="C772" t="s">
        <v>127</v>
      </c>
      <c r="D772" s="33">
        <v>44626</v>
      </c>
      <c r="E772">
        <v>3384217</v>
      </c>
      <c r="F772">
        <v>22182</v>
      </c>
      <c r="G772">
        <v>24945.429</v>
      </c>
      <c r="H772">
        <v>5425</v>
      </c>
      <c r="I772">
        <v>9</v>
      </c>
      <c r="J772">
        <v>36.286000000000001</v>
      </c>
      <c r="K772">
        <v>131231.136</v>
      </c>
      <c r="L772">
        <v>860.16</v>
      </c>
      <c r="M772">
        <v>967.31899999999996</v>
      </c>
      <c r="N772">
        <v>210.36699999999999</v>
      </c>
      <c r="O772">
        <v>0.34899999999999998</v>
      </c>
      <c r="P772">
        <v>1.407</v>
      </c>
      <c r="Q772">
        <v>1.18</v>
      </c>
      <c r="R772">
        <v>117</v>
      </c>
      <c r="S772">
        <v>4.5369999999999999</v>
      </c>
      <c r="T772">
        <v>1809</v>
      </c>
      <c r="U772">
        <v>70.147999999999996</v>
      </c>
      <c r="Z772">
        <v>70041</v>
      </c>
      <c r="AA772">
        <v>64028929</v>
      </c>
      <c r="AB772">
        <v>2482.875</v>
      </c>
      <c r="AC772">
        <v>2.7160000000000002</v>
      </c>
      <c r="AD772">
        <v>80531</v>
      </c>
      <c r="AE772">
        <v>3.1230000000000002</v>
      </c>
      <c r="AF772">
        <v>0.30980000000000002</v>
      </c>
      <c r="AG772">
        <v>3.2</v>
      </c>
      <c r="AH772" t="s">
        <v>204</v>
      </c>
      <c r="AI772">
        <v>54492395</v>
      </c>
      <c r="AJ772">
        <v>22093332</v>
      </c>
      <c r="AK772">
        <v>20524493</v>
      </c>
      <c r="AL772">
        <v>11874570</v>
      </c>
      <c r="AM772">
        <v>22690</v>
      </c>
      <c r="AN772">
        <v>75561</v>
      </c>
      <c r="AO772">
        <v>211.31</v>
      </c>
      <c r="AP772">
        <v>85.67</v>
      </c>
      <c r="AQ772">
        <v>79.59</v>
      </c>
      <c r="AR772">
        <v>46.05</v>
      </c>
      <c r="AS772">
        <v>2930</v>
      </c>
      <c r="AT772">
        <v>6597</v>
      </c>
      <c r="AU772">
        <v>2.5999999999999999E-2</v>
      </c>
      <c r="AW772">
        <v>25788217</v>
      </c>
      <c r="AX772">
        <v>3.202</v>
      </c>
      <c r="AY772">
        <v>37.9</v>
      </c>
      <c r="AZ772">
        <v>15.504</v>
      </c>
      <c r="BA772">
        <v>10.129</v>
      </c>
      <c r="BB772">
        <v>44648.71</v>
      </c>
      <c r="BC772">
        <v>0.5</v>
      </c>
      <c r="BD772">
        <v>107.791</v>
      </c>
      <c r="BE772">
        <v>5.07</v>
      </c>
      <c r="BF772">
        <v>13</v>
      </c>
      <c r="BG772">
        <v>16.5</v>
      </c>
      <c r="BI772">
        <v>3.84</v>
      </c>
      <c r="BJ772">
        <v>83.44</v>
      </c>
      <c r="BK772">
        <v>0.94399999999999995</v>
      </c>
    </row>
    <row r="773" spans="1:67" x14ac:dyDescent="0.3">
      <c r="A773" t="s">
        <v>202</v>
      </c>
      <c r="B773" t="s">
        <v>203</v>
      </c>
      <c r="C773" t="s">
        <v>127</v>
      </c>
      <c r="D773" s="33">
        <v>44627</v>
      </c>
      <c r="E773">
        <v>3429179</v>
      </c>
      <c r="F773">
        <v>44962</v>
      </c>
      <c r="G773">
        <v>27737.429</v>
      </c>
      <c r="H773">
        <v>5464</v>
      </c>
      <c r="I773">
        <v>39</v>
      </c>
      <c r="J773">
        <v>36.286000000000001</v>
      </c>
      <c r="K773">
        <v>132974.64499999999</v>
      </c>
      <c r="L773">
        <v>1743.509</v>
      </c>
      <c r="M773">
        <v>1075.585</v>
      </c>
      <c r="N773">
        <v>211.88</v>
      </c>
      <c r="O773">
        <v>1.512</v>
      </c>
      <c r="P773">
        <v>1.407</v>
      </c>
      <c r="Q773">
        <v>1.22</v>
      </c>
      <c r="R773">
        <v>112</v>
      </c>
      <c r="S773">
        <v>4.343</v>
      </c>
      <c r="T773">
        <v>1788</v>
      </c>
      <c r="U773">
        <v>69.334000000000003</v>
      </c>
      <c r="Z773">
        <v>65021</v>
      </c>
      <c r="AA773">
        <v>64093950</v>
      </c>
      <c r="AB773">
        <v>2485.3969999999999</v>
      </c>
      <c r="AC773">
        <v>2.5209999999999999</v>
      </c>
      <c r="AD773">
        <v>81481</v>
      </c>
      <c r="AE773">
        <v>3.16</v>
      </c>
      <c r="AF773">
        <v>0.34039999999999998</v>
      </c>
      <c r="AG773">
        <v>2.9</v>
      </c>
      <c r="AH773" t="s">
        <v>204</v>
      </c>
      <c r="AI773">
        <v>54570032</v>
      </c>
      <c r="AJ773">
        <v>22098997</v>
      </c>
      <c r="AK773">
        <v>20543714</v>
      </c>
      <c r="AL773">
        <v>11927321</v>
      </c>
      <c r="AM773">
        <v>77637</v>
      </c>
      <c r="AN773">
        <v>72075</v>
      </c>
      <c r="AO773">
        <v>211.61</v>
      </c>
      <c r="AP773">
        <v>85.69</v>
      </c>
      <c r="AQ773">
        <v>79.66</v>
      </c>
      <c r="AR773">
        <v>46.25</v>
      </c>
      <c r="AS773">
        <v>2795</v>
      </c>
      <c r="AT773">
        <v>6157</v>
      </c>
      <c r="AU773">
        <v>2.4E-2</v>
      </c>
      <c r="AW773">
        <v>25788217</v>
      </c>
      <c r="AX773">
        <v>3.202</v>
      </c>
      <c r="AY773">
        <v>37.9</v>
      </c>
      <c r="AZ773">
        <v>15.504</v>
      </c>
      <c r="BA773">
        <v>10.129</v>
      </c>
      <c r="BB773">
        <v>44648.71</v>
      </c>
      <c r="BC773">
        <v>0.5</v>
      </c>
      <c r="BD773">
        <v>107.791</v>
      </c>
      <c r="BE773">
        <v>5.07</v>
      </c>
      <c r="BF773">
        <v>13</v>
      </c>
      <c r="BG773">
        <v>16.5</v>
      </c>
      <c r="BI773">
        <v>3.84</v>
      </c>
      <c r="BJ773">
        <v>83.44</v>
      </c>
      <c r="BK773">
        <v>0.94399999999999995</v>
      </c>
    </row>
    <row r="774" spans="1:67" x14ac:dyDescent="0.3">
      <c r="A774" t="s">
        <v>202</v>
      </c>
      <c r="B774" t="s">
        <v>203</v>
      </c>
      <c r="C774" t="s">
        <v>127</v>
      </c>
      <c r="D774" s="33">
        <v>44628</v>
      </c>
      <c r="E774">
        <v>3459870</v>
      </c>
      <c r="F774">
        <v>30691</v>
      </c>
      <c r="G774">
        <v>29014</v>
      </c>
      <c r="H774">
        <v>5495</v>
      </c>
      <c r="I774">
        <v>31</v>
      </c>
      <c r="J774">
        <v>32.286000000000001</v>
      </c>
      <c r="K774">
        <v>134164.76199999999</v>
      </c>
      <c r="L774">
        <v>1190.117</v>
      </c>
      <c r="M774">
        <v>1125.087</v>
      </c>
      <c r="N774">
        <v>213.08199999999999</v>
      </c>
      <c r="O774">
        <v>1.202</v>
      </c>
      <c r="P774">
        <v>1.252</v>
      </c>
      <c r="R774">
        <v>112</v>
      </c>
      <c r="S774">
        <v>4.343</v>
      </c>
      <c r="T774">
        <v>1737</v>
      </c>
      <c r="U774">
        <v>67.355999999999995</v>
      </c>
      <c r="AI774">
        <v>54659334</v>
      </c>
      <c r="AJ774">
        <v>22105692</v>
      </c>
      <c r="AK774">
        <v>20568346</v>
      </c>
      <c r="AL774">
        <v>11985296</v>
      </c>
      <c r="AM774">
        <v>89302</v>
      </c>
      <c r="AN774">
        <v>71975</v>
      </c>
      <c r="AO774">
        <v>211.95</v>
      </c>
      <c r="AP774">
        <v>85.72</v>
      </c>
      <c r="AQ774">
        <v>79.760000000000005</v>
      </c>
      <c r="AR774">
        <v>46.48</v>
      </c>
      <c r="AS774">
        <v>2791</v>
      </c>
      <c r="AT774">
        <v>6018</v>
      </c>
      <c r="AU774">
        <v>2.3E-2</v>
      </c>
      <c r="AW774">
        <v>25788217</v>
      </c>
      <c r="AX774">
        <v>3.202</v>
      </c>
      <c r="AY774">
        <v>37.9</v>
      </c>
      <c r="AZ774">
        <v>15.504</v>
      </c>
      <c r="BA774">
        <v>10.129</v>
      </c>
      <c r="BB774">
        <v>44648.71</v>
      </c>
      <c r="BC774">
        <v>0.5</v>
      </c>
      <c r="BD774">
        <v>107.791</v>
      </c>
      <c r="BE774">
        <v>5.07</v>
      </c>
      <c r="BF774">
        <v>13</v>
      </c>
      <c r="BG774">
        <v>16.5</v>
      </c>
      <c r="BI774">
        <v>3.84</v>
      </c>
      <c r="BJ774">
        <v>83.44</v>
      </c>
      <c r="BK774">
        <v>0.94399999999999995</v>
      </c>
    </row>
    <row r="775" spans="1:67" x14ac:dyDescent="0.3">
      <c r="A775" t="s">
        <v>202</v>
      </c>
      <c r="B775" t="s">
        <v>203</v>
      </c>
      <c r="C775" t="s">
        <v>127</v>
      </c>
      <c r="D775" s="33">
        <v>44629</v>
      </c>
      <c r="E775">
        <v>3496205</v>
      </c>
      <c r="F775">
        <v>36335</v>
      </c>
      <c r="G775">
        <v>28488.714</v>
      </c>
      <c r="H775">
        <v>5520</v>
      </c>
      <c r="I775">
        <v>25</v>
      </c>
      <c r="J775">
        <v>29.143000000000001</v>
      </c>
      <c r="K775">
        <v>135573.739</v>
      </c>
      <c r="L775">
        <v>1408.9770000000001</v>
      </c>
      <c r="M775">
        <v>1104.7180000000001</v>
      </c>
      <c r="N775">
        <v>214.05099999999999</v>
      </c>
      <c r="O775">
        <v>0.96899999999999997</v>
      </c>
      <c r="P775">
        <v>1.1299999999999999</v>
      </c>
      <c r="R775">
        <v>108</v>
      </c>
      <c r="S775">
        <v>4.1879999999999997</v>
      </c>
      <c r="T775">
        <v>1688</v>
      </c>
      <c r="U775">
        <v>65.456000000000003</v>
      </c>
      <c r="AI775">
        <v>54749553</v>
      </c>
      <c r="AJ775">
        <v>22111780</v>
      </c>
      <c r="AK775">
        <v>20596172</v>
      </c>
      <c r="AL775">
        <v>12041601</v>
      </c>
      <c r="AM775">
        <v>90219</v>
      </c>
      <c r="AN775">
        <v>72523</v>
      </c>
      <c r="AO775">
        <v>212.3</v>
      </c>
      <c r="AP775">
        <v>85.74</v>
      </c>
      <c r="AQ775">
        <v>79.87</v>
      </c>
      <c r="AR775">
        <v>46.69</v>
      </c>
      <c r="AS775">
        <v>2812</v>
      </c>
      <c r="AT775">
        <v>5870</v>
      </c>
      <c r="AU775">
        <v>2.3E-2</v>
      </c>
      <c r="AW775">
        <v>25788217</v>
      </c>
      <c r="AX775">
        <v>3.202</v>
      </c>
      <c r="AY775">
        <v>37.9</v>
      </c>
      <c r="AZ775">
        <v>15.504</v>
      </c>
      <c r="BA775">
        <v>10.129</v>
      </c>
      <c r="BB775">
        <v>44648.71</v>
      </c>
      <c r="BC775">
        <v>0.5</v>
      </c>
      <c r="BD775">
        <v>107.791</v>
      </c>
      <c r="BE775">
        <v>5.07</v>
      </c>
      <c r="BF775">
        <v>13</v>
      </c>
      <c r="BG775">
        <v>16.5</v>
      </c>
      <c r="BI775">
        <v>3.84</v>
      </c>
      <c r="BJ775">
        <v>83.44</v>
      </c>
      <c r="BK775">
        <v>0.94399999999999995</v>
      </c>
    </row>
    <row r="776" spans="1:67" x14ac:dyDescent="0.3">
      <c r="A776" t="s">
        <v>202</v>
      </c>
      <c r="B776" t="s">
        <v>203</v>
      </c>
      <c r="C776" t="s">
        <v>127</v>
      </c>
      <c r="D776" s="33">
        <v>44630</v>
      </c>
      <c r="E776">
        <v>3527894</v>
      </c>
      <c r="F776">
        <v>31689</v>
      </c>
      <c r="G776">
        <v>29421.571</v>
      </c>
      <c r="H776">
        <v>5550</v>
      </c>
      <c r="I776">
        <v>30</v>
      </c>
      <c r="J776">
        <v>28</v>
      </c>
      <c r="K776">
        <v>136802.55600000001</v>
      </c>
      <c r="L776">
        <v>1228.817</v>
      </c>
      <c r="M776">
        <v>1140.8920000000001</v>
      </c>
      <c r="N776">
        <v>215.215</v>
      </c>
      <c r="O776">
        <v>1.163</v>
      </c>
      <c r="P776">
        <v>1.0860000000000001</v>
      </c>
      <c r="R776">
        <v>103</v>
      </c>
      <c r="S776">
        <v>3.9940000000000002</v>
      </c>
      <c r="T776">
        <v>1692</v>
      </c>
      <c r="U776">
        <v>65.611000000000004</v>
      </c>
      <c r="AI776">
        <v>54842227</v>
      </c>
      <c r="AJ776">
        <v>22117596</v>
      </c>
      <c r="AK776">
        <v>20626131</v>
      </c>
      <c r="AL776">
        <v>12098500</v>
      </c>
      <c r="AM776">
        <v>92674</v>
      </c>
      <c r="AN776">
        <v>73482</v>
      </c>
      <c r="AO776">
        <v>212.66</v>
      </c>
      <c r="AP776">
        <v>85.77</v>
      </c>
      <c r="AQ776">
        <v>79.98</v>
      </c>
      <c r="AR776">
        <v>46.91</v>
      </c>
      <c r="AS776">
        <v>2849</v>
      </c>
      <c r="AT776">
        <v>5635</v>
      </c>
      <c r="AU776">
        <v>2.1999999999999999E-2</v>
      </c>
      <c r="AW776">
        <v>25788217</v>
      </c>
      <c r="AX776">
        <v>3.202</v>
      </c>
      <c r="AY776">
        <v>37.9</v>
      </c>
      <c r="AZ776">
        <v>15.504</v>
      </c>
      <c r="BA776">
        <v>10.129</v>
      </c>
      <c r="BB776">
        <v>44648.71</v>
      </c>
      <c r="BC776">
        <v>0.5</v>
      </c>
      <c r="BD776">
        <v>107.791</v>
      </c>
      <c r="BE776">
        <v>5.07</v>
      </c>
      <c r="BF776">
        <v>13</v>
      </c>
      <c r="BG776">
        <v>16.5</v>
      </c>
      <c r="BI776">
        <v>3.84</v>
      </c>
      <c r="BJ776">
        <v>83.44</v>
      </c>
      <c r="BK776">
        <v>0.94399999999999995</v>
      </c>
    </row>
    <row r="777" spans="1:67" x14ac:dyDescent="0.3">
      <c r="A777" t="s">
        <v>205</v>
      </c>
      <c r="B777" t="s">
        <v>206</v>
      </c>
      <c r="C777" t="s">
        <v>122</v>
      </c>
      <c r="D777" s="33">
        <v>43854</v>
      </c>
      <c r="E777">
        <v>2</v>
      </c>
      <c r="F777">
        <v>2</v>
      </c>
      <c r="K777">
        <v>0.03</v>
      </c>
      <c r="L777">
        <v>0.03</v>
      </c>
      <c r="AV777">
        <v>5.56</v>
      </c>
      <c r="AW777">
        <v>67422000</v>
      </c>
      <c r="AX777">
        <v>122.578</v>
      </c>
      <c r="AY777">
        <v>42</v>
      </c>
      <c r="AZ777">
        <v>19.718</v>
      </c>
      <c r="BA777">
        <v>13.079000000000001</v>
      </c>
      <c r="BB777">
        <v>38605.671000000002</v>
      </c>
      <c r="BD777">
        <v>86.06</v>
      </c>
      <c r="BE777">
        <v>4.7699999999999996</v>
      </c>
      <c r="BF777">
        <v>30.1</v>
      </c>
      <c r="BG777">
        <v>35.6</v>
      </c>
      <c r="BI777">
        <v>5.98</v>
      </c>
      <c r="BJ777">
        <v>82.66</v>
      </c>
      <c r="BK777">
        <v>0.90100000000000002</v>
      </c>
    </row>
    <row r="778" spans="1:67" x14ac:dyDescent="0.3">
      <c r="A778" t="s">
        <v>205</v>
      </c>
      <c r="B778" t="s">
        <v>206</v>
      </c>
      <c r="C778" t="s">
        <v>122</v>
      </c>
      <c r="D778" s="33">
        <v>43855</v>
      </c>
      <c r="E778">
        <v>3</v>
      </c>
      <c r="F778">
        <v>1</v>
      </c>
      <c r="K778">
        <v>4.3999999999999997E-2</v>
      </c>
      <c r="L778">
        <v>1.4999999999999999E-2</v>
      </c>
      <c r="AV778">
        <v>5.56</v>
      </c>
      <c r="AW778">
        <v>67422000</v>
      </c>
      <c r="AX778">
        <v>122.578</v>
      </c>
      <c r="AY778">
        <v>42</v>
      </c>
      <c r="AZ778">
        <v>19.718</v>
      </c>
      <c r="BA778">
        <v>13.079000000000001</v>
      </c>
      <c r="BB778">
        <v>38605.671000000002</v>
      </c>
      <c r="BD778">
        <v>86.06</v>
      </c>
      <c r="BE778">
        <v>4.7699999999999996</v>
      </c>
      <c r="BF778">
        <v>30.1</v>
      </c>
      <c r="BG778">
        <v>35.6</v>
      </c>
      <c r="BI778">
        <v>5.98</v>
      </c>
      <c r="BJ778">
        <v>82.66</v>
      </c>
      <c r="BK778">
        <v>0.90100000000000002</v>
      </c>
    </row>
    <row r="779" spans="1:67" x14ac:dyDescent="0.3">
      <c r="A779" t="s">
        <v>205</v>
      </c>
      <c r="B779" t="s">
        <v>206</v>
      </c>
      <c r="C779" t="s">
        <v>122</v>
      </c>
      <c r="D779" s="33">
        <v>43856</v>
      </c>
      <c r="E779">
        <v>3</v>
      </c>
      <c r="F779">
        <v>0</v>
      </c>
      <c r="K779">
        <v>4.3999999999999997E-2</v>
      </c>
      <c r="L779">
        <v>0</v>
      </c>
      <c r="AV779">
        <v>5.56</v>
      </c>
      <c r="AW779">
        <v>67422000</v>
      </c>
      <c r="AX779">
        <v>122.578</v>
      </c>
      <c r="AY779">
        <v>42</v>
      </c>
      <c r="AZ779">
        <v>19.718</v>
      </c>
      <c r="BA779">
        <v>13.079000000000001</v>
      </c>
      <c r="BB779">
        <v>38605.671000000002</v>
      </c>
      <c r="BD779">
        <v>86.06</v>
      </c>
      <c r="BE779">
        <v>4.7699999999999996</v>
      </c>
      <c r="BF779">
        <v>30.1</v>
      </c>
      <c r="BG779">
        <v>35.6</v>
      </c>
      <c r="BI779">
        <v>5.98</v>
      </c>
      <c r="BJ779">
        <v>82.66</v>
      </c>
      <c r="BK779">
        <v>0.90100000000000002</v>
      </c>
      <c r="BL779">
        <v>-3599.6</v>
      </c>
      <c r="BM779">
        <v>-6.61</v>
      </c>
      <c r="BN779">
        <v>-7.74</v>
      </c>
      <c r="BO779">
        <v>-53.389101480229002</v>
      </c>
    </row>
    <row r="780" spans="1:67" x14ac:dyDescent="0.3">
      <c r="A780" t="s">
        <v>205</v>
      </c>
      <c r="B780" t="s">
        <v>206</v>
      </c>
      <c r="C780" t="s">
        <v>122</v>
      </c>
      <c r="D780" s="33">
        <v>43857</v>
      </c>
      <c r="E780">
        <v>3</v>
      </c>
      <c r="F780">
        <v>0</v>
      </c>
      <c r="K780">
        <v>4.3999999999999997E-2</v>
      </c>
      <c r="L780">
        <v>0</v>
      </c>
      <c r="AV780">
        <v>5.56</v>
      </c>
      <c r="AW780">
        <v>67422000</v>
      </c>
      <c r="AX780">
        <v>122.578</v>
      </c>
      <c r="AY780">
        <v>42</v>
      </c>
      <c r="AZ780">
        <v>19.718</v>
      </c>
      <c r="BA780">
        <v>13.079000000000001</v>
      </c>
      <c r="BB780">
        <v>38605.671000000002</v>
      </c>
      <c r="BD780">
        <v>86.06</v>
      </c>
      <c r="BE780">
        <v>4.7699999999999996</v>
      </c>
      <c r="BF780">
        <v>30.1</v>
      </c>
      <c r="BG780">
        <v>35.6</v>
      </c>
      <c r="BI780">
        <v>5.98</v>
      </c>
      <c r="BJ780">
        <v>82.66</v>
      </c>
      <c r="BK780">
        <v>0.90100000000000002</v>
      </c>
    </row>
    <row r="781" spans="1:67" x14ac:dyDescent="0.3">
      <c r="A781" t="s">
        <v>205</v>
      </c>
      <c r="B781" t="s">
        <v>206</v>
      </c>
      <c r="C781" t="s">
        <v>122</v>
      </c>
      <c r="D781" s="33">
        <v>43858</v>
      </c>
      <c r="E781">
        <v>4</v>
      </c>
      <c r="F781">
        <v>1</v>
      </c>
      <c r="K781">
        <v>5.8999999999999997E-2</v>
      </c>
      <c r="L781">
        <v>1.4999999999999999E-2</v>
      </c>
      <c r="AV781">
        <v>5.56</v>
      </c>
      <c r="AW781">
        <v>67422000</v>
      </c>
      <c r="AX781">
        <v>122.578</v>
      </c>
      <c r="AY781">
        <v>42</v>
      </c>
      <c r="AZ781">
        <v>19.718</v>
      </c>
      <c r="BA781">
        <v>13.079000000000001</v>
      </c>
      <c r="BB781">
        <v>38605.671000000002</v>
      </c>
      <c r="BD781">
        <v>86.06</v>
      </c>
      <c r="BE781">
        <v>4.7699999999999996</v>
      </c>
      <c r="BF781">
        <v>30.1</v>
      </c>
      <c r="BG781">
        <v>35.6</v>
      </c>
      <c r="BI781">
        <v>5.98</v>
      </c>
      <c r="BJ781">
        <v>82.66</v>
      </c>
      <c r="BK781">
        <v>0.90100000000000002</v>
      </c>
    </row>
    <row r="782" spans="1:67" x14ac:dyDescent="0.3">
      <c r="A782" t="s">
        <v>205</v>
      </c>
      <c r="B782" t="s">
        <v>206</v>
      </c>
      <c r="C782" t="s">
        <v>122</v>
      </c>
      <c r="D782" s="33">
        <v>43859</v>
      </c>
      <c r="E782">
        <v>5</v>
      </c>
      <c r="F782">
        <v>1</v>
      </c>
      <c r="K782">
        <v>7.3999999999999996E-2</v>
      </c>
      <c r="L782">
        <v>1.4999999999999999E-2</v>
      </c>
      <c r="AV782">
        <v>5.56</v>
      </c>
      <c r="AW782">
        <v>67422000</v>
      </c>
      <c r="AX782">
        <v>122.578</v>
      </c>
      <c r="AY782">
        <v>42</v>
      </c>
      <c r="AZ782">
        <v>19.718</v>
      </c>
      <c r="BA782">
        <v>13.079000000000001</v>
      </c>
      <c r="BB782">
        <v>38605.671000000002</v>
      </c>
      <c r="BD782">
        <v>86.06</v>
      </c>
      <c r="BE782">
        <v>4.7699999999999996</v>
      </c>
      <c r="BF782">
        <v>30.1</v>
      </c>
      <c r="BG782">
        <v>35.6</v>
      </c>
      <c r="BI782">
        <v>5.98</v>
      </c>
      <c r="BJ782">
        <v>82.66</v>
      </c>
      <c r="BK782">
        <v>0.90100000000000002</v>
      </c>
    </row>
    <row r="783" spans="1:67" x14ac:dyDescent="0.3">
      <c r="A783" t="s">
        <v>205</v>
      </c>
      <c r="B783" t="s">
        <v>206</v>
      </c>
      <c r="C783" t="s">
        <v>122</v>
      </c>
      <c r="D783" s="33">
        <v>43860</v>
      </c>
      <c r="E783">
        <v>5</v>
      </c>
      <c r="F783">
        <v>0</v>
      </c>
      <c r="G783">
        <v>0.71399999999999997</v>
      </c>
      <c r="K783">
        <v>7.3999999999999996E-2</v>
      </c>
      <c r="L783">
        <v>0</v>
      </c>
      <c r="M783">
        <v>1.0999999999999999E-2</v>
      </c>
      <c r="AV783">
        <v>5.56</v>
      </c>
      <c r="AW783">
        <v>67422000</v>
      </c>
      <c r="AX783">
        <v>122.578</v>
      </c>
      <c r="AY783">
        <v>42</v>
      </c>
      <c r="AZ783">
        <v>19.718</v>
      </c>
      <c r="BA783">
        <v>13.079000000000001</v>
      </c>
      <c r="BB783">
        <v>38605.671000000002</v>
      </c>
      <c r="BD783">
        <v>86.06</v>
      </c>
      <c r="BE783">
        <v>4.7699999999999996</v>
      </c>
      <c r="BF783">
        <v>30.1</v>
      </c>
      <c r="BG783">
        <v>35.6</v>
      </c>
      <c r="BI783">
        <v>5.98</v>
      </c>
      <c r="BJ783">
        <v>82.66</v>
      </c>
      <c r="BK783">
        <v>0.90100000000000002</v>
      </c>
    </row>
    <row r="784" spans="1:67" x14ac:dyDescent="0.3">
      <c r="A784" t="s">
        <v>205</v>
      </c>
      <c r="B784" t="s">
        <v>206</v>
      </c>
      <c r="C784" t="s">
        <v>122</v>
      </c>
      <c r="D784" s="33">
        <v>43861</v>
      </c>
      <c r="E784">
        <v>5</v>
      </c>
      <c r="F784">
        <v>0</v>
      </c>
      <c r="G784">
        <v>0.42899999999999999</v>
      </c>
      <c r="K784">
        <v>7.3999999999999996E-2</v>
      </c>
      <c r="L784">
        <v>0</v>
      </c>
      <c r="M784">
        <v>6.0000000000000001E-3</v>
      </c>
      <c r="AV784">
        <v>5.56</v>
      </c>
      <c r="AW784">
        <v>67422000</v>
      </c>
      <c r="AX784">
        <v>122.578</v>
      </c>
      <c r="AY784">
        <v>42</v>
      </c>
      <c r="AZ784">
        <v>19.718</v>
      </c>
      <c r="BA784">
        <v>13.079000000000001</v>
      </c>
      <c r="BB784">
        <v>38605.671000000002</v>
      </c>
      <c r="BD784">
        <v>86.06</v>
      </c>
      <c r="BE784">
        <v>4.7699999999999996</v>
      </c>
      <c r="BF784">
        <v>30.1</v>
      </c>
      <c r="BG784">
        <v>35.6</v>
      </c>
      <c r="BI784">
        <v>5.98</v>
      </c>
      <c r="BJ784">
        <v>82.66</v>
      </c>
      <c r="BK784">
        <v>0.90100000000000002</v>
      </c>
    </row>
    <row r="785" spans="1:67" x14ac:dyDescent="0.3">
      <c r="A785" t="s">
        <v>205</v>
      </c>
      <c r="B785" t="s">
        <v>206</v>
      </c>
      <c r="C785" t="s">
        <v>122</v>
      </c>
      <c r="D785" s="33">
        <v>43862</v>
      </c>
      <c r="E785">
        <v>6</v>
      </c>
      <c r="F785">
        <v>1</v>
      </c>
      <c r="G785">
        <v>0.42899999999999999</v>
      </c>
      <c r="K785">
        <v>8.8999999999999996E-2</v>
      </c>
      <c r="L785">
        <v>1.4999999999999999E-2</v>
      </c>
      <c r="M785">
        <v>6.0000000000000001E-3</v>
      </c>
      <c r="AV785">
        <v>5.56</v>
      </c>
      <c r="AW785">
        <v>67422000</v>
      </c>
      <c r="AX785">
        <v>122.578</v>
      </c>
      <c r="AY785">
        <v>42</v>
      </c>
      <c r="AZ785">
        <v>19.718</v>
      </c>
      <c r="BA785">
        <v>13.079000000000001</v>
      </c>
      <c r="BB785">
        <v>38605.671000000002</v>
      </c>
      <c r="BD785">
        <v>86.06</v>
      </c>
      <c r="BE785">
        <v>4.7699999999999996</v>
      </c>
      <c r="BF785">
        <v>30.1</v>
      </c>
      <c r="BG785">
        <v>35.6</v>
      </c>
      <c r="BI785">
        <v>5.98</v>
      </c>
      <c r="BJ785">
        <v>82.66</v>
      </c>
      <c r="BK785">
        <v>0.90100000000000002</v>
      </c>
    </row>
    <row r="786" spans="1:67" x14ac:dyDescent="0.3">
      <c r="A786" t="s">
        <v>205</v>
      </c>
      <c r="B786" t="s">
        <v>206</v>
      </c>
      <c r="C786" t="s">
        <v>122</v>
      </c>
      <c r="D786" s="33">
        <v>43863</v>
      </c>
      <c r="E786">
        <v>6</v>
      </c>
      <c r="F786">
        <v>0</v>
      </c>
      <c r="G786">
        <v>0.42899999999999999</v>
      </c>
      <c r="K786">
        <v>8.8999999999999996E-2</v>
      </c>
      <c r="L786">
        <v>0</v>
      </c>
      <c r="M786">
        <v>6.0000000000000001E-3</v>
      </c>
      <c r="AV786">
        <v>5.56</v>
      </c>
      <c r="AW786">
        <v>67422000</v>
      </c>
      <c r="AX786">
        <v>122.578</v>
      </c>
      <c r="AY786">
        <v>42</v>
      </c>
      <c r="AZ786">
        <v>19.718</v>
      </c>
      <c r="BA786">
        <v>13.079000000000001</v>
      </c>
      <c r="BB786">
        <v>38605.671000000002</v>
      </c>
      <c r="BD786">
        <v>86.06</v>
      </c>
      <c r="BE786">
        <v>4.7699999999999996</v>
      </c>
      <c r="BF786">
        <v>30.1</v>
      </c>
      <c r="BG786">
        <v>35.6</v>
      </c>
      <c r="BI786">
        <v>5.98</v>
      </c>
      <c r="BJ786">
        <v>82.66</v>
      </c>
      <c r="BK786">
        <v>0.90100000000000002</v>
      </c>
      <c r="BL786">
        <v>-4424</v>
      </c>
      <c r="BM786">
        <v>-6.52</v>
      </c>
      <c r="BN786">
        <v>-6.17</v>
      </c>
      <c r="BO786">
        <v>-65.616564326184303</v>
      </c>
    </row>
    <row r="787" spans="1:67" x14ac:dyDescent="0.3">
      <c r="A787" t="s">
        <v>205</v>
      </c>
      <c r="B787" t="s">
        <v>206</v>
      </c>
      <c r="C787" t="s">
        <v>122</v>
      </c>
      <c r="D787" s="33">
        <v>43864</v>
      </c>
      <c r="E787">
        <v>6</v>
      </c>
      <c r="F787">
        <v>0</v>
      </c>
      <c r="G787">
        <v>0.42899999999999999</v>
      </c>
      <c r="K787">
        <v>8.8999999999999996E-2</v>
      </c>
      <c r="L787">
        <v>0</v>
      </c>
      <c r="M787">
        <v>6.0000000000000001E-3</v>
      </c>
      <c r="AV787">
        <v>5.56</v>
      </c>
      <c r="AW787">
        <v>67422000</v>
      </c>
      <c r="AX787">
        <v>122.578</v>
      </c>
      <c r="AY787">
        <v>42</v>
      </c>
      <c r="AZ787">
        <v>19.718</v>
      </c>
      <c r="BA787">
        <v>13.079000000000001</v>
      </c>
      <c r="BB787">
        <v>38605.671000000002</v>
      </c>
      <c r="BD787">
        <v>86.06</v>
      </c>
      <c r="BE787">
        <v>4.7699999999999996</v>
      </c>
      <c r="BF787">
        <v>30.1</v>
      </c>
      <c r="BG787">
        <v>35.6</v>
      </c>
      <c r="BI787">
        <v>5.98</v>
      </c>
      <c r="BJ787">
        <v>82.66</v>
      </c>
      <c r="BK787">
        <v>0.90100000000000002</v>
      </c>
    </row>
    <row r="788" spans="1:67" x14ac:dyDescent="0.3">
      <c r="A788" t="s">
        <v>205</v>
      </c>
      <c r="B788" t="s">
        <v>206</v>
      </c>
      <c r="C788" t="s">
        <v>122</v>
      </c>
      <c r="D788" s="33">
        <v>43865</v>
      </c>
      <c r="E788">
        <v>6</v>
      </c>
      <c r="F788">
        <v>0</v>
      </c>
      <c r="G788">
        <v>0.28599999999999998</v>
      </c>
      <c r="K788">
        <v>8.8999999999999996E-2</v>
      </c>
      <c r="L788">
        <v>0</v>
      </c>
      <c r="M788">
        <v>4.0000000000000001E-3</v>
      </c>
      <c r="AV788">
        <v>5.56</v>
      </c>
      <c r="AW788">
        <v>67422000</v>
      </c>
      <c r="AX788">
        <v>122.578</v>
      </c>
      <c r="AY788">
        <v>42</v>
      </c>
      <c r="AZ788">
        <v>19.718</v>
      </c>
      <c r="BA788">
        <v>13.079000000000001</v>
      </c>
      <c r="BB788">
        <v>38605.671000000002</v>
      </c>
      <c r="BD788">
        <v>86.06</v>
      </c>
      <c r="BE788">
        <v>4.7699999999999996</v>
      </c>
      <c r="BF788">
        <v>30.1</v>
      </c>
      <c r="BG788">
        <v>35.6</v>
      </c>
      <c r="BI788">
        <v>5.98</v>
      </c>
      <c r="BJ788">
        <v>82.66</v>
      </c>
      <c r="BK788">
        <v>0.90100000000000002</v>
      </c>
    </row>
    <row r="789" spans="1:67" x14ac:dyDescent="0.3">
      <c r="A789" t="s">
        <v>205</v>
      </c>
      <c r="B789" t="s">
        <v>206</v>
      </c>
      <c r="C789" t="s">
        <v>122</v>
      </c>
      <c r="D789" s="33">
        <v>43866</v>
      </c>
      <c r="E789">
        <v>6</v>
      </c>
      <c r="F789">
        <v>0</v>
      </c>
      <c r="G789">
        <v>0.14299999999999999</v>
      </c>
      <c r="K789">
        <v>8.8999999999999996E-2</v>
      </c>
      <c r="L789">
        <v>0</v>
      </c>
      <c r="M789">
        <v>2E-3</v>
      </c>
      <c r="AV789">
        <v>5.56</v>
      </c>
      <c r="AW789">
        <v>67422000</v>
      </c>
      <c r="AX789">
        <v>122.578</v>
      </c>
      <c r="AY789">
        <v>42</v>
      </c>
      <c r="AZ789">
        <v>19.718</v>
      </c>
      <c r="BA789">
        <v>13.079000000000001</v>
      </c>
      <c r="BB789">
        <v>38605.671000000002</v>
      </c>
      <c r="BD789">
        <v>86.06</v>
      </c>
      <c r="BE789">
        <v>4.7699999999999996</v>
      </c>
      <c r="BF789">
        <v>30.1</v>
      </c>
      <c r="BG789">
        <v>35.6</v>
      </c>
      <c r="BI789">
        <v>5.98</v>
      </c>
      <c r="BJ789">
        <v>82.66</v>
      </c>
      <c r="BK789">
        <v>0.90100000000000002</v>
      </c>
    </row>
    <row r="790" spans="1:67" x14ac:dyDescent="0.3">
      <c r="A790" t="s">
        <v>205</v>
      </c>
      <c r="B790" t="s">
        <v>206</v>
      </c>
      <c r="C790" t="s">
        <v>122</v>
      </c>
      <c r="D790" s="33">
        <v>43867</v>
      </c>
      <c r="E790">
        <v>6</v>
      </c>
      <c r="F790">
        <v>0</v>
      </c>
      <c r="G790">
        <v>0.14299999999999999</v>
      </c>
      <c r="K790">
        <v>8.8999999999999996E-2</v>
      </c>
      <c r="L790">
        <v>0</v>
      </c>
      <c r="M790">
        <v>2E-3</v>
      </c>
      <c r="AV790">
        <v>5.56</v>
      </c>
      <c r="AW790">
        <v>67422000</v>
      </c>
      <c r="AX790">
        <v>122.578</v>
      </c>
      <c r="AY790">
        <v>42</v>
      </c>
      <c r="AZ790">
        <v>19.718</v>
      </c>
      <c r="BA790">
        <v>13.079000000000001</v>
      </c>
      <c r="BB790">
        <v>38605.671000000002</v>
      </c>
      <c r="BD790">
        <v>86.06</v>
      </c>
      <c r="BE790">
        <v>4.7699999999999996</v>
      </c>
      <c r="BF790">
        <v>30.1</v>
      </c>
      <c r="BG790">
        <v>35.6</v>
      </c>
      <c r="BI790">
        <v>5.98</v>
      </c>
      <c r="BJ790">
        <v>82.66</v>
      </c>
      <c r="BK790">
        <v>0.90100000000000002</v>
      </c>
    </row>
    <row r="791" spans="1:67" x14ac:dyDescent="0.3">
      <c r="A791" t="s">
        <v>205</v>
      </c>
      <c r="B791" t="s">
        <v>206</v>
      </c>
      <c r="C791" t="s">
        <v>122</v>
      </c>
      <c r="D791" s="33">
        <v>43868</v>
      </c>
      <c r="E791">
        <v>6</v>
      </c>
      <c r="F791">
        <v>0</v>
      </c>
      <c r="G791">
        <v>0.14299999999999999</v>
      </c>
      <c r="K791">
        <v>8.8999999999999996E-2</v>
      </c>
      <c r="L791">
        <v>0</v>
      </c>
      <c r="M791">
        <v>2E-3</v>
      </c>
      <c r="AV791">
        <v>5.56</v>
      </c>
      <c r="AW791">
        <v>67422000</v>
      </c>
      <c r="AX791">
        <v>122.578</v>
      </c>
      <c r="AY791">
        <v>42</v>
      </c>
      <c r="AZ791">
        <v>19.718</v>
      </c>
      <c r="BA791">
        <v>13.079000000000001</v>
      </c>
      <c r="BB791">
        <v>38605.671000000002</v>
      </c>
      <c r="BD791">
        <v>86.06</v>
      </c>
      <c r="BE791">
        <v>4.7699999999999996</v>
      </c>
      <c r="BF791">
        <v>30.1</v>
      </c>
      <c r="BG791">
        <v>35.6</v>
      </c>
      <c r="BI791">
        <v>5.98</v>
      </c>
      <c r="BJ791">
        <v>82.66</v>
      </c>
      <c r="BK791">
        <v>0.90100000000000002</v>
      </c>
    </row>
    <row r="792" spans="1:67" x14ac:dyDescent="0.3">
      <c r="A792" t="s">
        <v>205</v>
      </c>
      <c r="B792" t="s">
        <v>206</v>
      </c>
      <c r="C792" t="s">
        <v>122</v>
      </c>
      <c r="D792" s="33">
        <v>43869</v>
      </c>
      <c r="E792">
        <v>11</v>
      </c>
      <c r="F792">
        <v>5</v>
      </c>
      <c r="G792">
        <v>0.71399999999999997</v>
      </c>
      <c r="K792">
        <v>0.16300000000000001</v>
      </c>
      <c r="L792">
        <v>7.3999999999999996E-2</v>
      </c>
      <c r="M792">
        <v>1.0999999999999999E-2</v>
      </c>
      <c r="AV792">
        <v>5.56</v>
      </c>
      <c r="AW792">
        <v>67422000</v>
      </c>
      <c r="AX792">
        <v>122.578</v>
      </c>
      <c r="AY792">
        <v>42</v>
      </c>
      <c r="AZ792">
        <v>19.718</v>
      </c>
      <c r="BA792">
        <v>13.079000000000001</v>
      </c>
      <c r="BB792">
        <v>38605.671000000002</v>
      </c>
      <c r="BD792">
        <v>86.06</v>
      </c>
      <c r="BE792">
        <v>4.7699999999999996</v>
      </c>
      <c r="BF792">
        <v>30.1</v>
      </c>
      <c r="BG792">
        <v>35.6</v>
      </c>
      <c r="BI792">
        <v>5.98</v>
      </c>
      <c r="BJ792">
        <v>82.66</v>
      </c>
      <c r="BK792">
        <v>0.90100000000000002</v>
      </c>
    </row>
    <row r="793" spans="1:67" x14ac:dyDescent="0.3">
      <c r="A793" t="s">
        <v>205</v>
      </c>
      <c r="B793" t="s">
        <v>206</v>
      </c>
      <c r="C793" t="s">
        <v>122</v>
      </c>
      <c r="D793" s="33">
        <v>43870</v>
      </c>
      <c r="E793">
        <v>11</v>
      </c>
      <c r="F793">
        <v>0</v>
      </c>
      <c r="G793">
        <v>0.71399999999999997</v>
      </c>
      <c r="K793">
        <v>0.16300000000000001</v>
      </c>
      <c r="L793">
        <v>0</v>
      </c>
      <c r="M793">
        <v>1.0999999999999999E-2</v>
      </c>
      <c r="AV793">
        <v>5.56</v>
      </c>
      <c r="AW793">
        <v>67422000</v>
      </c>
      <c r="AX793">
        <v>122.578</v>
      </c>
      <c r="AY793">
        <v>42</v>
      </c>
      <c r="AZ793">
        <v>19.718</v>
      </c>
      <c r="BA793">
        <v>13.079000000000001</v>
      </c>
      <c r="BB793">
        <v>38605.671000000002</v>
      </c>
      <c r="BD793">
        <v>86.06</v>
      </c>
      <c r="BE793">
        <v>4.7699999999999996</v>
      </c>
      <c r="BF793">
        <v>30.1</v>
      </c>
      <c r="BG793">
        <v>35.6</v>
      </c>
      <c r="BI793">
        <v>5.98</v>
      </c>
      <c r="BJ793">
        <v>82.66</v>
      </c>
      <c r="BK793">
        <v>0.90100000000000002</v>
      </c>
      <c r="BL793">
        <v>-5500.8</v>
      </c>
      <c r="BM793">
        <v>-6.76</v>
      </c>
      <c r="BN793">
        <v>-7.99</v>
      </c>
      <c r="BO793">
        <v>-81.587612352051295</v>
      </c>
    </row>
    <row r="794" spans="1:67" x14ac:dyDescent="0.3">
      <c r="A794" t="s">
        <v>205</v>
      </c>
      <c r="B794" t="s">
        <v>206</v>
      </c>
      <c r="C794" t="s">
        <v>122</v>
      </c>
      <c r="D794" s="33">
        <v>43871</v>
      </c>
      <c r="E794">
        <v>11</v>
      </c>
      <c r="F794">
        <v>0</v>
      </c>
      <c r="G794">
        <v>0.71399999999999997</v>
      </c>
      <c r="K794">
        <v>0.16300000000000001</v>
      </c>
      <c r="L794">
        <v>0</v>
      </c>
      <c r="M794">
        <v>1.0999999999999999E-2</v>
      </c>
      <c r="AV794">
        <v>5.56</v>
      </c>
      <c r="AW794">
        <v>67422000</v>
      </c>
      <c r="AX794">
        <v>122.578</v>
      </c>
      <c r="AY794">
        <v>42</v>
      </c>
      <c r="AZ794">
        <v>19.718</v>
      </c>
      <c r="BA794">
        <v>13.079000000000001</v>
      </c>
      <c r="BB794">
        <v>38605.671000000002</v>
      </c>
      <c r="BD794">
        <v>86.06</v>
      </c>
      <c r="BE794">
        <v>4.7699999999999996</v>
      </c>
      <c r="BF794">
        <v>30.1</v>
      </c>
      <c r="BG794">
        <v>35.6</v>
      </c>
      <c r="BI794">
        <v>5.98</v>
      </c>
      <c r="BJ794">
        <v>82.66</v>
      </c>
      <c r="BK794">
        <v>0.90100000000000002</v>
      </c>
    </row>
    <row r="795" spans="1:67" x14ac:dyDescent="0.3">
      <c r="A795" t="s">
        <v>205</v>
      </c>
      <c r="B795" t="s">
        <v>206</v>
      </c>
      <c r="C795" t="s">
        <v>122</v>
      </c>
      <c r="D795" s="33">
        <v>43872</v>
      </c>
      <c r="E795">
        <v>11</v>
      </c>
      <c r="F795">
        <v>0</v>
      </c>
      <c r="G795">
        <v>0.71399999999999997</v>
      </c>
      <c r="K795">
        <v>0.16300000000000001</v>
      </c>
      <c r="L795">
        <v>0</v>
      </c>
      <c r="M795">
        <v>1.0999999999999999E-2</v>
      </c>
      <c r="AV795">
        <v>5.56</v>
      </c>
      <c r="AW795">
        <v>67422000</v>
      </c>
      <c r="AX795">
        <v>122.578</v>
      </c>
      <c r="AY795">
        <v>42</v>
      </c>
      <c r="AZ795">
        <v>19.718</v>
      </c>
      <c r="BA795">
        <v>13.079000000000001</v>
      </c>
      <c r="BB795">
        <v>38605.671000000002</v>
      </c>
      <c r="BD795">
        <v>86.06</v>
      </c>
      <c r="BE795">
        <v>4.7699999999999996</v>
      </c>
      <c r="BF795">
        <v>30.1</v>
      </c>
      <c r="BG795">
        <v>35.6</v>
      </c>
      <c r="BI795">
        <v>5.98</v>
      </c>
      <c r="BJ795">
        <v>82.66</v>
      </c>
      <c r="BK795">
        <v>0.90100000000000002</v>
      </c>
    </row>
    <row r="796" spans="1:67" x14ac:dyDescent="0.3">
      <c r="A796" t="s">
        <v>205</v>
      </c>
      <c r="B796" t="s">
        <v>206</v>
      </c>
      <c r="C796" t="s">
        <v>122</v>
      </c>
      <c r="D796" s="33">
        <v>43873</v>
      </c>
      <c r="E796">
        <v>11</v>
      </c>
      <c r="F796">
        <v>0</v>
      </c>
      <c r="G796">
        <v>0.71399999999999997</v>
      </c>
      <c r="K796">
        <v>0.16300000000000001</v>
      </c>
      <c r="L796">
        <v>0</v>
      </c>
      <c r="M796">
        <v>1.0999999999999999E-2</v>
      </c>
      <c r="AV796">
        <v>5.56</v>
      </c>
      <c r="AW796">
        <v>67422000</v>
      </c>
      <c r="AX796">
        <v>122.578</v>
      </c>
      <c r="AY796">
        <v>42</v>
      </c>
      <c r="AZ796">
        <v>19.718</v>
      </c>
      <c r="BA796">
        <v>13.079000000000001</v>
      </c>
      <c r="BB796">
        <v>38605.671000000002</v>
      </c>
      <c r="BD796">
        <v>86.06</v>
      </c>
      <c r="BE796">
        <v>4.7699999999999996</v>
      </c>
      <c r="BF796">
        <v>30.1</v>
      </c>
      <c r="BG796">
        <v>35.6</v>
      </c>
      <c r="BI796">
        <v>5.98</v>
      </c>
      <c r="BJ796">
        <v>82.66</v>
      </c>
      <c r="BK796">
        <v>0.90100000000000002</v>
      </c>
    </row>
    <row r="797" spans="1:67" x14ac:dyDescent="0.3">
      <c r="A797" t="s">
        <v>205</v>
      </c>
      <c r="B797" t="s">
        <v>206</v>
      </c>
      <c r="C797" t="s">
        <v>122</v>
      </c>
      <c r="D797" s="33">
        <v>43874</v>
      </c>
      <c r="E797">
        <v>11</v>
      </c>
      <c r="F797">
        <v>0</v>
      </c>
      <c r="G797">
        <v>0.71399999999999997</v>
      </c>
      <c r="K797">
        <v>0.16300000000000001</v>
      </c>
      <c r="L797">
        <v>0</v>
      </c>
      <c r="M797">
        <v>1.0999999999999999E-2</v>
      </c>
      <c r="AV797">
        <v>5.56</v>
      </c>
      <c r="AW797">
        <v>67422000</v>
      </c>
      <c r="AX797">
        <v>122.578</v>
      </c>
      <c r="AY797">
        <v>42</v>
      </c>
      <c r="AZ797">
        <v>19.718</v>
      </c>
      <c r="BA797">
        <v>13.079000000000001</v>
      </c>
      <c r="BB797">
        <v>38605.671000000002</v>
      </c>
      <c r="BD797">
        <v>86.06</v>
      </c>
      <c r="BE797">
        <v>4.7699999999999996</v>
      </c>
      <c r="BF797">
        <v>30.1</v>
      </c>
      <c r="BG797">
        <v>35.6</v>
      </c>
      <c r="BI797">
        <v>5.98</v>
      </c>
      <c r="BJ797">
        <v>82.66</v>
      </c>
      <c r="BK797">
        <v>0.90100000000000002</v>
      </c>
    </row>
    <row r="798" spans="1:67" x14ac:dyDescent="0.3">
      <c r="A798" t="s">
        <v>205</v>
      </c>
      <c r="B798" t="s">
        <v>206</v>
      </c>
      <c r="C798" t="s">
        <v>122</v>
      </c>
      <c r="D798" s="33">
        <v>43875</v>
      </c>
      <c r="E798">
        <v>11</v>
      </c>
      <c r="F798">
        <v>0</v>
      </c>
      <c r="G798">
        <v>0.71399999999999997</v>
      </c>
      <c r="K798">
        <v>0.16300000000000001</v>
      </c>
      <c r="L798">
        <v>0</v>
      </c>
      <c r="M798">
        <v>1.0999999999999999E-2</v>
      </c>
      <c r="AV798">
        <v>5.56</v>
      </c>
      <c r="AW798">
        <v>67422000</v>
      </c>
      <c r="AX798">
        <v>122.578</v>
      </c>
      <c r="AY798">
        <v>42</v>
      </c>
      <c r="AZ798">
        <v>19.718</v>
      </c>
      <c r="BA798">
        <v>13.079000000000001</v>
      </c>
      <c r="BB798">
        <v>38605.671000000002</v>
      </c>
      <c r="BD798">
        <v>86.06</v>
      </c>
      <c r="BE798">
        <v>4.7699999999999996</v>
      </c>
      <c r="BF798">
        <v>30.1</v>
      </c>
      <c r="BG798">
        <v>35.6</v>
      </c>
      <c r="BI798">
        <v>5.98</v>
      </c>
      <c r="BJ798">
        <v>82.66</v>
      </c>
      <c r="BK798">
        <v>0.90100000000000002</v>
      </c>
    </row>
    <row r="799" spans="1:67" x14ac:dyDescent="0.3">
      <c r="A799" t="s">
        <v>205</v>
      </c>
      <c r="B799" t="s">
        <v>206</v>
      </c>
      <c r="C799" t="s">
        <v>122</v>
      </c>
      <c r="D799" s="33">
        <v>43876</v>
      </c>
      <c r="E799">
        <v>12</v>
      </c>
      <c r="F799">
        <v>1</v>
      </c>
      <c r="G799">
        <v>0.14299999999999999</v>
      </c>
      <c r="H799">
        <v>1</v>
      </c>
      <c r="I799">
        <v>1</v>
      </c>
      <c r="K799">
        <v>0.17799999999999999</v>
      </c>
      <c r="L799">
        <v>1.4999999999999999E-2</v>
      </c>
      <c r="M799">
        <v>2E-3</v>
      </c>
      <c r="N799">
        <v>1.4999999999999999E-2</v>
      </c>
      <c r="O799">
        <v>1.4999999999999999E-2</v>
      </c>
      <c r="AV799">
        <v>5.56</v>
      </c>
      <c r="AW799">
        <v>67422000</v>
      </c>
      <c r="AX799">
        <v>122.578</v>
      </c>
      <c r="AY799">
        <v>42</v>
      </c>
      <c r="AZ799">
        <v>19.718</v>
      </c>
      <c r="BA799">
        <v>13.079000000000001</v>
      </c>
      <c r="BB799">
        <v>38605.671000000002</v>
      </c>
      <c r="BD799">
        <v>86.06</v>
      </c>
      <c r="BE799">
        <v>4.7699999999999996</v>
      </c>
      <c r="BF799">
        <v>30.1</v>
      </c>
      <c r="BG799">
        <v>35.6</v>
      </c>
      <c r="BI799">
        <v>5.98</v>
      </c>
      <c r="BJ799">
        <v>82.66</v>
      </c>
      <c r="BK799">
        <v>0.90100000000000002</v>
      </c>
    </row>
    <row r="800" spans="1:67" x14ac:dyDescent="0.3">
      <c r="A800" t="s">
        <v>205</v>
      </c>
      <c r="B800" t="s">
        <v>206</v>
      </c>
      <c r="C800" t="s">
        <v>122</v>
      </c>
      <c r="D800" s="33">
        <v>43877</v>
      </c>
      <c r="E800">
        <v>12</v>
      </c>
      <c r="F800">
        <v>0</v>
      </c>
      <c r="G800">
        <v>0.14299999999999999</v>
      </c>
      <c r="H800">
        <v>1</v>
      </c>
      <c r="I800">
        <v>0</v>
      </c>
      <c r="K800">
        <v>0.17799999999999999</v>
      </c>
      <c r="L800">
        <v>0</v>
      </c>
      <c r="M800">
        <v>2E-3</v>
      </c>
      <c r="N800">
        <v>1.4999999999999999E-2</v>
      </c>
      <c r="O800">
        <v>0</v>
      </c>
      <c r="AV800">
        <v>5.56</v>
      </c>
      <c r="AW800">
        <v>67422000</v>
      </c>
      <c r="AX800">
        <v>122.578</v>
      </c>
      <c r="AY800">
        <v>42</v>
      </c>
      <c r="AZ800">
        <v>19.718</v>
      </c>
      <c r="BA800">
        <v>13.079000000000001</v>
      </c>
      <c r="BB800">
        <v>38605.671000000002</v>
      </c>
      <c r="BD800">
        <v>86.06</v>
      </c>
      <c r="BE800">
        <v>4.7699999999999996</v>
      </c>
      <c r="BF800">
        <v>30.1</v>
      </c>
      <c r="BG800">
        <v>35.6</v>
      </c>
      <c r="BI800">
        <v>5.98</v>
      </c>
      <c r="BJ800">
        <v>82.66</v>
      </c>
      <c r="BK800">
        <v>0.90100000000000002</v>
      </c>
      <c r="BL800">
        <v>-6558</v>
      </c>
      <c r="BM800">
        <v>-6.93</v>
      </c>
      <c r="BN800">
        <v>-7.94</v>
      </c>
      <c r="BO800">
        <v>-97.267954080270499</v>
      </c>
    </row>
    <row r="801" spans="1:67" x14ac:dyDescent="0.3">
      <c r="A801" t="s">
        <v>205</v>
      </c>
      <c r="B801" t="s">
        <v>206</v>
      </c>
      <c r="C801" t="s">
        <v>122</v>
      </c>
      <c r="D801" s="33">
        <v>43878</v>
      </c>
      <c r="E801">
        <v>12</v>
      </c>
      <c r="F801">
        <v>0</v>
      </c>
      <c r="G801">
        <v>0.14299999999999999</v>
      </c>
      <c r="H801">
        <v>1</v>
      </c>
      <c r="I801">
        <v>0</v>
      </c>
      <c r="K801">
        <v>0.17799999999999999</v>
      </c>
      <c r="L801">
        <v>0</v>
      </c>
      <c r="M801">
        <v>2E-3</v>
      </c>
      <c r="N801">
        <v>1.4999999999999999E-2</v>
      </c>
      <c r="O801">
        <v>0</v>
      </c>
      <c r="AV801">
        <v>5.56</v>
      </c>
      <c r="AW801">
        <v>67422000</v>
      </c>
      <c r="AX801">
        <v>122.578</v>
      </c>
      <c r="AY801">
        <v>42</v>
      </c>
      <c r="AZ801">
        <v>19.718</v>
      </c>
      <c r="BA801">
        <v>13.079000000000001</v>
      </c>
      <c r="BB801">
        <v>38605.671000000002</v>
      </c>
      <c r="BD801">
        <v>86.06</v>
      </c>
      <c r="BE801">
        <v>4.7699999999999996</v>
      </c>
      <c r="BF801">
        <v>30.1</v>
      </c>
      <c r="BG801">
        <v>35.6</v>
      </c>
      <c r="BI801">
        <v>5.98</v>
      </c>
      <c r="BJ801">
        <v>82.66</v>
      </c>
      <c r="BK801">
        <v>0.90100000000000002</v>
      </c>
    </row>
    <row r="802" spans="1:67" x14ac:dyDescent="0.3">
      <c r="A802" t="s">
        <v>205</v>
      </c>
      <c r="B802" t="s">
        <v>206</v>
      </c>
      <c r="C802" t="s">
        <v>122</v>
      </c>
      <c r="D802" s="33">
        <v>43879</v>
      </c>
      <c r="E802">
        <v>12</v>
      </c>
      <c r="F802">
        <v>0</v>
      </c>
      <c r="G802">
        <v>0.14299999999999999</v>
      </c>
      <c r="H802">
        <v>1</v>
      </c>
      <c r="I802">
        <v>0</v>
      </c>
      <c r="K802">
        <v>0.17799999999999999</v>
      </c>
      <c r="L802">
        <v>0</v>
      </c>
      <c r="M802">
        <v>2E-3</v>
      </c>
      <c r="N802">
        <v>1.4999999999999999E-2</v>
      </c>
      <c r="O802">
        <v>0</v>
      </c>
      <c r="AV802">
        <v>5.56</v>
      </c>
      <c r="AW802">
        <v>67422000</v>
      </c>
      <c r="AX802">
        <v>122.578</v>
      </c>
      <c r="AY802">
        <v>42</v>
      </c>
      <c r="AZ802">
        <v>19.718</v>
      </c>
      <c r="BA802">
        <v>13.079000000000001</v>
      </c>
      <c r="BB802">
        <v>38605.671000000002</v>
      </c>
      <c r="BD802">
        <v>86.06</v>
      </c>
      <c r="BE802">
        <v>4.7699999999999996</v>
      </c>
      <c r="BF802">
        <v>30.1</v>
      </c>
      <c r="BG802">
        <v>35.6</v>
      </c>
      <c r="BI802">
        <v>5.98</v>
      </c>
      <c r="BJ802">
        <v>82.66</v>
      </c>
      <c r="BK802">
        <v>0.90100000000000002</v>
      </c>
    </row>
    <row r="803" spans="1:67" x14ac:dyDescent="0.3">
      <c r="A803" t="s">
        <v>205</v>
      </c>
      <c r="B803" t="s">
        <v>206</v>
      </c>
      <c r="C803" t="s">
        <v>122</v>
      </c>
      <c r="D803" s="33">
        <v>43880</v>
      </c>
      <c r="E803">
        <v>12</v>
      </c>
      <c r="F803">
        <v>0</v>
      </c>
      <c r="G803">
        <v>0.14299999999999999</v>
      </c>
      <c r="H803">
        <v>1</v>
      </c>
      <c r="I803">
        <v>0</v>
      </c>
      <c r="K803">
        <v>0.17799999999999999</v>
      </c>
      <c r="L803">
        <v>0</v>
      </c>
      <c r="M803">
        <v>2E-3</v>
      </c>
      <c r="N803">
        <v>1.4999999999999999E-2</v>
      </c>
      <c r="O803">
        <v>0</v>
      </c>
      <c r="AV803">
        <v>5.56</v>
      </c>
      <c r="AW803">
        <v>67422000</v>
      </c>
      <c r="AX803">
        <v>122.578</v>
      </c>
      <c r="AY803">
        <v>42</v>
      </c>
      <c r="AZ803">
        <v>19.718</v>
      </c>
      <c r="BA803">
        <v>13.079000000000001</v>
      </c>
      <c r="BB803">
        <v>38605.671000000002</v>
      </c>
      <c r="BD803">
        <v>86.06</v>
      </c>
      <c r="BE803">
        <v>4.7699999999999996</v>
      </c>
      <c r="BF803">
        <v>30.1</v>
      </c>
      <c r="BG803">
        <v>35.6</v>
      </c>
      <c r="BI803">
        <v>5.98</v>
      </c>
      <c r="BJ803">
        <v>82.66</v>
      </c>
      <c r="BK803">
        <v>0.90100000000000002</v>
      </c>
    </row>
    <row r="804" spans="1:67" x14ac:dyDescent="0.3">
      <c r="A804" t="s">
        <v>205</v>
      </c>
      <c r="B804" t="s">
        <v>206</v>
      </c>
      <c r="C804" t="s">
        <v>122</v>
      </c>
      <c r="D804" s="33">
        <v>43881</v>
      </c>
      <c r="E804">
        <v>12</v>
      </c>
      <c r="F804">
        <v>0</v>
      </c>
      <c r="G804">
        <v>0.14299999999999999</v>
      </c>
      <c r="H804">
        <v>1</v>
      </c>
      <c r="I804">
        <v>0</v>
      </c>
      <c r="K804">
        <v>0.17799999999999999</v>
      </c>
      <c r="L804">
        <v>0</v>
      </c>
      <c r="M804">
        <v>2E-3</v>
      </c>
      <c r="N804">
        <v>1.4999999999999999E-2</v>
      </c>
      <c r="O804">
        <v>0</v>
      </c>
      <c r="AV804">
        <v>5.56</v>
      </c>
      <c r="AW804">
        <v>67422000</v>
      </c>
      <c r="AX804">
        <v>122.578</v>
      </c>
      <c r="AY804">
        <v>42</v>
      </c>
      <c r="AZ804">
        <v>19.718</v>
      </c>
      <c r="BA804">
        <v>13.079000000000001</v>
      </c>
      <c r="BB804">
        <v>38605.671000000002</v>
      </c>
      <c r="BD804">
        <v>86.06</v>
      </c>
      <c r="BE804">
        <v>4.7699999999999996</v>
      </c>
      <c r="BF804">
        <v>30.1</v>
      </c>
      <c r="BG804">
        <v>35.6</v>
      </c>
      <c r="BI804">
        <v>5.98</v>
      </c>
      <c r="BJ804">
        <v>82.66</v>
      </c>
      <c r="BK804">
        <v>0.90100000000000002</v>
      </c>
    </row>
    <row r="805" spans="1:67" x14ac:dyDescent="0.3">
      <c r="A805" t="s">
        <v>205</v>
      </c>
      <c r="B805" t="s">
        <v>206</v>
      </c>
      <c r="C805" t="s">
        <v>122</v>
      </c>
      <c r="D805" s="33">
        <v>43882</v>
      </c>
      <c r="E805">
        <v>12</v>
      </c>
      <c r="F805">
        <v>0</v>
      </c>
      <c r="G805">
        <v>0.14299999999999999</v>
      </c>
      <c r="H805">
        <v>1</v>
      </c>
      <c r="I805">
        <v>0</v>
      </c>
      <c r="J805">
        <v>0.14299999999999999</v>
      </c>
      <c r="K805">
        <v>0.17799999999999999</v>
      </c>
      <c r="L805">
        <v>0</v>
      </c>
      <c r="M805">
        <v>2E-3</v>
      </c>
      <c r="N805">
        <v>1.4999999999999999E-2</v>
      </c>
      <c r="O805">
        <v>0</v>
      </c>
      <c r="P805">
        <v>2E-3</v>
      </c>
      <c r="AV805">
        <v>5.56</v>
      </c>
      <c r="AW805">
        <v>67422000</v>
      </c>
      <c r="AX805">
        <v>122.578</v>
      </c>
      <c r="AY805">
        <v>42</v>
      </c>
      <c r="AZ805">
        <v>19.718</v>
      </c>
      <c r="BA805">
        <v>13.079000000000001</v>
      </c>
      <c r="BB805">
        <v>38605.671000000002</v>
      </c>
      <c r="BD805">
        <v>86.06</v>
      </c>
      <c r="BE805">
        <v>4.7699999999999996</v>
      </c>
      <c r="BF805">
        <v>30.1</v>
      </c>
      <c r="BG805">
        <v>35.6</v>
      </c>
      <c r="BI805">
        <v>5.98</v>
      </c>
      <c r="BJ805">
        <v>82.66</v>
      </c>
      <c r="BK805">
        <v>0.90100000000000002</v>
      </c>
    </row>
    <row r="806" spans="1:67" x14ac:dyDescent="0.3">
      <c r="A806" t="s">
        <v>205</v>
      </c>
      <c r="B806" t="s">
        <v>206</v>
      </c>
      <c r="C806" t="s">
        <v>122</v>
      </c>
      <c r="D806" s="33">
        <v>43883</v>
      </c>
      <c r="E806">
        <v>12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0.17799999999999999</v>
      </c>
      <c r="L806">
        <v>0</v>
      </c>
      <c r="M806">
        <v>0</v>
      </c>
      <c r="N806">
        <v>1.4999999999999999E-2</v>
      </c>
      <c r="O806">
        <v>0</v>
      </c>
      <c r="P806">
        <v>0</v>
      </c>
      <c r="AV806">
        <v>5.56</v>
      </c>
      <c r="AW806">
        <v>67422000</v>
      </c>
      <c r="AX806">
        <v>122.578</v>
      </c>
      <c r="AY806">
        <v>42</v>
      </c>
      <c r="AZ806">
        <v>19.718</v>
      </c>
      <c r="BA806">
        <v>13.079000000000001</v>
      </c>
      <c r="BB806">
        <v>38605.671000000002</v>
      </c>
      <c r="BD806">
        <v>86.06</v>
      </c>
      <c r="BE806">
        <v>4.7699999999999996</v>
      </c>
      <c r="BF806">
        <v>30.1</v>
      </c>
      <c r="BG806">
        <v>35.6</v>
      </c>
      <c r="BI806">
        <v>5.98</v>
      </c>
      <c r="BJ806">
        <v>82.66</v>
      </c>
      <c r="BK806">
        <v>0.90100000000000002</v>
      </c>
    </row>
    <row r="807" spans="1:67" x14ac:dyDescent="0.3">
      <c r="A807" t="s">
        <v>205</v>
      </c>
      <c r="B807" t="s">
        <v>206</v>
      </c>
      <c r="C807" t="s">
        <v>122</v>
      </c>
      <c r="D807" s="33">
        <v>43884</v>
      </c>
      <c r="E807">
        <v>12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0.17799999999999999</v>
      </c>
      <c r="L807">
        <v>0</v>
      </c>
      <c r="M807">
        <v>0</v>
      </c>
      <c r="N807">
        <v>1.4999999999999999E-2</v>
      </c>
      <c r="O807">
        <v>0</v>
      </c>
      <c r="P807">
        <v>0</v>
      </c>
      <c r="AV807">
        <v>5.56</v>
      </c>
      <c r="AW807">
        <v>67422000</v>
      </c>
      <c r="AX807">
        <v>122.578</v>
      </c>
      <c r="AY807">
        <v>42</v>
      </c>
      <c r="AZ807">
        <v>19.718</v>
      </c>
      <c r="BA807">
        <v>13.079000000000001</v>
      </c>
      <c r="BB807">
        <v>38605.671000000002</v>
      </c>
      <c r="BD807">
        <v>86.06</v>
      </c>
      <c r="BE807">
        <v>4.7699999999999996</v>
      </c>
      <c r="BF807">
        <v>30.1</v>
      </c>
      <c r="BG807">
        <v>35.6</v>
      </c>
      <c r="BI807">
        <v>5.98</v>
      </c>
      <c r="BJ807">
        <v>82.66</v>
      </c>
      <c r="BK807">
        <v>0.90100000000000002</v>
      </c>
      <c r="BL807">
        <v>-7910.2</v>
      </c>
      <c r="BM807">
        <v>-7.34</v>
      </c>
      <c r="BN807">
        <v>-10.25</v>
      </c>
      <c r="BO807">
        <v>-117.323722227166</v>
      </c>
    </row>
    <row r="808" spans="1:67" x14ac:dyDescent="0.3">
      <c r="A808" t="s">
        <v>205</v>
      </c>
      <c r="B808" t="s">
        <v>206</v>
      </c>
      <c r="C808" t="s">
        <v>122</v>
      </c>
      <c r="D808" s="33">
        <v>43885</v>
      </c>
      <c r="E808">
        <v>12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0.17799999999999999</v>
      </c>
      <c r="L808">
        <v>0</v>
      </c>
      <c r="M808">
        <v>0</v>
      </c>
      <c r="N808">
        <v>1.4999999999999999E-2</v>
      </c>
      <c r="O808">
        <v>0</v>
      </c>
      <c r="P808">
        <v>0</v>
      </c>
      <c r="AV808">
        <v>5.56</v>
      </c>
      <c r="AW808">
        <v>67422000</v>
      </c>
      <c r="AX808">
        <v>122.578</v>
      </c>
      <c r="AY808">
        <v>42</v>
      </c>
      <c r="AZ808">
        <v>19.718</v>
      </c>
      <c r="BA808">
        <v>13.079000000000001</v>
      </c>
      <c r="BB808">
        <v>38605.671000000002</v>
      </c>
      <c r="BD808">
        <v>86.06</v>
      </c>
      <c r="BE808">
        <v>4.7699999999999996</v>
      </c>
      <c r="BF808">
        <v>30.1</v>
      </c>
      <c r="BG808">
        <v>35.6</v>
      </c>
      <c r="BI808">
        <v>5.98</v>
      </c>
      <c r="BJ808">
        <v>82.66</v>
      </c>
      <c r="BK808">
        <v>0.90100000000000002</v>
      </c>
    </row>
    <row r="809" spans="1:67" x14ac:dyDescent="0.3">
      <c r="A809" t="s">
        <v>205</v>
      </c>
      <c r="B809" t="s">
        <v>206</v>
      </c>
      <c r="C809" t="s">
        <v>122</v>
      </c>
      <c r="D809" s="33">
        <v>43886</v>
      </c>
      <c r="E809">
        <v>14</v>
      </c>
      <c r="F809">
        <v>2</v>
      </c>
      <c r="G809">
        <v>0.28599999999999998</v>
      </c>
      <c r="H809">
        <v>1</v>
      </c>
      <c r="I809">
        <v>0</v>
      </c>
      <c r="J809">
        <v>0</v>
      </c>
      <c r="K809">
        <v>0.20799999999999999</v>
      </c>
      <c r="L809">
        <v>0.03</v>
      </c>
      <c r="M809">
        <v>4.0000000000000001E-3</v>
      </c>
      <c r="N809">
        <v>1.4999999999999999E-2</v>
      </c>
      <c r="O809">
        <v>0</v>
      </c>
      <c r="P809">
        <v>0</v>
      </c>
      <c r="AV809">
        <v>13.89</v>
      </c>
      <c r="AW809">
        <v>67422000</v>
      </c>
      <c r="AX809">
        <v>122.578</v>
      </c>
      <c r="AY809">
        <v>42</v>
      </c>
      <c r="AZ809">
        <v>19.718</v>
      </c>
      <c r="BA809">
        <v>13.079000000000001</v>
      </c>
      <c r="BB809">
        <v>38605.671000000002</v>
      </c>
      <c r="BD809">
        <v>86.06</v>
      </c>
      <c r="BE809">
        <v>4.7699999999999996</v>
      </c>
      <c r="BF809">
        <v>30.1</v>
      </c>
      <c r="BG809">
        <v>35.6</v>
      </c>
      <c r="BI809">
        <v>5.98</v>
      </c>
      <c r="BJ809">
        <v>82.66</v>
      </c>
      <c r="BK809">
        <v>0.90100000000000002</v>
      </c>
    </row>
    <row r="810" spans="1:67" x14ac:dyDescent="0.3">
      <c r="A810" t="s">
        <v>205</v>
      </c>
      <c r="B810" t="s">
        <v>206</v>
      </c>
      <c r="C810" t="s">
        <v>122</v>
      </c>
      <c r="D810" s="33">
        <v>43887</v>
      </c>
      <c r="E810">
        <v>18</v>
      </c>
      <c r="F810">
        <v>4</v>
      </c>
      <c r="G810">
        <v>0.85699999999999998</v>
      </c>
      <c r="H810">
        <v>2</v>
      </c>
      <c r="I810">
        <v>1</v>
      </c>
      <c r="J810">
        <v>0.14299999999999999</v>
      </c>
      <c r="K810">
        <v>0.26700000000000002</v>
      </c>
      <c r="L810">
        <v>5.8999999999999997E-2</v>
      </c>
      <c r="M810">
        <v>1.2999999999999999E-2</v>
      </c>
      <c r="N810">
        <v>0.03</v>
      </c>
      <c r="O810">
        <v>1.4999999999999999E-2</v>
      </c>
      <c r="P810">
        <v>2E-3</v>
      </c>
      <c r="AV810">
        <v>13.89</v>
      </c>
      <c r="AW810">
        <v>67422000</v>
      </c>
      <c r="AX810">
        <v>122.578</v>
      </c>
      <c r="AY810">
        <v>42</v>
      </c>
      <c r="AZ810">
        <v>19.718</v>
      </c>
      <c r="BA810">
        <v>13.079000000000001</v>
      </c>
      <c r="BB810">
        <v>38605.671000000002</v>
      </c>
      <c r="BD810">
        <v>86.06</v>
      </c>
      <c r="BE810">
        <v>4.7699999999999996</v>
      </c>
      <c r="BF810">
        <v>30.1</v>
      </c>
      <c r="BG810">
        <v>35.6</v>
      </c>
      <c r="BI810">
        <v>5.98</v>
      </c>
      <c r="BJ810">
        <v>82.66</v>
      </c>
      <c r="BK810">
        <v>0.90100000000000002</v>
      </c>
    </row>
    <row r="811" spans="1:67" x14ac:dyDescent="0.3">
      <c r="A811" t="s">
        <v>205</v>
      </c>
      <c r="B811" t="s">
        <v>206</v>
      </c>
      <c r="C811" t="s">
        <v>122</v>
      </c>
      <c r="D811" s="33">
        <v>43888</v>
      </c>
      <c r="E811">
        <v>38</v>
      </c>
      <c r="F811">
        <v>20</v>
      </c>
      <c r="G811">
        <v>3.714</v>
      </c>
      <c r="H811">
        <v>2</v>
      </c>
      <c r="I811">
        <v>0</v>
      </c>
      <c r="J811">
        <v>0.14299999999999999</v>
      </c>
      <c r="K811">
        <v>0.56399999999999995</v>
      </c>
      <c r="L811">
        <v>0.29699999999999999</v>
      </c>
      <c r="M811">
        <v>5.5E-2</v>
      </c>
      <c r="N811">
        <v>0.03</v>
      </c>
      <c r="O811">
        <v>0</v>
      </c>
      <c r="P811">
        <v>2E-3</v>
      </c>
      <c r="AV811">
        <v>13.89</v>
      </c>
      <c r="AW811">
        <v>67422000</v>
      </c>
      <c r="AX811">
        <v>122.578</v>
      </c>
      <c r="AY811">
        <v>42</v>
      </c>
      <c r="AZ811">
        <v>19.718</v>
      </c>
      <c r="BA811">
        <v>13.079000000000001</v>
      </c>
      <c r="BB811">
        <v>38605.671000000002</v>
      </c>
      <c r="BD811">
        <v>86.06</v>
      </c>
      <c r="BE811">
        <v>4.7699999999999996</v>
      </c>
      <c r="BF811">
        <v>30.1</v>
      </c>
      <c r="BG811">
        <v>35.6</v>
      </c>
      <c r="BI811">
        <v>5.98</v>
      </c>
      <c r="BJ811">
        <v>82.66</v>
      </c>
      <c r="BK811">
        <v>0.90100000000000002</v>
      </c>
    </row>
    <row r="812" spans="1:67" x14ac:dyDescent="0.3">
      <c r="A812" t="s">
        <v>205</v>
      </c>
      <c r="B812" t="s">
        <v>206</v>
      </c>
      <c r="C812" t="s">
        <v>122</v>
      </c>
      <c r="D812" s="33">
        <v>43889</v>
      </c>
      <c r="E812">
        <v>57</v>
      </c>
      <c r="F812">
        <v>19</v>
      </c>
      <c r="G812">
        <v>6.4290000000000003</v>
      </c>
      <c r="H812">
        <v>2</v>
      </c>
      <c r="I812">
        <v>0</v>
      </c>
      <c r="J812">
        <v>0.14299999999999999</v>
      </c>
      <c r="K812">
        <v>0.84499999999999997</v>
      </c>
      <c r="L812">
        <v>0.28199999999999997</v>
      </c>
      <c r="M812">
        <v>9.5000000000000001E-2</v>
      </c>
      <c r="N812">
        <v>0.03</v>
      </c>
      <c r="O812">
        <v>0</v>
      </c>
      <c r="P812">
        <v>2E-3</v>
      </c>
      <c r="AV812">
        <v>13.89</v>
      </c>
      <c r="AW812">
        <v>67422000</v>
      </c>
      <c r="AX812">
        <v>122.578</v>
      </c>
      <c r="AY812">
        <v>42</v>
      </c>
      <c r="AZ812">
        <v>19.718</v>
      </c>
      <c r="BA812">
        <v>13.079000000000001</v>
      </c>
      <c r="BB812">
        <v>38605.671000000002</v>
      </c>
      <c r="BD812">
        <v>86.06</v>
      </c>
      <c r="BE812">
        <v>4.7699999999999996</v>
      </c>
      <c r="BF812">
        <v>30.1</v>
      </c>
      <c r="BG812">
        <v>35.6</v>
      </c>
      <c r="BI812">
        <v>5.98</v>
      </c>
      <c r="BJ812">
        <v>82.66</v>
      </c>
      <c r="BK812">
        <v>0.90100000000000002</v>
      </c>
    </row>
    <row r="813" spans="1:67" x14ac:dyDescent="0.3">
      <c r="A813" t="s">
        <v>205</v>
      </c>
      <c r="B813" t="s">
        <v>206</v>
      </c>
      <c r="C813" t="s">
        <v>122</v>
      </c>
      <c r="D813" s="33">
        <v>43890</v>
      </c>
      <c r="E813">
        <v>100</v>
      </c>
      <c r="F813">
        <v>43</v>
      </c>
      <c r="G813">
        <v>12.571</v>
      </c>
      <c r="H813">
        <v>2</v>
      </c>
      <c r="I813">
        <v>0</v>
      </c>
      <c r="J813">
        <v>0.14299999999999999</v>
      </c>
      <c r="K813">
        <v>1.4830000000000001</v>
      </c>
      <c r="L813">
        <v>0.63800000000000001</v>
      </c>
      <c r="M813">
        <v>0.186</v>
      </c>
      <c r="N813">
        <v>0.03</v>
      </c>
      <c r="O813">
        <v>0</v>
      </c>
      <c r="P813">
        <v>2E-3</v>
      </c>
      <c r="AV813">
        <v>34.72</v>
      </c>
      <c r="AW813">
        <v>67422000</v>
      </c>
      <c r="AX813">
        <v>122.578</v>
      </c>
      <c r="AY813">
        <v>42</v>
      </c>
      <c r="AZ813">
        <v>19.718</v>
      </c>
      <c r="BA813">
        <v>13.079000000000001</v>
      </c>
      <c r="BB813">
        <v>38605.671000000002</v>
      </c>
      <c r="BD813">
        <v>86.06</v>
      </c>
      <c r="BE813">
        <v>4.7699999999999996</v>
      </c>
      <c r="BF813">
        <v>30.1</v>
      </c>
      <c r="BG813">
        <v>35.6</v>
      </c>
      <c r="BI813">
        <v>5.98</v>
      </c>
      <c r="BJ813">
        <v>82.66</v>
      </c>
      <c r="BK813">
        <v>0.90100000000000002</v>
      </c>
    </row>
    <row r="814" spans="1:67" x14ac:dyDescent="0.3">
      <c r="A814" t="s">
        <v>205</v>
      </c>
      <c r="B814" t="s">
        <v>206</v>
      </c>
      <c r="C814" t="s">
        <v>122</v>
      </c>
      <c r="D814" s="33">
        <v>43891</v>
      </c>
      <c r="E814">
        <v>130</v>
      </c>
      <c r="F814">
        <v>30</v>
      </c>
      <c r="G814">
        <v>16.856999999999999</v>
      </c>
      <c r="H814">
        <v>2</v>
      </c>
      <c r="I814">
        <v>0</v>
      </c>
      <c r="J814">
        <v>0.14299999999999999</v>
      </c>
      <c r="K814">
        <v>1.9279999999999999</v>
      </c>
      <c r="L814">
        <v>0.44500000000000001</v>
      </c>
      <c r="M814">
        <v>0.25</v>
      </c>
      <c r="N814">
        <v>0.03</v>
      </c>
      <c r="O814">
        <v>0</v>
      </c>
      <c r="P814">
        <v>2E-3</v>
      </c>
      <c r="Q814">
        <v>3</v>
      </c>
      <c r="AV814">
        <v>34.72</v>
      </c>
      <c r="AW814">
        <v>67422000</v>
      </c>
      <c r="AX814">
        <v>122.578</v>
      </c>
      <c r="AY814">
        <v>42</v>
      </c>
      <c r="AZ814">
        <v>19.718</v>
      </c>
      <c r="BA814">
        <v>13.079000000000001</v>
      </c>
      <c r="BB814">
        <v>38605.671000000002</v>
      </c>
      <c r="BD814">
        <v>86.06</v>
      </c>
      <c r="BE814">
        <v>4.7699999999999996</v>
      </c>
      <c r="BF814">
        <v>30.1</v>
      </c>
      <c r="BG814">
        <v>35.6</v>
      </c>
      <c r="BI814">
        <v>5.98</v>
      </c>
      <c r="BJ814">
        <v>82.66</v>
      </c>
      <c r="BK814">
        <v>0.90100000000000002</v>
      </c>
      <c r="BL814">
        <v>-9084.6</v>
      </c>
      <c r="BM814">
        <v>-7.51</v>
      </c>
      <c r="BN814">
        <v>-8.89</v>
      </c>
      <c r="BO814">
        <v>-134.74236895968701</v>
      </c>
    </row>
    <row r="815" spans="1:67" x14ac:dyDescent="0.3">
      <c r="A815" t="s">
        <v>205</v>
      </c>
      <c r="B815" t="s">
        <v>206</v>
      </c>
      <c r="C815" t="s">
        <v>122</v>
      </c>
      <c r="D815" s="33">
        <v>43892</v>
      </c>
      <c r="E815">
        <v>191</v>
      </c>
      <c r="F815">
        <v>61</v>
      </c>
      <c r="G815">
        <v>25.571000000000002</v>
      </c>
      <c r="H815">
        <v>3</v>
      </c>
      <c r="I815">
        <v>1</v>
      </c>
      <c r="J815">
        <v>0.28599999999999998</v>
      </c>
      <c r="K815">
        <v>2.8330000000000002</v>
      </c>
      <c r="L815">
        <v>0.90500000000000003</v>
      </c>
      <c r="M815">
        <v>0.379</v>
      </c>
      <c r="N815">
        <v>4.3999999999999997E-2</v>
      </c>
      <c r="O815">
        <v>1.4999999999999999E-2</v>
      </c>
      <c r="P815">
        <v>4.0000000000000001E-3</v>
      </c>
      <c r="Q815">
        <v>2.99</v>
      </c>
      <c r="AV815">
        <v>43.98</v>
      </c>
      <c r="AW815">
        <v>67422000</v>
      </c>
      <c r="AX815">
        <v>122.578</v>
      </c>
      <c r="AY815">
        <v>42</v>
      </c>
      <c r="AZ815">
        <v>19.718</v>
      </c>
      <c r="BA815">
        <v>13.079000000000001</v>
      </c>
      <c r="BB815">
        <v>38605.671000000002</v>
      </c>
      <c r="BD815">
        <v>86.06</v>
      </c>
      <c r="BE815">
        <v>4.7699999999999996</v>
      </c>
      <c r="BF815">
        <v>30.1</v>
      </c>
      <c r="BG815">
        <v>35.6</v>
      </c>
      <c r="BI815">
        <v>5.98</v>
      </c>
      <c r="BJ815">
        <v>82.66</v>
      </c>
      <c r="BK815">
        <v>0.90100000000000002</v>
      </c>
    </row>
    <row r="816" spans="1:67" x14ac:dyDescent="0.3">
      <c r="A816" t="s">
        <v>205</v>
      </c>
      <c r="B816" t="s">
        <v>206</v>
      </c>
      <c r="C816" t="s">
        <v>122</v>
      </c>
      <c r="D816" s="33">
        <v>43893</v>
      </c>
      <c r="E816">
        <v>212</v>
      </c>
      <c r="F816">
        <v>21</v>
      </c>
      <c r="G816">
        <v>28.286000000000001</v>
      </c>
      <c r="H816">
        <v>4</v>
      </c>
      <c r="I816">
        <v>1</v>
      </c>
      <c r="J816">
        <v>0.42899999999999999</v>
      </c>
      <c r="K816">
        <v>3.1440000000000001</v>
      </c>
      <c r="L816">
        <v>0.311</v>
      </c>
      <c r="M816">
        <v>0.42</v>
      </c>
      <c r="N816">
        <v>5.8999999999999997E-2</v>
      </c>
      <c r="O816">
        <v>1.4999999999999999E-2</v>
      </c>
      <c r="P816">
        <v>6.0000000000000001E-3</v>
      </c>
      <c r="Q816">
        <v>2.99</v>
      </c>
      <c r="AV816">
        <v>43.98</v>
      </c>
      <c r="AW816">
        <v>67422000</v>
      </c>
      <c r="AX816">
        <v>122.578</v>
      </c>
      <c r="AY816">
        <v>42</v>
      </c>
      <c r="AZ816">
        <v>19.718</v>
      </c>
      <c r="BA816">
        <v>13.079000000000001</v>
      </c>
      <c r="BB816">
        <v>38605.671000000002</v>
      </c>
      <c r="BD816">
        <v>86.06</v>
      </c>
      <c r="BE816">
        <v>4.7699999999999996</v>
      </c>
      <c r="BF816">
        <v>30.1</v>
      </c>
      <c r="BG816">
        <v>35.6</v>
      </c>
      <c r="BI816">
        <v>5.98</v>
      </c>
      <c r="BJ816">
        <v>82.66</v>
      </c>
      <c r="BK816">
        <v>0.90100000000000002</v>
      </c>
    </row>
    <row r="817" spans="1:67" x14ac:dyDescent="0.3">
      <c r="A817" t="s">
        <v>205</v>
      </c>
      <c r="B817" t="s">
        <v>206</v>
      </c>
      <c r="C817" t="s">
        <v>122</v>
      </c>
      <c r="D817" s="33">
        <v>43894</v>
      </c>
      <c r="E817">
        <v>288</v>
      </c>
      <c r="F817">
        <v>76</v>
      </c>
      <c r="G817">
        <v>38.570999999999998</v>
      </c>
      <c r="H817">
        <v>4</v>
      </c>
      <c r="I817">
        <v>0</v>
      </c>
      <c r="J817">
        <v>0.28599999999999998</v>
      </c>
      <c r="K817">
        <v>4.2720000000000002</v>
      </c>
      <c r="L817">
        <v>1.127</v>
      </c>
      <c r="M817">
        <v>0.57199999999999995</v>
      </c>
      <c r="N817">
        <v>5.8999999999999997E-2</v>
      </c>
      <c r="O817">
        <v>0</v>
      </c>
      <c r="P817">
        <v>4.0000000000000001E-3</v>
      </c>
      <c r="Q817">
        <v>3.02</v>
      </c>
      <c r="AV817">
        <v>43.98</v>
      </c>
      <c r="AW817">
        <v>67422000</v>
      </c>
      <c r="AX817">
        <v>122.578</v>
      </c>
      <c r="AY817">
        <v>42</v>
      </c>
      <c r="AZ817">
        <v>19.718</v>
      </c>
      <c r="BA817">
        <v>13.079000000000001</v>
      </c>
      <c r="BB817">
        <v>38605.671000000002</v>
      </c>
      <c r="BD817">
        <v>86.06</v>
      </c>
      <c r="BE817">
        <v>4.7699999999999996</v>
      </c>
      <c r="BF817">
        <v>30.1</v>
      </c>
      <c r="BG817">
        <v>35.6</v>
      </c>
      <c r="BI817">
        <v>5.98</v>
      </c>
      <c r="BJ817">
        <v>82.66</v>
      </c>
      <c r="BK817">
        <v>0.90100000000000002</v>
      </c>
    </row>
    <row r="818" spans="1:67" x14ac:dyDescent="0.3">
      <c r="A818" t="s">
        <v>205</v>
      </c>
      <c r="B818" t="s">
        <v>206</v>
      </c>
      <c r="C818" t="s">
        <v>122</v>
      </c>
      <c r="D818" s="33">
        <v>43895</v>
      </c>
      <c r="E818">
        <v>426</v>
      </c>
      <c r="F818">
        <v>138</v>
      </c>
      <c r="G818">
        <v>55.429000000000002</v>
      </c>
      <c r="H818">
        <v>7</v>
      </c>
      <c r="I818">
        <v>3</v>
      </c>
      <c r="J818">
        <v>0.71399999999999997</v>
      </c>
      <c r="K818">
        <v>6.3179999999999996</v>
      </c>
      <c r="L818">
        <v>2.0470000000000002</v>
      </c>
      <c r="M818">
        <v>0.82199999999999995</v>
      </c>
      <c r="N818">
        <v>0.104</v>
      </c>
      <c r="O818">
        <v>4.3999999999999997E-2</v>
      </c>
      <c r="P818">
        <v>1.0999999999999999E-2</v>
      </c>
      <c r="Q818">
        <v>3.04</v>
      </c>
      <c r="AV818">
        <v>43.98</v>
      </c>
      <c r="AW818">
        <v>67422000</v>
      </c>
      <c r="AX818">
        <v>122.578</v>
      </c>
      <c r="AY818">
        <v>42</v>
      </c>
      <c r="AZ818">
        <v>19.718</v>
      </c>
      <c r="BA818">
        <v>13.079000000000001</v>
      </c>
      <c r="BB818">
        <v>38605.671000000002</v>
      </c>
      <c r="BD818">
        <v>86.06</v>
      </c>
      <c r="BE818">
        <v>4.7699999999999996</v>
      </c>
      <c r="BF818">
        <v>30.1</v>
      </c>
      <c r="BG818">
        <v>35.6</v>
      </c>
      <c r="BI818">
        <v>5.98</v>
      </c>
      <c r="BJ818">
        <v>82.66</v>
      </c>
      <c r="BK818">
        <v>0.90100000000000002</v>
      </c>
    </row>
    <row r="819" spans="1:67" x14ac:dyDescent="0.3">
      <c r="A819" t="s">
        <v>205</v>
      </c>
      <c r="B819" t="s">
        <v>206</v>
      </c>
      <c r="C819" t="s">
        <v>122</v>
      </c>
      <c r="D819" s="33">
        <v>43896</v>
      </c>
      <c r="E819">
        <v>616</v>
      </c>
      <c r="F819">
        <v>190</v>
      </c>
      <c r="G819">
        <v>79.856999999999999</v>
      </c>
      <c r="H819">
        <v>9</v>
      </c>
      <c r="I819">
        <v>2</v>
      </c>
      <c r="J819">
        <v>1</v>
      </c>
      <c r="K819">
        <v>9.1359999999999992</v>
      </c>
      <c r="L819">
        <v>2.8180000000000001</v>
      </c>
      <c r="M819">
        <v>1.1839999999999999</v>
      </c>
      <c r="N819">
        <v>0.13300000000000001</v>
      </c>
      <c r="O819">
        <v>0.03</v>
      </c>
      <c r="P819">
        <v>1.4999999999999999E-2</v>
      </c>
      <c r="Q819">
        <v>3.02</v>
      </c>
      <c r="AV819">
        <v>43.98</v>
      </c>
      <c r="AW819">
        <v>67422000</v>
      </c>
      <c r="AX819">
        <v>122.578</v>
      </c>
      <c r="AY819">
        <v>42</v>
      </c>
      <c r="AZ819">
        <v>19.718</v>
      </c>
      <c r="BA819">
        <v>13.079000000000001</v>
      </c>
      <c r="BB819">
        <v>38605.671000000002</v>
      </c>
      <c r="BD819">
        <v>86.06</v>
      </c>
      <c r="BE819">
        <v>4.7699999999999996</v>
      </c>
      <c r="BF819">
        <v>30.1</v>
      </c>
      <c r="BG819">
        <v>35.6</v>
      </c>
      <c r="BI819">
        <v>5.98</v>
      </c>
      <c r="BJ819">
        <v>82.66</v>
      </c>
      <c r="BK819">
        <v>0.90100000000000002</v>
      </c>
    </row>
    <row r="820" spans="1:67" x14ac:dyDescent="0.3">
      <c r="A820" t="s">
        <v>205</v>
      </c>
      <c r="B820" t="s">
        <v>206</v>
      </c>
      <c r="C820" t="s">
        <v>122</v>
      </c>
      <c r="D820" s="33">
        <v>43897</v>
      </c>
      <c r="E820">
        <v>948</v>
      </c>
      <c r="F820">
        <v>332</v>
      </c>
      <c r="G820">
        <v>121.143</v>
      </c>
      <c r="H820">
        <v>16</v>
      </c>
      <c r="I820">
        <v>7</v>
      </c>
      <c r="J820">
        <v>2</v>
      </c>
      <c r="K820">
        <v>14.061</v>
      </c>
      <c r="L820">
        <v>4.9240000000000004</v>
      </c>
      <c r="M820">
        <v>1.7969999999999999</v>
      </c>
      <c r="N820">
        <v>0.23699999999999999</v>
      </c>
      <c r="O820">
        <v>0.104</v>
      </c>
      <c r="P820">
        <v>0.03</v>
      </c>
      <c r="Q820">
        <v>3</v>
      </c>
      <c r="AV820">
        <v>43.98</v>
      </c>
      <c r="AW820">
        <v>67422000</v>
      </c>
      <c r="AX820">
        <v>122.578</v>
      </c>
      <c r="AY820">
        <v>42</v>
      </c>
      <c r="AZ820">
        <v>19.718</v>
      </c>
      <c r="BA820">
        <v>13.079000000000001</v>
      </c>
      <c r="BB820">
        <v>38605.671000000002</v>
      </c>
      <c r="BD820">
        <v>86.06</v>
      </c>
      <c r="BE820">
        <v>4.7699999999999996</v>
      </c>
      <c r="BF820">
        <v>30.1</v>
      </c>
      <c r="BG820">
        <v>35.6</v>
      </c>
      <c r="BI820">
        <v>5.98</v>
      </c>
      <c r="BJ820">
        <v>82.66</v>
      </c>
      <c r="BK820">
        <v>0.90100000000000002</v>
      </c>
    </row>
    <row r="821" spans="1:67" x14ac:dyDescent="0.3">
      <c r="A821" t="s">
        <v>205</v>
      </c>
      <c r="B821" t="s">
        <v>206</v>
      </c>
      <c r="C821" t="s">
        <v>122</v>
      </c>
      <c r="D821" s="33">
        <v>43898</v>
      </c>
      <c r="E821">
        <v>1125</v>
      </c>
      <c r="F821">
        <v>177</v>
      </c>
      <c r="G821">
        <v>142.143</v>
      </c>
      <c r="H821">
        <v>19</v>
      </c>
      <c r="I821">
        <v>3</v>
      </c>
      <c r="J821">
        <v>2.4289999999999998</v>
      </c>
      <c r="K821">
        <v>16.686</v>
      </c>
      <c r="L821">
        <v>2.625</v>
      </c>
      <c r="M821">
        <v>2.1080000000000001</v>
      </c>
      <c r="N821">
        <v>0.28199999999999997</v>
      </c>
      <c r="O821">
        <v>4.3999999999999997E-2</v>
      </c>
      <c r="P821">
        <v>3.5999999999999997E-2</v>
      </c>
      <c r="Q821">
        <v>2.93</v>
      </c>
      <c r="AV821">
        <v>43.98</v>
      </c>
      <c r="AW821">
        <v>67422000</v>
      </c>
      <c r="AX821">
        <v>122.578</v>
      </c>
      <c r="AY821">
        <v>42</v>
      </c>
      <c r="AZ821">
        <v>19.718</v>
      </c>
      <c r="BA821">
        <v>13.079000000000001</v>
      </c>
      <c r="BB821">
        <v>38605.671000000002</v>
      </c>
      <c r="BD821">
        <v>86.06</v>
      </c>
      <c r="BE821">
        <v>4.7699999999999996</v>
      </c>
      <c r="BF821">
        <v>30.1</v>
      </c>
      <c r="BG821">
        <v>35.6</v>
      </c>
      <c r="BI821">
        <v>5.98</v>
      </c>
      <c r="BJ821">
        <v>82.66</v>
      </c>
      <c r="BK821">
        <v>0.90100000000000002</v>
      </c>
      <c r="BL821">
        <v>-9863.4</v>
      </c>
      <c r="BM821">
        <v>-7.36</v>
      </c>
      <c r="BN821">
        <v>-6.03</v>
      </c>
      <c r="BO821">
        <v>-146.29349470499201</v>
      </c>
    </row>
    <row r="822" spans="1:67" x14ac:dyDescent="0.3">
      <c r="A822" t="s">
        <v>205</v>
      </c>
      <c r="B822" t="s">
        <v>206</v>
      </c>
      <c r="C822" t="s">
        <v>122</v>
      </c>
      <c r="D822" s="33">
        <v>43899</v>
      </c>
      <c r="E822">
        <v>1411</v>
      </c>
      <c r="F822">
        <v>286</v>
      </c>
      <c r="G822">
        <v>174.286</v>
      </c>
      <c r="H822">
        <v>25</v>
      </c>
      <c r="I822">
        <v>6</v>
      </c>
      <c r="J822">
        <v>3.1429999999999998</v>
      </c>
      <c r="K822">
        <v>20.928000000000001</v>
      </c>
      <c r="L822">
        <v>4.242</v>
      </c>
      <c r="M822">
        <v>2.585</v>
      </c>
      <c r="N822">
        <v>0.371</v>
      </c>
      <c r="O822">
        <v>8.8999999999999996E-2</v>
      </c>
      <c r="P822">
        <v>4.7E-2</v>
      </c>
      <c r="Q822">
        <v>2.86</v>
      </c>
      <c r="AV822">
        <v>43.98</v>
      </c>
      <c r="AW822">
        <v>67422000</v>
      </c>
      <c r="AX822">
        <v>122.578</v>
      </c>
      <c r="AY822">
        <v>42</v>
      </c>
      <c r="AZ822">
        <v>19.718</v>
      </c>
      <c r="BA822">
        <v>13.079000000000001</v>
      </c>
      <c r="BB822">
        <v>38605.671000000002</v>
      </c>
      <c r="BD822">
        <v>86.06</v>
      </c>
      <c r="BE822">
        <v>4.7699999999999996</v>
      </c>
      <c r="BF822">
        <v>30.1</v>
      </c>
      <c r="BG822">
        <v>35.6</v>
      </c>
      <c r="BI822">
        <v>5.98</v>
      </c>
      <c r="BJ822">
        <v>82.66</v>
      </c>
      <c r="BK822">
        <v>0.90100000000000002</v>
      </c>
    </row>
    <row r="823" spans="1:67" x14ac:dyDescent="0.3">
      <c r="A823" t="s">
        <v>205</v>
      </c>
      <c r="B823" t="s">
        <v>206</v>
      </c>
      <c r="C823" t="s">
        <v>122</v>
      </c>
      <c r="D823" s="33">
        <v>43900</v>
      </c>
      <c r="E823">
        <v>1783</v>
      </c>
      <c r="F823">
        <v>372</v>
      </c>
      <c r="G823">
        <v>224.429</v>
      </c>
      <c r="H823">
        <v>33</v>
      </c>
      <c r="I823">
        <v>8</v>
      </c>
      <c r="J823">
        <v>4.1429999999999998</v>
      </c>
      <c r="K823">
        <v>26.445</v>
      </c>
      <c r="L823">
        <v>5.5170000000000003</v>
      </c>
      <c r="M823">
        <v>3.3290000000000002</v>
      </c>
      <c r="N823">
        <v>0.48899999999999999</v>
      </c>
      <c r="O823">
        <v>0.11899999999999999</v>
      </c>
      <c r="P823">
        <v>6.0999999999999999E-2</v>
      </c>
      <c r="Q823">
        <v>2.82</v>
      </c>
      <c r="AV823">
        <v>43.98</v>
      </c>
      <c r="AW823">
        <v>67422000</v>
      </c>
      <c r="AX823">
        <v>122.578</v>
      </c>
      <c r="AY823">
        <v>42</v>
      </c>
      <c r="AZ823">
        <v>19.718</v>
      </c>
      <c r="BA823">
        <v>13.079000000000001</v>
      </c>
      <c r="BB823">
        <v>38605.671000000002</v>
      </c>
      <c r="BD823">
        <v>86.06</v>
      </c>
      <c r="BE823">
        <v>4.7699999999999996</v>
      </c>
      <c r="BF823">
        <v>30.1</v>
      </c>
      <c r="BG823">
        <v>35.6</v>
      </c>
      <c r="BI823">
        <v>5.98</v>
      </c>
      <c r="BJ823">
        <v>82.66</v>
      </c>
      <c r="BK823">
        <v>0.90100000000000002</v>
      </c>
    </row>
    <row r="824" spans="1:67" x14ac:dyDescent="0.3">
      <c r="A824" t="s">
        <v>205</v>
      </c>
      <c r="B824" t="s">
        <v>206</v>
      </c>
      <c r="C824" t="s">
        <v>122</v>
      </c>
      <c r="D824" s="33">
        <v>43901</v>
      </c>
      <c r="E824">
        <v>2293</v>
      </c>
      <c r="F824">
        <v>510</v>
      </c>
      <c r="G824">
        <v>286.42899999999997</v>
      </c>
      <c r="H824">
        <v>48</v>
      </c>
      <c r="I824">
        <v>15</v>
      </c>
      <c r="J824">
        <v>6.2859999999999996</v>
      </c>
      <c r="K824">
        <v>34.01</v>
      </c>
      <c r="L824">
        <v>7.5640000000000001</v>
      </c>
      <c r="M824">
        <v>4.2480000000000002</v>
      </c>
      <c r="N824">
        <v>0.71199999999999997</v>
      </c>
      <c r="O824">
        <v>0.222</v>
      </c>
      <c r="P824">
        <v>9.2999999999999999E-2</v>
      </c>
      <c r="Q824">
        <v>2.77</v>
      </c>
      <c r="AV824">
        <v>43.98</v>
      </c>
      <c r="AW824">
        <v>67422000</v>
      </c>
      <c r="AX824">
        <v>122.578</v>
      </c>
      <c r="AY824">
        <v>42</v>
      </c>
      <c r="AZ824">
        <v>19.718</v>
      </c>
      <c r="BA824">
        <v>13.079000000000001</v>
      </c>
      <c r="BB824">
        <v>38605.671000000002</v>
      </c>
      <c r="BD824">
        <v>86.06</v>
      </c>
      <c r="BE824">
        <v>4.7699999999999996</v>
      </c>
      <c r="BF824">
        <v>30.1</v>
      </c>
      <c r="BG824">
        <v>35.6</v>
      </c>
      <c r="BI824">
        <v>5.98</v>
      </c>
      <c r="BJ824">
        <v>82.66</v>
      </c>
      <c r="BK824">
        <v>0.90100000000000002</v>
      </c>
    </row>
    <row r="825" spans="1:67" x14ac:dyDescent="0.3">
      <c r="A825" t="s">
        <v>205</v>
      </c>
      <c r="B825" t="s">
        <v>206</v>
      </c>
      <c r="C825" t="s">
        <v>122</v>
      </c>
      <c r="D825" s="33">
        <v>43902</v>
      </c>
      <c r="E825">
        <v>2293</v>
      </c>
      <c r="F825">
        <v>0</v>
      </c>
      <c r="G825">
        <v>266.714</v>
      </c>
      <c r="H825">
        <v>48</v>
      </c>
      <c r="I825">
        <v>0</v>
      </c>
      <c r="J825">
        <v>5.8570000000000002</v>
      </c>
      <c r="K825">
        <v>34.01</v>
      </c>
      <c r="L825">
        <v>0</v>
      </c>
      <c r="M825">
        <v>3.956</v>
      </c>
      <c r="N825">
        <v>0.71199999999999997</v>
      </c>
      <c r="O825">
        <v>0</v>
      </c>
      <c r="P825">
        <v>8.6999999999999994E-2</v>
      </c>
      <c r="Q825">
        <v>2.72</v>
      </c>
      <c r="AV825">
        <v>43.98</v>
      </c>
      <c r="AW825">
        <v>67422000</v>
      </c>
      <c r="AX825">
        <v>122.578</v>
      </c>
      <c r="AY825">
        <v>42</v>
      </c>
      <c r="AZ825">
        <v>19.718</v>
      </c>
      <c r="BA825">
        <v>13.079000000000001</v>
      </c>
      <c r="BB825">
        <v>38605.671000000002</v>
      </c>
      <c r="BD825">
        <v>86.06</v>
      </c>
      <c r="BE825">
        <v>4.7699999999999996</v>
      </c>
      <c r="BF825">
        <v>30.1</v>
      </c>
      <c r="BG825">
        <v>35.6</v>
      </c>
      <c r="BI825">
        <v>5.98</v>
      </c>
      <c r="BJ825">
        <v>82.66</v>
      </c>
      <c r="BK825">
        <v>0.90100000000000002</v>
      </c>
    </row>
    <row r="826" spans="1:67" x14ac:dyDescent="0.3">
      <c r="A826" t="s">
        <v>205</v>
      </c>
      <c r="B826" t="s">
        <v>206</v>
      </c>
      <c r="C826" t="s">
        <v>122</v>
      </c>
      <c r="D826" s="33">
        <v>43903</v>
      </c>
      <c r="E826">
        <v>3678</v>
      </c>
      <c r="F826">
        <v>1385</v>
      </c>
      <c r="G826">
        <v>437.42899999999997</v>
      </c>
      <c r="H826">
        <v>79</v>
      </c>
      <c r="I826">
        <v>31</v>
      </c>
      <c r="J826">
        <v>10</v>
      </c>
      <c r="K826">
        <v>54.552</v>
      </c>
      <c r="L826">
        <v>20.542000000000002</v>
      </c>
      <c r="M826">
        <v>6.4880000000000004</v>
      </c>
      <c r="N826">
        <v>1.1719999999999999</v>
      </c>
      <c r="O826">
        <v>0.46</v>
      </c>
      <c r="P826">
        <v>0.14799999999999999</v>
      </c>
      <c r="Q826">
        <v>2.72</v>
      </c>
      <c r="AV826">
        <v>43.98</v>
      </c>
      <c r="AW826">
        <v>67422000</v>
      </c>
      <c r="AX826">
        <v>122.578</v>
      </c>
      <c r="AY826">
        <v>42</v>
      </c>
      <c r="AZ826">
        <v>19.718</v>
      </c>
      <c r="BA826">
        <v>13.079000000000001</v>
      </c>
      <c r="BB826">
        <v>38605.671000000002</v>
      </c>
      <c r="BD826">
        <v>86.06</v>
      </c>
      <c r="BE826">
        <v>4.7699999999999996</v>
      </c>
      <c r="BF826">
        <v>30.1</v>
      </c>
      <c r="BG826">
        <v>35.6</v>
      </c>
      <c r="BI826">
        <v>5.98</v>
      </c>
      <c r="BJ826">
        <v>82.66</v>
      </c>
      <c r="BK826">
        <v>0.90100000000000002</v>
      </c>
    </row>
    <row r="827" spans="1:67" x14ac:dyDescent="0.3">
      <c r="A827" t="s">
        <v>205</v>
      </c>
      <c r="B827" t="s">
        <v>206</v>
      </c>
      <c r="C827" t="s">
        <v>122</v>
      </c>
      <c r="D827" s="33">
        <v>43904</v>
      </c>
      <c r="E827">
        <v>4493</v>
      </c>
      <c r="F827">
        <v>815</v>
      </c>
      <c r="G827">
        <v>506.42899999999997</v>
      </c>
      <c r="H827">
        <v>91</v>
      </c>
      <c r="I827">
        <v>12</v>
      </c>
      <c r="J827">
        <v>10.714</v>
      </c>
      <c r="K827">
        <v>66.64</v>
      </c>
      <c r="L827">
        <v>12.087999999999999</v>
      </c>
      <c r="M827">
        <v>7.5110000000000001</v>
      </c>
      <c r="N827">
        <v>1.35</v>
      </c>
      <c r="O827">
        <v>0.17799999999999999</v>
      </c>
      <c r="P827">
        <v>0.159</v>
      </c>
      <c r="Q827">
        <v>2.65</v>
      </c>
      <c r="AV827">
        <v>49.54</v>
      </c>
      <c r="AW827">
        <v>67422000</v>
      </c>
      <c r="AX827">
        <v>122.578</v>
      </c>
      <c r="AY827">
        <v>42</v>
      </c>
      <c r="AZ827">
        <v>19.718</v>
      </c>
      <c r="BA827">
        <v>13.079000000000001</v>
      </c>
      <c r="BB827">
        <v>38605.671000000002</v>
      </c>
      <c r="BD827">
        <v>86.06</v>
      </c>
      <c r="BE827">
        <v>4.7699999999999996</v>
      </c>
      <c r="BF827">
        <v>30.1</v>
      </c>
      <c r="BG827">
        <v>35.6</v>
      </c>
      <c r="BI827">
        <v>5.98</v>
      </c>
      <c r="BJ827">
        <v>82.66</v>
      </c>
      <c r="BK827">
        <v>0.90100000000000002</v>
      </c>
    </row>
    <row r="828" spans="1:67" x14ac:dyDescent="0.3">
      <c r="A828" t="s">
        <v>205</v>
      </c>
      <c r="B828" t="s">
        <v>206</v>
      </c>
      <c r="C828" t="s">
        <v>122</v>
      </c>
      <c r="D828" s="33">
        <v>43905</v>
      </c>
      <c r="E828">
        <v>4529</v>
      </c>
      <c r="F828">
        <v>36</v>
      </c>
      <c r="G828">
        <v>486.286</v>
      </c>
      <c r="H828">
        <v>91</v>
      </c>
      <c r="I828">
        <v>0</v>
      </c>
      <c r="J828">
        <v>10.286</v>
      </c>
      <c r="K828">
        <v>67.174000000000007</v>
      </c>
      <c r="L828">
        <v>0.53400000000000003</v>
      </c>
      <c r="M828">
        <v>7.2130000000000001</v>
      </c>
      <c r="N828">
        <v>1.35</v>
      </c>
      <c r="O828">
        <v>0</v>
      </c>
      <c r="P828">
        <v>0.153</v>
      </c>
      <c r="Q828">
        <v>2.58</v>
      </c>
      <c r="AV828">
        <v>49.54</v>
      </c>
      <c r="AW828">
        <v>67422000</v>
      </c>
      <c r="AX828">
        <v>122.578</v>
      </c>
      <c r="AY828">
        <v>42</v>
      </c>
      <c r="AZ828">
        <v>19.718</v>
      </c>
      <c r="BA828">
        <v>13.079000000000001</v>
      </c>
      <c r="BB828">
        <v>38605.671000000002</v>
      </c>
      <c r="BD828">
        <v>86.06</v>
      </c>
      <c r="BE828">
        <v>4.7699999999999996</v>
      </c>
      <c r="BF828">
        <v>30.1</v>
      </c>
      <c r="BG828">
        <v>35.6</v>
      </c>
      <c r="BI828">
        <v>5.98</v>
      </c>
      <c r="BJ828">
        <v>82.66</v>
      </c>
      <c r="BK828">
        <v>0.90100000000000002</v>
      </c>
      <c r="BL828">
        <v>-9640.4</v>
      </c>
      <c r="BM828">
        <v>-6.59</v>
      </c>
      <c r="BN828">
        <v>1.81</v>
      </c>
      <c r="BO828">
        <v>-142.98596897155201</v>
      </c>
    </row>
    <row r="829" spans="1:67" x14ac:dyDescent="0.3">
      <c r="A829" t="s">
        <v>205</v>
      </c>
      <c r="B829" t="s">
        <v>206</v>
      </c>
      <c r="C829" t="s">
        <v>122</v>
      </c>
      <c r="D829" s="33">
        <v>43906</v>
      </c>
      <c r="E829">
        <v>6680</v>
      </c>
      <c r="F829">
        <v>2151</v>
      </c>
      <c r="G829">
        <v>752.71400000000006</v>
      </c>
      <c r="H829">
        <v>149</v>
      </c>
      <c r="I829">
        <v>58</v>
      </c>
      <c r="J829">
        <v>17.713999999999999</v>
      </c>
      <c r="K829">
        <v>99.076999999999998</v>
      </c>
      <c r="L829">
        <v>31.904</v>
      </c>
      <c r="M829">
        <v>11.164</v>
      </c>
      <c r="N829">
        <v>2.21</v>
      </c>
      <c r="O829">
        <v>0.86</v>
      </c>
      <c r="P829">
        <v>0.26300000000000001</v>
      </c>
      <c r="Q829">
        <v>2.54</v>
      </c>
      <c r="AV829">
        <v>56.94</v>
      </c>
      <c r="AW829">
        <v>67422000</v>
      </c>
      <c r="AX829">
        <v>122.578</v>
      </c>
      <c r="AY829">
        <v>42</v>
      </c>
      <c r="AZ829">
        <v>19.718</v>
      </c>
      <c r="BA829">
        <v>13.079000000000001</v>
      </c>
      <c r="BB829">
        <v>38605.671000000002</v>
      </c>
      <c r="BD829">
        <v>86.06</v>
      </c>
      <c r="BE829">
        <v>4.7699999999999996</v>
      </c>
      <c r="BF829">
        <v>30.1</v>
      </c>
      <c r="BG829">
        <v>35.6</v>
      </c>
      <c r="BI829">
        <v>5.98</v>
      </c>
      <c r="BJ829">
        <v>82.66</v>
      </c>
      <c r="BK829">
        <v>0.90100000000000002</v>
      </c>
    </row>
    <row r="830" spans="1:67" x14ac:dyDescent="0.3">
      <c r="A830" t="s">
        <v>205</v>
      </c>
      <c r="B830" t="s">
        <v>206</v>
      </c>
      <c r="C830" t="s">
        <v>122</v>
      </c>
      <c r="D830" s="33">
        <v>43907</v>
      </c>
      <c r="E830">
        <v>7712</v>
      </c>
      <c r="F830">
        <v>1032</v>
      </c>
      <c r="G830">
        <v>847</v>
      </c>
      <c r="H830">
        <v>149</v>
      </c>
      <c r="I830">
        <v>0</v>
      </c>
      <c r="J830">
        <v>16.571000000000002</v>
      </c>
      <c r="K830">
        <v>114.384</v>
      </c>
      <c r="L830">
        <v>15.307</v>
      </c>
      <c r="M830">
        <v>12.563000000000001</v>
      </c>
      <c r="N830">
        <v>2.21</v>
      </c>
      <c r="O830">
        <v>0</v>
      </c>
      <c r="P830">
        <v>0.246</v>
      </c>
      <c r="Q830">
        <v>2.44</v>
      </c>
      <c r="AV830">
        <v>87.96</v>
      </c>
      <c r="AW830">
        <v>67422000</v>
      </c>
      <c r="AX830">
        <v>122.578</v>
      </c>
      <c r="AY830">
        <v>42</v>
      </c>
      <c r="AZ830">
        <v>19.718</v>
      </c>
      <c r="BA830">
        <v>13.079000000000001</v>
      </c>
      <c r="BB830">
        <v>38605.671000000002</v>
      </c>
      <c r="BD830">
        <v>86.06</v>
      </c>
      <c r="BE830">
        <v>4.7699999999999996</v>
      </c>
      <c r="BF830">
        <v>30.1</v>
      </c>
      <c r="BG830">
        <v>35.6</v>
      </c>
      <c r="BI830">
        <v>5.98</v>
      </c>
      <c r="BJ830">
        <v>82.66</v>
      </c>
      <c r="BK830">
        <v>0.90100000000000002</v>
      </c>
    </row>
    <row r="831" spans="1:67" x14ac:dyDescent="0.3">
      <c r="A831" t="s">
        <v>205</v>
      </c>
      <c r="B831" t="s">
        <v>206</v>
      </c>
      <c r="C831" t="s">
        <v>122</v>
      </c>
      <c r="D831" s="33">
        <v>43908</v>
      </c>
      <c r="E831">
        <v>9121</v>
      </c>
      <c r="F831">
        <v>1409</v>
      </c>
      <c r="G831">
        <v>975.42899999999997</v>
      </c>
      <c r="H831">
        <v>149</v>
      </c>
      <c r="I831">
        <v>0</v>
      </c>
      <c r="J831">
        <v>14.429</v>
      </c>
      <c r="K831">
        <v>135.28200000000001</v>
      </c>
      <c r="L831">
        <v>20.898</v>
      </c>
      <c r="M831">
        <v>14.468</v>
      </c>
      <c r="N831">
        <v>2.21</v>
      </c>
      <c r="O831">
        <v>0</v>
      </c>
      <c r="P831">
        <v>0.214</v>
      </c>
      <c r="Q831">
        <v>2.35</v>
      </c>
      <c r="R831">
        <v>771</v>
      </c>
      <c r="S831">
        <v>11.435</v>
      </c>
      <c r="T831">
        <v>2972</v>
      </c>
      <c r="U831">
        <v>44.081000000000003</v>
      </c>
      <c r="AV831">
        <v>87.96</v>
      </c>
      <c r="AW831">
        <v>67422000</v>
      </c>
      <c r="AX831">
        <v>122.578</v>
      </c>
      <c r="AY831">
        <v>42</v>
      </c>
      <c r="AZ831">
        <v>19.718</v>
      </c>
      <c r="BA831">
        <v>13.079000000000001</v>
      </c>
      <c r="BB831">
        <v>38605.671000000002</v>
      </c>
      <c r="BD831">
        <v>86.06</v>
      </c>
      <c r="BE831">
        <v>4.7699999999999996</v>
      </c>
      <c r="BF831">
        <v>30.1</v>
      </c>
      <c r="BG831">
        <v>35.6</v>
      </c>
      <c r="BI831">
        <v>5.98</v>
      </c>
      <c r="BJ831">
        <v>82.66</v>
      </c>
      <c r="BK831">
        <v>0.90100000000000002</v>
      </c>
    </row>
    <row r="832" spans="1:67" x14ac:dyDescent="0.3">
      <c r="A832" t="s">
        <v>205</v>
      </c>
      <c r="B832" t="s">
        <v>206</v>
      </c>
      <c r="C832" t="s">
        <v>122</v>
      </c>
      <c r="D832" s="33">
        <v>43909</v>
      </c>
      <c r="E832">
        <v>10962</v>
      </c>
      <c r="F832">
        <v>1841</v>
      </c>
      <c r="G832">
        <v>1238.4290000000001</v>
      </c>
      <c r="H832">
        <v>244</v>
      </c>
      <c r="I832">
        <v>95</v>
      </c>
      <c r="J832">
        <v>28</v>
      </c>
      <c r="K832">
        <v>162.58799999999999</v>
      </c>
      <c r="L832">
        <v>27.306000000000001</v>
      </c>
      <c r="M832">
        <v>18.367999999999999</v>
      </c>
      <c r="N832">
        <v>3.6190000000000002</v>
      </c>
      <c r="O832">
        <v>1.409</v>
      </c>
      <c r="P832">
        <v>0.41499999999999998</v>
      </c>
      <c r="Q832">
        <v>2.27</v>
      </c>
      <c r="R832">
        <v>1002</v>
      </c>
      <c r="S832">
        <v>14.862</v>
      </c>
      <c r="T832">
        <v>4073</v>
      </c>
      <c r="U832">
        <v>60.411000000000001</v>
      </c>
      <c r="AV832">
        <v>87.96</v>
      </c>
      <c r="AW832">
        <v>67422000</v>
      </c>
      <c r="AX832">
        <v>122.578</v>
      </c>
      <c r="AY832">
        <v>42</v>
      </c>
      <c r="AZ832">
        <v>19.718</v>
      </c>
      <c r="BA832">
        <v>13.079000000000001</v>
      </c>
      <c r="BB832">
        <v>38605.671000000002</v>
      </c>
      <c r="BD832">
        <v>86.06</v>
      </c>
      <c r="BE832">
        <v>4.7699999999999996</v>
      </c>
      <c r="BF832">
        <v>30.1</v>
      </c>
      <c r="BG832">
        <v>35.6</v>
      </c>
      <c r="BI832">
        <v>5.98</v>
      </c>
      <c r="BJ832">
        <v>82.66</v>
      </c>
      <c r="BK832">
        <v>0.90100000000000002</v>
      </c>
    </row>
    <row r="833" spans="1:67" x14ac:dyDescent="0.3">
      <c r="A833" t="s">
        <v>205</v>
      </c>
      <c r="B833" t="s">
        <v>206</v>
      </c>
      <c r="C833" t="s">
        <v>122</v>
      </c>
      <c r="D833" s="33">
        <v>43910</v>
      </c>
      <c r="E833">
        <v>12745</v>
      </c>
      <c r="F833">
        <v>1783</v>
      </c>
      <c r="G833">
        <v>1295.2860000000001</v>
      </c>
      <c r="H833">
        <v>451</v>
      </c>
      <c r="I833">
        <v>207</v>
      </c>
      <c r="J833">
        <v>53.143000000000001</v>
      </c>
      <c r="K833">
        <v>189.03299999999999</v>
      </c>
      <c r="L833">
        <v>26.445</v>
      </c>
      <c r="M833">
        <v>19.212</v>
      </c>
      <c r="N833">
        <v>6.6890000000000001</v>
      </c>
      <c r="O833">
        <v>3.07</v>
      </c>
      <c r="P833">
        <v>0.78800000000000003</v>
      </c>
      <c r="Q833">
        <v>2.1800000000000002</v>
      </c>
      <c r="R833">
        <v>1297</v>
      </c>
      <c r="S833">
        <v>19.236999999999998</v>
      </c>
      <c r="T833">
        <v>5226</v>
      </c>
      <c r="U833">
        <v>77.512</v>
      </c>
      <c r="AV833">
        <v>87.96</v>
      </c>
      <c r="AW833">
        <v>67422000</v>
      </c>
      <c r="AX833">
        <v>122.578</v>
      </c>
      <c r="AY833">
        <v>42</v>
      </c>
      <c r="AZ833">
        <v>19.718</v>
      </c>
      <c r="BA833">
        <v>13.079000000000001</v>
      </c>
      <c r="BB833">
        <v>38605.671000000002</v>
      </c>
      <c r="BD833">
        <v>86.06</v>
      </c>
      <c r="BE833">
        <v>4.7699999999999996</v>
      </c>
      <c r="BF833">
        <v>30.1</v>
      </c>
      <c r="BG833">
        <v>35.6</v>
      </c>
      <c r="BI833">
        <v>5.98</v>
      </c>
      <c r="BJ833">
        <v>82.66</v>
      </c>
      <c r="BK833">
        <v>0.90100000000000002</v>
      </c>
    </row>
    <row r="834" spans="1:67" x14ac:dyDescent="0.3">
      <c r="A834" t="s">
        <v>205</v>
      </c>
      <c r="B834" t="s">
        <v>206</v>
      </c>
      <c r="C834" t="s">
        <v>122</v>
      </c>
      <c r="D834" s="33">
        <v>43911</v>
      </c>
      <c r="E834">
        <v>14444</v>
      </c>
      <c r="F834">
        <v>1699</v>
      </c>
      <c r="G834">
        <v>1421.5709999999999</v>
      </c>
      <c r="H834">
        <v>563</v>
      </c>
      <c r="I834">
        <v>112</v>
      </c>
      <c r="J834">
        <v>67.429000000000002</v>
      </c>
      <c r="K834">
        <v>214.233</v>
      </c>
      <c r="L834">
        <v>25.199000000000002</v>
      </c>
      <c r="M834">
        <v>21.085000000000001</v>
      </c>
      <c r="N834">
        <v>8.35</v>
      </c>
      <c r="O834">
        <v>1.661</v>
      </c>
      <c r="P834">
        <v>1</v>
      </c>
      <c r="Q834">
        <v>2.12</v>
      </c>
      <c r="R834">
        <v>1453</v>
      </c>
      <c r="S834">
        <v>21.550999999999998</v>
      </c>
      <c r="T834">
        <v>5900</v>
      </c>
      <c r="U834">
        <v>87.509</v>
      </c>
      <c r="AV834">
        <v>87.96</v>
      </c>
      <c r="AW834">
        <v>67422000</v>
      </c>
      <c r="AX834">
        <v>122.578</v>
      </c>
      <c r="AY834">
        <v>42</v>
      </c>
      <c r="AZ834">
        <v>19.718</v>
      </c>
      <c r="BA834">
        <v>13.079000000000001</v>
      </c>
      <c r="BB834">
        <v>38605.671000000002</v>
      </c>
      <c r="BD834">
        <v>86.06</v>
      </c>
      <c r="BE834">
        <v>4.7699999999999996</v>
      </c>
      <c r="BF834">
        <v>30.1</v>
      </c>
      <c r="BG834">
        <v>35.6</v>
      </c>
      <c r="BI834">
        <v>5.98</v>
      </c>
      <c r="BJ834">
        <v>82.66</v>
      </c>
      <c r="BK834">
        <v>0.90100000000000002</v>
      </c>
    </row>
    <row r="835" spans="1:67" x14ac:dyDescent="0.3">
      <c r="A835" t="s">
        <v>205</v>
      </c>
      <c r="B835" t="s">
        <v>206</v>
      </c>
      <c r="C835" t="s">
        <v>122</v>
      </c>
      <c r="D835" s="33">
        <v>43912</v>
      </c>
      <c r="E835">
        <v>16739</v>
      </c>
      <c r="F835">
        <v>2295</v>
      </c>
      <c r="G835">
        <v>1744.2860000000001</v>
      </c>
      <c r="H835">
        <v>676</v>
      </c>
      <c r="I835">
        <v>113</v>
      </c>
      <c r="J835">
        <v>83.570999999999998</v>
      </c>
      <c r="K835">
        <v>248.27199999999999</v>
      </c>
      <c r="L835">
        <v>34.039000000000001</v>
      </c>
      <c r="M835">
        <v>25.870999999999999</v>
      </c>
      <c r="N835">
        <v>10.026</v>
      </c>
      <c r="O835">
        <v>1.6759999999999999</v>
      </c>
      <c r="P835">
        <v>1.24</v>
      </c>
      <c r="Q835">
        <v>2.0699999999999998</v>
      </c>
      <c r="R835">
        <v>1674</v>
      </c>
      <c r="S835">
        <v>24.829000000000001</v>
      </c>
      <c r="T835">
        <v>6954</v>
      </c>
      <c r="U835">
        <v>103.14100000000001</v>
      </c>
      <c r="AV835">
        <v>87.96</v>
      </c>
      <c r="AW835">
        <v>67422000</v>
      </c>
      <c r="AX835">
        <v>122.578</v>
      </c>
      <c r="AY835">
        <v>42</v>
      </c>
      <c r="AZ835">
        <v>19.718</v>
      </c>
      <c r="BA835">
        <v>13.079000000000001</v>
      </c>
      <c r="BB835">
        <v>38605.671000000002</v>
      </c>
      <c r="BD835">
        <v>86.06</v>
      </c>
      <c r="BE835">
        <v>4.7699999999999996</v>
      </c>
      <c r="BF835">
        <v>30.1</v>
      </c>
      <c r="BG835">
        <v>35.6</v>
      </c>
      <c r="BI835">
        <v>5.98</v>
      </c>
      <c r="BJ835">
        <v>82.66</v>
      </c>
      <c r="BK835">
        <v>0.90100000000000002</v>
      </c>
      <c r="BL835">
        <v>-7740.6</v>
      </c>
      <c r="BM835">
        <v>-4.8899999999999997</v>
      </c>
      <c r="BN835">
        <v>15.78</v>
      </c>
      <c r="BO835">
        <v>-114.808222835276</v>
      </c>
    </row>
    <row r="836" spans="1:67" x14ac:dyDescent="0.3">
      <c r="A836" t="s">
        <v>205</v>
      </c>
      <c r="B836" t="s">
        <v>206</v>
      </c>
      <c r="C836" t="s">
        <v>122</v>
      </c>
      <c r="D836" s="33">
        <v>43913</v>
      </c>
      <c r="E836">
        <v>20094</v>
      </c>
      <c r="F836">
        <v>3355</v>
      </c>
      <c r="G836">
        <v>1916.2860000000001</v>
      </c>
      <c r="H836">
        <v>862</v>
      </c>
      <c r="I836">
        <v>186</v>
      </c>
      <c r="J836">
        <v>101.857</v>
      </c>
      <c r="K836">
        <v>298.03300000000002</v>
      </c>
      <c r="L836">
        <v>49.761000000000003</v>
      </c>
      <c r="M836">
        <v>28.422000000000001</v>
      </c>
      <c r="N836">
        <v>12.785</v>
      </c>
      <c r="O836">
        <v>2.7589999999999999</v>
      </c>
      <c r="P836">
        <v>1.5109999999999999</v>
      </c>
      <c r="Q836">
        <v>2</v>
      </c>
      <c r="R836">
        <v>2080</v>
      </c>
      <c r="S836">
        <v>30.85</v>
      </c>
      <c r="T836">
        <v>8673</v>
      </c>
      <c r="U836">
        <v>128.63800000000001</v>
      </c>
      <c r="AV836">
        <v>87.96</v>
      </c>
      <c r="AW836">
        <v>67422000</v>
      </c>
      <c r="AX836">
        <v>122.578</v>
      </c>
      <c r="AY836">
        <v>42</v>
      </c>
      <c r="AZ836">
        <v>19.718</v>
      </c>
      <c r="BA836">
        <v>13.079000000000001</v>
      </c>
      <c r="BB836">
        <v>38605.671000000002</v>
      </c>
      <c r="BD836">
        <v>86.06</v>
      </c>
      <c r="BE836">
        <v>4.7699999999999996</v>
      </c>
      <c r="BF836">
        <v>30.1</v>
      </c>
      <c r="BG836">
        <v>35.6</v>
      </c>
      <c r="BI836">
        <v>5.98</v>
      </c>
      <c r="BJ836">
        <v>82.66</v>
      </c>
      <c r="BK836">
        <v>0.90100000000000002</v>
      </c>
    </row>
    <row r="837" spans="1:67" x14ac:dyDescent="0.3">
      <c r="A837" t="s">
        <v>205</v>
      </c>
      <c r="B837" t="s">
        <v>206</v>
      </c>
      <c r="C837" t="s">
        <v>122</v>
      </c>
      <c r="D837" s="33">
        <v>43914</v>
      </c>
      <c r="E837">
        <v>22337</v>
      </c>
      <c r="F837">
        <v>2243</v>
      </c>
      <c r="G837">
        <v>2089.2860000000001</v>
      </c>
      <c r="H837">
        <v>1102</v>
      </c>
      <c r="I837">
        <v>240</v>
      </c>
      <c r="J837">
        <v>136.143</v>
      </c>
      <c r="K837">
        <v>331.30099999999999</v>
      </c>
      <c r="L837">
        <v>33.268000000000001</v>
      </c>
      <c r="M837">
        <v>30.988</v>
      </c>
      <c r="N837">
        <v>16.344999999999999</v>
      </c>
      <c r="O837">
        <v>3.56</v>
      </c>
      <c r="P837">
        <v>2.0190000000000001</v>
      </c>
      <c r="Q837">
        <v>1.93</v>
      </c>
      <c r="R837">
        <v>2503</v>
      </c>
      <c r="S837">
        <v>37.124000000000002</v>
      </c>
      <c r="T837">
        <v>10163</v>
      </c>
      <c r="U837">
        <v>150.73699999999999</v>
      </c>
      <c r="AV837">
        <v>87.96</v>
      </c>
      <c r="AW837">
        <v>67422000</v>
      </c>
      <c r="AX837">
        <v>122.578</v>
      </c>
      <c r="AY837">
        <v>42</v>
      </c>
      <c r="AZ837">
        <v>19.718</v>
      </c>
      <c r="BA837">
        <v>13.079000000000001</v>
      </c>
      <c r="BB837">
        <v>38605.671000000002</v>
      </c>
      <c r="BD837">
        <v>86.06</v>
      </c>
      <c r="BE837">
        <v>4.7699999999999996</v>
      </c>
      <c r="BF837">
        <v>30.1</v>
      </c>
      <c r="BG837">
        <v>35.6</v>
      </c>
      <c r="BI837">
        <v>5.98</v>
      </c>
      <c r="BJ837">
        <v>82.66</v>
      </c>
      <c r="BK837">
        <v>0.90100000000000002</v>
      </c>
    </row>
    <row r="838" spans="1:67" x14ac:dyDescent="0.3">
      <c r="A838" t="s">
        <v>205</v>
      </c>
      <c r="B838" t="s">
        <v>206</v>
      </c>
      <c r="C838" t="s">
        <v>122</v>
      </c>
      <c r="D838" s="33">
        <v>43915</v>
      </c>
      <c r="E838">
        <v>25292</v>
      </c>
      <c r="F838">
        <v>2955</v>
      </c>
      <c r="G838">
        <v>2310.143</v>
      </c>
      <c r="H838">
        <v>1333</v>
      </c>
      <c r="I838">
        <v>231</v>
      </c>
      <c r="J838">
        <v>169.143</v>
      </c>
      <c r="K838">
        <v>375.13</v>
      </c>
      <c r="L838">
        <v>43.828000000000003</v>
      </c>
      <c r="M838">
        <v>34.264000000000003</v>
      </c>
      <c r="N838">
        <v>19.771000000000001</v>
      </c>
      <c r="O838">
        <v>3.4260000000000002</v>
      </c>
      <c r="P838">
        <v>2.5089999999999999</v>
      </c>
      <c r="Q838">
        <v>1.87</v>
      </c>
      <c r="R838">
        <v>2935</v>
      </c>
      <c r="S838">
        <v>43.531999999999996</v>
      </c>
      <c r="T838">
        <v>12072</v>
      </c>
      <c r="U838">
        <v>179.05099999999999</v>
      </c>
      <c r="V838">
        <v>2913</v>
      </c>
      <c r="W838">
        <v>43.204999999999998</v>
      </c>
      <c r="X838">
        <v>14396</v>
      </c>
      <c r="Y838">
        <v>213.52099999999999</v>
      </c>
      <c r="AV838">
        <v>87.96</v>
      </c>
      <c r="AW838">
        <v>67422000</v>
      </c>
      <c r="AX838">
        <v>122.578</v>
      </c>
      <c r="AY838">
        <v>42</v>
      </c>
      <c r="AZ838">
        <v>19.718</v>
      </c>
      <c r="BA838">
        <v>13.079000000000001</v>
      </c>
      <c r="BB838">
        <v>38605.671000000002</v>
      </c>
      <c r="BD838">
        <v>86.06</v>
      </c>
      <c r="BE838">
        <v>4.7699999999999996</v>
      </c>
      <c r="BF838">
        <v>30.1</v>
      </c>
      <c r="BG838">
        <v>35.6</v>
      </c>
      <c r="BI838">
        <v>5.98</v>
      </c>
      <c r="BJ838">
        <v>82.66</v>
      </c>
      <c r="BK838">
        <v>0.90100000000000002</v>
      </c>
    </row>
    <row r="839" spans="1:67" x14ac:dyDescent="0.3">
      <c r="A839" t="s">
        <v>205</v>
      </c>
      <c r="B839" t="s">
        <v>206</v>
      </c>
      <c r="C839" t="s">
        <v>122</v>
      </c>
      <c r="D839" s="33">
        <v>43916</v>
      </c>
      <c r="E839">
        <v>29208</v>
      </c>
      <c r="F839">
        <v>3916</v>
      </c>
      <c r="G839">
        <v>2606.5709999999999</v>
      </c>
      <c r="H839">
        <v>1697</v>
      </c>
      <c r="I839">
        <v>364</v>
      </c>
      <c r="J839">
        <v>207.571</v>
      </c>
      <c r="K839">
        <v>433.21199999999999</v>
      </c>
      <c r="L839">
        <v>58.082000000000001</v>
      </c>
      <c r="M839">
        <v>38.661000000000001</v>
      </c>
      <c r="N839">
        <v>25.17</v>
      </c>
      <c r="O839">
        <v>5.399</v>
      </c>
      <c r="P839">
        <v>3.0790000000000002</v>
      </c>
      <c r="Q839">
        <v>1.81</v>
      </c>
      <c r="R839">
        <v>3351</v>
      </c>
      <c r="S839">
        <v>49.701999999999998</v>
      </c>
      <c r="T839">
        <v>13879</v>
      </c>
      <c r="U839">
        <v>205.85300000000001</v>
      </c>
      <c r="V839">
        <v>3087</v>
      </c>
      <c r="W839">
        <v>45.786000000000001</v>
      </c>
      <c r="X839">
        <v>15264</v>
      </c>
      <c r="Y839">
        <v>226.39500000000001</v>
      </c>
      <c r="AV839">
        <v>87.96</v>
      </c>
      <c r="AW839">
        <v>67422000</v>
      </c>
      <c r="AX839">
        <v>122.578</v>
      </c>
      <c r="AY839">
        <v>42</v>
      </c>
      <c r="AZ839">
        <v>19.718</v>
      </c>
      <c r="BA839">
        <v>13.079000000000001</v>
      </c>
      <c r="BB839">
        <v>38605.671000000002</v>
      </c>
      <c r="BD839">
        <v>86.06</v>
      </c>
      <c r="BE839">
        <v>4.7699999999999996</v>
      </c>
      <c r="BF839">
        <v>30.1</v>
      </c>
      <c r="BG839">
        <v>35.6</v>
      </c>
      <c r="BI839">
        <v>5.98</v>
      </c>
      <c r="BJ839">
        <v>82.66</v>
      </c>
      <c r="BK839">
        <v>0.90100000000000002</v>
      </c>
    </row>
    <row r="840" spans="1:67" x14ac:dyDescent="0.3">
      <c r="A840" t="s">
        <v>205</v>
      </c>
      <c r="B840" t="s">
        <v>206</v>
      </c>
      <c r="C840" t="s">
        <v>122</v>
      </c>
      <c r="D840" s="33">
        <v>43917</v>
      </c>
      <c r="E840">
        <v>33000</v>
      </c>
      <c r="F840">
        <v>3792</v>
      </c>
      <c r="G840">
        <v>2893.5709999999999</v>
      </c>
      <c r="H840">
        <v>1996</v>
      </c>
      <c r="I840">
        <v>299</v>
      </c>
      <c r="J840">
        <v>220.714</v>
      </c>
      <c r="K840">
        <v>489.45400000000001</v>
      </c>
      <c r="L840">
        <v>56.243000000000002</v>
      </c>
      <c r="M840">
        <v>42.917000000000002</v>
      </c>
      <c r="N840">
        <v>29.605</v>
      </c>
      <c r="O840">
        <v>4.4349999999999996</v>
      </c>
      <c r="P840">
        <v>3.274</v>
      </c>
      <c r="Q840">
        <v>1.74</v>
      </c>
      <c r="R840">
        <v>3758</v>
      </c>
      <c r="S840">
        <v>55.738</v>
      </c>
      <c r="T840">
        <v>15701</v>
      </c>
      <c r="U840">
        <v>232.87700000000001</v>
      </c>
      <c r="V840">
        <v>3453</v>
      </c>
      <c r="W840">
        <v>51.215000000000003</v>
      </c>
      <c r="X840">
        <v>17067</v>
      </c>
      <c r="Y840">
        <v>253.137</v>
      </c>
      <c r="AV840">
        <v>87.96</v>
      </c>
      <c r="AW840">
        <v>67422000</v>
      </c>
      <c r="AX840">
        <v>122.578</v>
      </c>
      <c r="AY840">
        <v>42</v>
      </c>
      <c r="AZ840">
        <v>19.718</v>
      </c>
      <c r="BA840">
        <v>13.079000000000001</v>
      </c>
      <c r="BB840">
        <v>38605.671000000002</v>
      </c>
      <c r="BD840">
        <v>86.06</v>
      </c>
      <c r="BE840">
        <v>4.7699999999999996</v>
      </c>
      <c r="BF840">
        <v>30.1</v>
      </c>
      <c r="BG840">
        <v>35.6</v>
      </c>
      <c r="BI840">
        <v>5.98</v>
      </c>
      <c r="BJ840">
        <v>82.66</v>
      </c>
      <c r="BK840">
        <v>0.90100000000000002</v>
      </c>
    </row>
    <row r="841" spans="1:67" x14ac:dyDescent="0.3">
      <c r="A841" t="s">
        <v>205</v>
      </c>
      <c r="B841" t="s">
        <v>206</v>
      </c>
      <c r="C841" t="s">
        <v>122</v>
      </c>
      <c r="D841" s="33">
        <v>43918</v>
      </c>
      <c r="E841">
        <v>37648</v>
      </c>
      <c r="F841">
        <v>4648</v>
      </c>
      <c r="G841">
        <v>3314.857</v>
      </c>
      <c r="H841">
        <v>2314</v>
      </c>
      <c r="I841">
        <v>318</v>
      </c>
      <c r="J841">
        <v>250.143</v>
      </c>
      <c r="K841">
        <v>558.39300000000003</v>
      </c>
      <c r="L841">
        <v>68.938999999999993</v>
      </c>
      <c r="M841">
        <v>49.165999999999997</v>
      </c>
      <c r="N841">
        <v>34.320999999999998</v>
      </c>
      <c r="O841">
        <v>4.7169999999999996</v>
      </c>
      <c r="P841">
        <v>3.71</v>
      </c>
      <c r="Q841">
        <v>1.69</v>
      </c>
      <c r="R841">
        <v>4236</v>
      </c>
      <c r="S841">
        <v>62.828000000000003</v>
      </c>
      <c r="T841">
        <v>17580</v>
      </c>
      <c r="U841">
        <v>260.74599999999998</v>
      </c>
      <c r="V841">
        <v>3850</v>
      </c>
      <c r="W841">
        <v>57.103000000000002</v>
      </c>
      <c r="X841">
        <v>18880</v>
      </c>
      <c r="Y841">
        <v>280.02699999999999</v>
      </c>
      <c r="AV841">
        <v>87.96</v>
      </c>
      <c r="AW841">
        <v>67422000</v>
      </c>
      <c r="AX841">
        <v>122.578</v>
      </c>
      <c r="AY841">
        <v>42</v>
      </c>
      <c r="AZ841">
        <v>19.718</v>
      </c>
      <c r="BA841">
        <v>13.079000000000001</v>
      </c>
      <c r="BB841">
        <v>38605.671000000002</v>
      </c>
      <c r="BD841">
        <v>86.06</v>
      </c>
      <c r="BE841">
        <v>4.7699999999999996</v>
      </c>
      <c r="BF841">
        <v>30.1</v>
      </c>
      <c r="BG841">
        <v>35.6</v>
      </c>
      <c r="BI841">
        <v>5.98</v>
      </c>
      <c r="BJ841">
        <v>82.66</v>
      </c>
      <c r="BK841">
        <v>0.90100000000000002</v>
      </c>
    </row>
    <row r="842" spans="1:67" x14ac:dyDescent="0.3">
      <c r="A842" t="s">
        <v>205</v>
      </c>
      <c r="B842" t="s">
        <v>206</v>
      </c>
      <c r="C842" t="s">
        <v>122</v>
      </c>
      <c r="D842" s="33">
        <v>43919</v>
      </c>
      <c r="E842">
        <v>40251</v>
      </c>
      <c r="F842">
        <v>2603</v>
      </c>
      <c r="G842">
        <v>3358.857</v>
      </c>
      <c r="H842">
        <v>2608</v>
      </c>
      <c r="I842">
        <v>294</v>
      </c>
      <c r="J842">
        <v>276</v>
      </c>
      <c r="K842">
        <v>597.00099999999998</v>
      </c>
      <c r="L842">
        <v>38.607999999999997</v>
      </c>
      <c r="M842">
        <v>49.817999999999998</v>
      </c>
      <c r="N842">
        <v>38.682000000000002</v>
      </c>
      <c r="O842">
        <v>4.3609999999999998</v>
      </c>
      <c r="P842">
        <v>4.0940000000000003</v>
      </c>
      <c r="Q842">
        <v>1.63</v>
      </c>
      <c r="R842">
        <v>4592</v>
      </c>
      <c r="S842">
        <v>68.108000000000004</v>
      </c>
      <c r="T842">
        <v>19311</v>
      </c>
      <c r="U842">
        <v>286.42</v>
      </c>
      <c r="V842">
        <v>4084</v>
      </c>
      <c r="W842">
        <v>60.573999999999998</v>
      </c>
      <c r="X842">
        <v>20031</v>
      </c>
      <c r="Y842">
        <v>297.09899999999999</v>
      </c>
      <c r="AV842">
        <v>87.96</v>
      </c>
      <c r="AW842">
        <v>67422000</v>
      </c>
      <c r="AX842">
        <v>122.578</v>
      </c>
      <c r="AY842">
        <v>42</v>
      </c>
      <c r="AZ842">
        <v>19.718</v>
      </c>
      <c r="BA842">
        <v>13.079000000000001</v>
      </c>
      <c r="BB842">
        <v>38605.671000000002</v>
      </c>
      <c r="BD842">
        <v>86.06</v>
      </c>
      <c r="BE842">
        <v>4.7699999999999996</v>
      </c>
      <c r="BF842">
        <v>30.1</v>
      </c>
      <c r="BG842">
        <v>35.6</v>
      </c>
      <c r="BI842">
        <v>5.98</v>
      </c>
      <c r="BJ842">
        <v>82.66</v>
      </c>
      <c r="BK842">
        <v>0.90100000000000002</v>
      </c>
      <c r="BL842">
        <v>-3489.2</v>
      </c>
      <c r="BM842">
        <v>-2.0499999999999998</v>
      </c>
      <c r="BN842">
        <v>35.619999999999997</v>
      </c>
      <c r="BO842">
        <v>-51.751653762866702</v>
      </c>
    </row>
    <row r="843" spans="1:67" x14ac:dyDescent="0.3">
      <c r="A843" t="s">
        <v>205</v>
      </c>
      <c r="B843" t="s">
        <v>206</v>
      </c>
      <c r="C843" t="s">
        <v>122</v>
      </c>
      <c r="D843" s="33">
        <v>43920</v>
      </c>
      <c r="E843">
        <v>44594</v>
      </c>
      <c r="F843">
        <v>4343</v>
      </c>
      <c r="G843">
        <v>3500</v>
      </c>
      <c r="H843">
        <v>3025</v>
      </c>
      <c r="I843">
        <v>417</v>
      </c>
      <c r="J843">
        <v>309</v>
      </c>
      <c r="K843">
        <v>661.41600000000005</v>
      </c>
      <c r="L843">
        <v>64.415000000000006</v>
      </c>
      <c r="M843">
        <v>51.911999999999999</v>
      </c>
      <c r="N843">
        <v>44.866999999999997</v>
      </c>
      <c r="O843">
        <v>6.1849999999999996</v>
      </c>
      <c r="P843">
        <v>4.5830000000000002</v>
      </c>
      <c r="Q843">
        <v>1.57</v>
      </c>
      <c r="R843">
        <v>5056</v>
      </c>
      <c r="S843">
        <v>74.989999999999995</v>
      </c>
      <c r="T843">
        <v>20946</v>
      </c>
      <c r="U843">
        <v>310.67</v>
      </c>
      <c r="V843">
        <v>4330</v>
      </c>
      <c r="W843">
        <v>64.221999999999994</v>
      </c>
      <c r="X843">
        <v>21086</v>
      </c>
      <c r="Y843">
        <v>312.74700000000001</v>
      </c>
      <c r="AV843">
        <v>87.96</v>
      </c>
      <c r="AW843">
        <v>67422000</v>
      </c>
      <c r="AX843">
        <v>122.578</v>
      </c>
      <c r="AY843">
        <v>42</v>
      </c>
      <c r="AZ843">
        <v>19.718</v>
      </c>
      <c r="BA843">
        <v>13.079000000000001</v>
      </c>
      <c r="BB843">
        <v>38605.671000000002</v>
      </c>
      <c r="BD843">
        <v>86.06</v>
      </c>
      <c r="BE843">
        <v>4.7699999999999996</v>
      </c>
      <c r="BF843">
        <v>30.1</v>
      </c>
      <c r="BG843">
        <v>35.6</v>
      </c>
      <c r="BI843">
        <v>5.98</v>
      </c>
      <c r="BJ843">
        <v>82.66</v>
      </c>
      <c r="BK843">
        <v>0.90100000000000002</v>
      </c>
    </row>
    <row r="844" spans="1:67" x14ac:dyDescent="0.3">
      <c r="A844" t="s">
        <v>205</v>
      </c>
      <c r="B844" t="s">
        <v>206</v>
      </c>
      <c r="C844" t="s">
        <v>122</v>
      </c>
      <c r="D844" s="33">
        <v>43921</v>
      </c>
      <c r="E844">
        <v>52229</v>
      </c>
      <c r="F844">
        <v>7635</v>
      </c>
      <c r="G844">
        <v>4270.2860000000001</v>
      </c>
      <c r="H844">
        <v>3526</v>
      </c>
      <c r="I844">
        <v>501</v>
      </c>
      <c r="J844">
        <v>346.286</v>
      </c>
      <c r="K844">
        <v>774.65800000000002</v>
      </c>
      <c r="L844">
        <v>113.242</v>
      </c>
      <c r="M844">
        <v>63.337000000000003</v>
      </c>
      <c r="N844">
        <v>52.296999999999997</v>
      </c>
      <c r="O844">
        <v>7.431</v>
      </c>
      <c r="P844">
        <v>5.1360000000000001</v>
      </c>
      <c r="Q844">
        <v>1.52</v>
      </c>
      <c r="R844">
        <v>5496</v>
      </c>
      <c r="S844">
        <v>81.516000000000005</v>
      </c>
      <c r="T844">
        <v>22672</v>
      </c>
      <c r="U844">
        <v>336.27</v>
      </c>
      <c r="V844">
        <v>4526</v>
      </c>
      <c r="W844">
        <v>67.129000000000005</v>
      </c>
      <c r="X844">
        <v>22614</v>
      </c>
      <c r="Y844">
        <v>335.41</v>
      </c>
      <c r="AV844">
        <v>87.96</v>
      </c>
      <c r="AW844">
        <v>67422000</v>
      </c>
      <c r="AX844">
        <v>122.578</v>
      </c>
      <c r="AY844">
        <v>42</v>
      </c>
      <c r="AZ844">
        <v>19.718</v>
      </c>
      <c r="BA844">
        <v>13.079000000000001</v>
      </c>
      <c r="BB844">
        <v>38605.671000000002</v>
      </c>
      <c r="BD844">
        <v>86.06</v>
      </c>
      <c r="BE844">
        <v>4.7699999999999996</v>
      </c>
      <c r="BF844">
        <v>30.1</v>
      </c>
      <c r="BG844">
        <v>35.6</v>
      </c>
      <c r="BI844">
        <v>5.98</v>
      </c>
      <c r="BJ844">
        <v>82.66</v>
      </c>
      <c r="BK844">
        <v>0.90100000000000002</v>
      </c>
    </row>
    <row r="845" spans="1:67" x14ac:dyDescent="0.3">
      <c r="A845" t="s">
        <v>205</v>
      </c>
      <c r="B845" t="s">
        <v>206</v>
      </c>
      <c r="C845" t="s">
        <v>122</v>
      </c>
      <c r="D845" s="33">
        <v>43922</v>
      </c>
      <c r="E845">
        <v>57072</v>
      </c>
      <c r="F845">
        <v>4843</v>
      </c>
      <c r="G845">
        <v>4540</v>
      </c>
      <c r="H845">
        <v>4779</v>
      </c>
      <c r="I845">
        <v>1253</v>
      </c>
      <c r="J845">
        <v>492.286</v>
      </c>
      <c r="K845">
        <v>846.48900000000003</v>
      </c>
      <c r="L845">
        <v>71.831000000000003</v>
      </c>
      <c r="M845">
        <v>67.337000000000003</v>
      </c>
      <c r="N845">
        <v>70.882000000000005</v>
      </c>
      <c r="O845">
        <v>18.584</v>
      </c>
      <c r="P845">
        <v>7.3019999999999996</v>
      </c>
      <c r="Q845">
        <v>1.44</v>
      </c>
      <c r="R845">
        <v>5940</v>
      </c>
      <c r="S845">
        <v>88.102000000000004</v>
      </c>
      <c r="T845">
        <v>24543</v>
      </c>
      <c r="U845">
        <v>364.02100000000002</v>
      </c>
      <c r="V845">
        <v>4690</v>
      </c>
      <c r="W845">
        <v>69.561999999999998</v>
      </c>
      <c r="X845">
        <v>23729</v>
      </c>
      <c r="Y845">
        <v>351.947</v>
      </c>
      <c r="AV845">
        <v>87.96</v>
      </c>
      <c r="AW845">
        <v>67422000</v>
      </c>
      <c r="AX845">
        <v>122.578</v>
      </c>
      <c r="AY845">
        <v>42</v>
      </c>
      <c r="AZ845">
        <v>19.718</v>
      </c>
      <c r="BA845">
        <v>13.079000000000001</v>
      </c>
      <c r="BB845">
        <v>38605.671000000002</v>
      </c>
      <c r="BD845">
        <v>86.06</v>
      </c>
      <c r="BE845">
        <v>4.7699999999999996</v>
      </c>
      <c r="BF845">
        <v>30.1</v>
      </c>
      <c r="BG845">
        <v>35.6</v>
      </c>
      <c r="BI845">
        <v>5.98</v>
      </c>
      <c r="BJ845">
        <v>82.66</v>
      </c>
      <c r="BK845">
        <v>0.90100000000000002</v>
      </c>
    </row>
    <row r="846" spans="1:67" x14ac:dyDescent="0.3">
      <c r="A846" t="s">
        <v>205</v>
      </c>
      <c r="B846" t="s">
        <v>206</v>
      </c>
      <c r="C846" t="s">
        <v>122</v>
      </c>
      <c r="D846" s="33">
        <v>43923</v>
      </c>
      <c r="E846">
        <v>59172</v>
      </c>
      <c r="F846">
        <v>2100</v>
      </c>
      <c r="G846">
        <v>4280.5709999999999</v>
      </c>
      <c r="H846">
        <v>5388</v>
      </c>
      <c r="I846">
        <v>609</v>
      </c>
      <c r="J846">
        <v>527.28599999999994</v>
      </c>
      <c r="K846">
        <v>877.63599999999997</v>
      </c>
      <c r="L846">
        <v>31.146999999999998</v>
      </c>
      <c r="M846">
        <v>63.488999999999997</v>
      </c>
      <c r="N846">
        <v>79.915000000000006</v>
      </c>
      <c r="O846">
        <v>9.0329999999999995</v>
      </c>
      <c r="P846">
        <v>7.8209999999999997</v>
      </c>
      <c r="Q846">
        <v>1.35</v>
      </c>
      <c r="R846">
        <v>6305</v>
      </c>
      <c r="S846">
        <v>93.515000000000001</v>
      </c>
      <c r="T846">
        <v>26131</v>
      </c>
      <c r="U846">
        <v>387.57400000000001</v>
      </c>
      <c r="V846">
        <v>4806</v>
      </c>
      <c r="W846">
        <v>71.281999999999996</v>
      </c>
      <c r="X846">
        <v>24477</v>
      </c>
      <c r="Y846">
        <v>363.04199999999997</v>
      </c>
      <c r="AV846">
        <v>87.96</v>
      </c>
      <c r="AW846">
        <v>67422000</v>
      </c>
      <c r="AX846">
        <v>122.578</v>
      </c>
      <c r="AY846">
        <v>42</v>
      </c>
      <c r="AZ846">
        <v>19.718</v>
      </c>
      <c r="BA846">
        <v>13.079000000000001</v>
      </c>
      <c r="BB846">
        <v>38605.671000000002</v>
      </c>
      <c r="BD846">
        <v>86.06</v>
      </c>
      <c r="BE846">
        <v>4.7699999999999996</v>
      </c>
      <c r="BF846">
        <v>30.1</v>
      </c>
      <c r="BG846">
        <v>35.6</v>
      </c>
      <c r="BI846">
        <v>5.98</v>
      </c>
      <c r="BJ846">
        <v>82.66</v>
      </c>
      <c r="BK846">
        <v>0.90100000000000002</v>
      </c>
    </row>
    <row r="847" spans="1:67" x14ac:dyDescent="0.3">
      <c r="A847" t="s">
        <v>205</v>
      </c>
      <c r="B847" t="s">
        <v>206</v>
      </c>
      <c r="C847" t="s">
        <v>122</v>
      </c>
      <c r="D847" s="33">
        <v>43924</v>
      </c>
      <c r="E847">
        <v>64395</v>
      </c>
      <c r="F847">
        <v>5223</v>
      </c>
      <c r="G847">
        <v>4485</v>
      </c>
      <c r="H847">
        <v>6510</v>
      </c>
      <c r="I847">
        <v>1122</v>
      </c>
      <c r="J847">
        <v>644.85699999999997</v>
      </c>
      <c r="K847">
        <v>955.10400000000004</v>
      </c>
      <c r="L847">
        <v>77.466999999999999</v>
      </c>
      <c r="M847">
        <v>66.521000000000001</v>
      </c>
      <c r="N847">
        <v>96.555999999999997</v>
      </c>
      <c r="O847">
        <v>16.640999999999998</v>
      </c>
      <c r="P847">
        <v>9.5640000000000001</v>
      </c>
      <c r="Q847">
        <v>1.3</v>
      </c>
      <c r="R847">
        <v>6556</v>
      </c>
      <c r="S847">
        <v>97.238</v>
      </c>
      <c r="T847">
        <v>27302</v>
      </c>
      <c r="U847">
        <v>404.94200000000001</v>
      </c>
      <c r="V847">
        <v>4838</v>
      </c>
      <c r="W847">
        <v>71.757000000000005</v>
      </c>
      <c r="X847">
        <v>25045</v>
      </c>
      <c r="Y847">
        <v>371.46600000000001</v>
      </c>
      <c r="AV847">
        <v>87.96</v>
      </c>
      <c r="AW847">
        <v>67422000</v>
      </c>
      <c r="AX847">
        <v>122.578</v>
      </c>
      <c r="AY847">
        <v>42</v>
      </c>
      <c r="AZ847">
        <v>19.718</v>
      </c>
      <c r="BA847">
        <v>13.079000000000001</v>
      </c>
      <c r="BB847">
        <v>38605.671000000002</v>
      </c>
      <c r="BD847">
        <v>86.06</v>
      </c>
      <c r="BE847">
        <v>4.7699999999999996</v>
      </c>
      <c r="BF847">
        <v>30.1</v>
      </c>
      <c r="BG847">
        <v>35.6</v>
      </c>
      <c r="BI847">
        <v>5.98</v>
      </c>
      <c r="BJ847">
        <v>82.66</v>
      </c>
      <c r="BK847">
        <v>0.90100000000000002</v>
      </c>
    </row>
    <row r="848" spans="1:67" x14ac:dyDescent="0.3">
      <c r="A848" t="s">
        <v>205</v>
      </c>
      <c r="B848" t="s">
        <v>206</v>
      </c>
      <c r="C848" t="s">
        <v>122</v>
      </c>
      <c r="D848" s="33">
        <v>43925</v>
      </c>
      <c r="E848">
        <v>47319</v>
      </c>
      <c r="H848">
        <v>7562</v>
      </c>
      <c r="I848">
        <v>1052</v>
      </c>
      <c r="J848">
        <v>749.71400000000006</v>
      </c>
      <c r="K848">
        <v>701.83299999999997</v>
      </c>
      <c r="N848">
        <v>112.15900000000001</v>
      </c>
      <c r="O848">
        <v>15.603</v>
      </c>
      <c r="P848">
        <v>11.12</v>
      </c>
      <c r="Q848">
        <v>1.24</v>
      </c>
      <c r="R848">
        <v>6723</v>
      </c>
      <c r="S848">
        <v>99.715000000000003</v>
      </c>
      <c r="T848">
        <v>28003</v>
      </c>
      <c r="U848">
        <v>415.339</v>
      </c>
      <c r="V848">
        <v>4645</v>
      </c>
      <c r="W848">
        <v>68.894000000000005</v>
      </c>
      <c r="X848">
        <v>24514</v>
      </c>
      <c r="Y848">
        <v>363.59100000000001</v>
      </c>
      <c r="AV848">
        <v>87.96</v>
      </c>
      <c r="AW848">
        <v>67422000</v>
      </c>
      <c r="AX848">
        <v>122.578</v>
      </c>
      <c r="AY848">
        <v>42</v>
      </c>
      <c r="AZ848">
        <v>19.718</v>
      </c>
      <c r="BA848">
        <v>13.079000000000001</v>
      </c>
      <c r="BB848">
        <v>38605.671000000002</v>
      </c>
      <c r="BD848">
        <v>86.06</v>
      </c>
      <c r="BE848">
        <v>4.7699999999999996</v>
      </c>
      <c r="BF848">
        <v>30.1</v>
      </c>
      <c r="BG848">
        <v>35.6</v>
      </c>
      <c r="BI848">
        <v>5.98</v>
      </c>
      <c r="BJ848">
        <v>82.66</v>
      </c>
      <c r="BK848">
        <v>0.90100000000000002</v>
      </c>
    </row>
    <row r="849" spans="1:67" x14ac:dyDescent="0.3">
      <c r="A849" t="s">
        <v>205</v>
      </c>
      <c r="B849" t="s">
        <v>206</v>
      </c>
      <c r="C849" t="s">
        <v>122</v>
      </c>
      <c r="D849" s="33">
        <v>43926</v>
      </c>
      <c r="E849">
        <v>48165</v>
      </c>
      <c r="F849">
        <v>846</v>
      </c>
      <c r="H849">
        <v>8081</v>
      </c>
      <c r="I849">
        <v>519</v>
      </c>
      <c r="J849">
        <v>781.85699999999997</v>
      </c>
      <c r="K849">
        <v>714.38099999999997</v>
      </c>
      <c r="L849">
        <v>12.548</v>
      </c>
      <c r="N849">
        <v>119.857</v>
      </c>
      <c r="O849">
        <v>7.6980000000000004</v>
      </c>
      <c r="P849">
        <v>11.596</v>
      </c>
      <c r="Q849">
        <v>1.19</v>
      </c>
      <c r="R849">
        <v>6859</v>
      </c>
      <c r="S849">
        <v>101.732</v>
      </c>
      <c r="T849">
        <v>28747</v>
      </c>
      <c r="U849">
        <v>426.37400000000002</v>
      </c>
      <c r="V849">
        <v>4492</v>
      </c>
      <c r="W849">
        <v>66.625</v>
      </c>
      <c r="X849">
        <v>23760</v>
      </c>
      <c r="Y849">
        <v>352.40699999999998</v>
      </c>
      <c r="AV849">
        <v>87.96</v>
      </c>
      <c r="AW849">
        <v>67422000</v>
      </c>
      <c r="AX849">
        <v>122.578</v>
      </c>
      <c r="AY849">
        <v>42</v>
      </c>
      <c r="AZ849">
        <v>19.718</v>
      </c>
      <c r="BA849">
        <v>13.079000000000001</v>
      </c>
      <c r="BB849">
        <v>38605.671000000002</v>
      </c>
      <c r="BD849">
        <v>86.06</v>
      </c>
      <c r="BE849">
        <v>4.7699999999999996</v>
      </c>
      <c r="BF849">
        <v>30.1</v>
      </c>
      <c r="BG849">
        <v>35.6</v>
      </c>
      <c r="BI849">
        <v>5.98</v>
      </c>
      <c r="BJ849">
        <v>82.66</v>
      </c>
      <c r="BK849">
        <v>0.90100000000000002</v>
      </c>
      <c r="BL849">
        <v>3641.4</v>
      </c>
      <c r="BM849">
        <v>2</v>
      </c>
      <c r="BN849">
        <v>61.08</v>
      </c>
      <c r="BO849">
        <v>54.0090771558245</v>
      </c>
    </row>
    <row r="850" spans="1:67" x14ac:dyDescent="0.3">
      <c r="A850" t="s">
        <v>205</v>
      </c>
      <c r="B850" t="s">
        <v>206</v>
      </c>
      <c r="C850" t="s">
        <v>122</v>
      </c>
      <c r="D850" s="33">
        <v>43927</v>
      </c>
      <c r="E850">
        <v>50823</v>
      </c>
      <c r="F850">
        <v>2658</v>
      </c>
      <c r="H850">
        <v>8914</v>
      </c>
      <c r="I850">
        <v>833</v>
      </c>
      <c r="J850">
        <v>841.28599999999994</v>
      </c>
      <c r="K850">
        <v>753.80399999999997</v>
      </c>
      <c r="L850">
        <v>39.423000000000002</v>
      </c>
      <c r="N850">
        <v>132.21199999999999</v>
      </c>
      <c r="O850">
        <v>12.355</v>
      </c>
      <c r="P850">
        <v>12.478</v>
      </c>
      <c r="Q850">
        <v>1.1399999999999999</v>
      </c>
      <c r="R850">
        <v>6948</v>
      </c>
      <c r="S850">
        <v>103.05200000000001</v>
      </c>
      <c r="T850">
        <v>29569</v>
      </c>
      <c r="U850">
        <v>438.56599999999997</v>
      </c>
      <c r="V850">
        <v>4276</v>
      </c>
      <c r="W850">
        <v>63.420999999999999</v>
      </c>
      <c r="X850">
        <v>23406</v>
      </c>
      <c r="Y850">
        <v>347.15699999999998</v>
      </c>
      <c r="AV850">
        <v>87.96</v>
      </c>
      <c r="AW850">
        <v>67422000</v>
      </c>
      <c r="AX850">
        <v>122.578</v>
      </c>
      <c r="AY850">
        <v>42</v>
      </c>
      <c r="AZ850">
        <v>19.718</v>
      </c>
      <c r="BA850">
        <v>13.079000000000001</v>
      </c>
      <c r="BB850">
        <v>38605.671000000002</v>
      </c>
      <c r="BD850">
        <v>86.06</v>
      </c>
      <c r="BE850">
        <v>4.7699999999999996</v>
      </c>
      <c r="BF850">
        <v>30.1</v>
      </c>
      <c r="BG850">
        <v>35.6</v>
      </c>
      <c r="BI850">
        <v>5.98</v>
      </c>
      <c r="BJ850">
        <v>82.66</v>
      </c>
      <c r="BK850">
        <v>0.90100000000000002</v>
      </c>
    </row>
    <row r="851" spans="1:67" x14ac:dyDescent="0.3">
      <c r="A851" t="s">
        <v>205</v>
      </c>
      <c r="B851" t="s">
        <v>206</v>
      </c>
      <c r="C851" t="s">
        <v>122</v>
      </c>
      <c r="D851" s="33">
        <v>43928</v>
      </c>
      <c r="E851">
        <v>47329</v>
      </c>
      <c r="H851">
        <v>10330</v>
      </c>
      <c r="I851">
        <v>1416</v>
      </c>
      <c r="J851">
        <v>972</v>
      </c>
      <c r="K851">
        <v>701.98199999999997</v>
      </c>
      <c r="N851">
        <v>153.214</v>
      </c>
      <c r="O851">
        <v>21.001999999999999</v>
      </c>
      <c r="P851">
        <v>14.417</v>
      </c>
      <c r="Q851">
        <v>1.0900000000000001</v>
      </c>
      <c r="R851">
        <v>7004</v>
      </c>
      <c r="S851">
        <v>103.883</v>
      </c>
      <c r="T851">
        <v>29871</v>
      </c>
      <c r="U851">
        <v>443.04500000000002</v>
      </c>
      <c r="V851">
        <v>4027</v>
      </c>
      <c r="W851">
        <v>59.728000000000002</v>
      </c>
      <c r="X851">
        <v>22537</v>
      </c>
      <c r="Y851">
        <v>334.26799999999997</v>
      </c>
      <c r="AV851">
        <v>87.96</v>
      </c>
      <c r="AW851">
        <v>67422000</v>
      </c>
      <c r="AX851">
        <v>122.578</v>
      </c>
      <c r="AY851">
        <v>42</v>
      </c>
      <c r="AZ851">
        <v>19.718</v>
      </c>
      <c r="BA851">
        <v>13.079000000000001</v>
      </c>
      <c r="BB851">
        <v>38605.671000000002</v>
      </c>
      <c r="BD851">
        <v>86.06</v>
      </c>
      <c r="BE851">
        <v>4.7699999999999996</v>
      </c>
      <c r="BF851">
        <v>30.1</v>
      </c>
      <c r="BG851">
        <v>35.6</v>
      </c>
      <c r="BI851">
        <v>5.98</v>
      </c>
      <c r="BJ851">
        <v>82.66</v>
      </c>
      <c r="BK851">
        <v>0.90100000000000002</v>
      </c>
    </row>
    <row r="852" spans="1:67" x14ac:dyDescent="0.3">
      <c r="A852" t="s">
        <v>205</v>
      </c>
      <c r="B852" t="s">
        <v>206</v>
      </c>
      <c r="C852" t="s">
        <v>122</v>
      </c>
      <c r="D852" s="33">
        <v>43929</v>
      </c>
      <c r="E852">
        <v>51180</v>
      </c>
      <c r="F852">
        <v>3851</v>
      </c>
      <c r="H852">
        <v>10874</v>
      </c>
      <c r="I852">
        <v>544</v>
      </c>
      <c r="J852">
        <v>870.71400000000006</v>
      </c>
      <c r="K852">
        <v>759.09900000000005</v>
      </c>
      <c r="L852">
        <v>57.118000000000002</v>
      </c>
      <c r="N852">
        <v>161.28299999999999</v>
      </c>
      <c r="O852">
        <v>8.0690000000000008</v>
      </c>
      <c r="P852">
        <v>12.914</v>
      </c>
      <c r="Q852">
        <v>1.04</v>
      </c>
      <c r="R852">
        <v>7019</v>
      </c>
      <c r="S852">
        <v>104.105</v>
      </c>
      <c r="T852">
        <v>30217</v>
      </c>
      <c r="U852">
        <v>448.17700000000002</v>
      </c>
      <c r="V852">
        <v>3738</v>
      </c>
      <c r="W852">
        <v>55.442</v>
      </c>
      <c r="X852">
        <v>21395</v>
      </c>
      <c r="Y852">
        <v>317.33</v>
      </c>
      <c r="AV852">
        <v>87.96</v>
      </c>
      <c r="AW852">
        <v>67422000</v>
      </c>
      <c r="AX852">
        <v>122.578</v>
      </c>
      <c r="AY852">
        <v>42</v>
      </c>
      <c r="AZ852">
        <v>19.718</v>
      </c>
      <c r="BA852">
        <v>13.079000000000001</v>
      </c>
      <c r="BB852">
        <v>38605.671000000002</v>
      </c>
      <c r="BD852">
        <v>86.06</v>
      </c>
      <c r="BE852">
        <v>4.7699999999999996</v>
      </c>
      <c r="BF852">
        <v>30.1</v>
      </c>
      <c r="BG852">
        <v>35.6</v>
      </c>
      <c r="BI852">
        <v>5.98</v>
      </c>
      <c r="BJ852">
        <v>82.66</v>
      </c>
      <c r="BK852">
        <v>0.90100000000000002</v>
      </c>
    </row>
    <row r="853" spans="1:67" x14ac:dyDescent="0.3">
      <c r="A853" t="s">
        <v>205</v>
      </c>
      <c r="B853" t="s">
        <v>206</v>
      </c>
      <c r="C853" t="s">
        <v>122</v>
      </c>
      <c r="D853" s="33">
        <v>43930</v>
      </c>
      <c r="E853">
        <v>54964</v>
      </c>
      <c r="F853">
        <v>3784</v>
      </c>
      <c r="H853">
        <v>12214</v>
      </c>
      <c r="I853">
        <v>1340</v>
      </c>
      <c r="J853">
        <v>975.14300000000003</v>
      </c>
      <c r="K853">
        <v>815.22400000000005</v>
      </c>
      <c r="L853">
        <v>56.124000000000002</v>
      </c>
      <c r="N853">
        <v>181.15700000000001</v>
      </c>
      <c r="O853">
        <v>19.875</v>
      </c>
      <c r="P853">
        <v>14.462999999999999</v>
      </c>
      <c r="Q853">
        <v>0.99</v>
      </c>
      <c r="R853">
        <v>6937</v>
      </c>
      <c r="S853">
        <v>102.889</v>
      </c>
      <c r="T853">
        <v>30608</v>
      </c>
      <c r="U853">
        <v>453.976</v>
      </c>
      <c r="V853">
        <v>3379</v>
      </c>
      <c r="W853">
        <v>50.116999999999997</v>
      </c>
      <c r="X853">
        <v>20540</v>
      </c>
      <c r="Y853">
        <v>304.64800000000002</v>
      </c>
      <c r="AV853">
        <v>87.96</v>
      </c>
      <c r="AW853">
        <v>67422000</v>
      </c>
      <c r="AX853">
        <v>122.578</v>
      </c>
      <c r="AY853">
        <v>42</v>
      </c>
      <c r="AZ853">
        <v>19.718</v>
      </c>
      <c r="BA853">
        <v>13.079000000000001</v>
      </c>
      <c r="BB853">
        <v>38605.671000000002</v>
      </c>
      <c r="BD853">
        <v>86.06</v>
      </c>
      <c r="BE853">
        <v>4.7699999999999996</v>
      </c>
      <c r="BF853">
        <v>30.1</v>
      </c>
      <c r="BG853">
        <v>35.6</v>
      </c>
      <c r="BI853">
        <v>5.98</v>
      </c>
      <c r="BJ853">
        <v>82.66</v>
      </c>
      <c r="BK853">
        <v>0.90100000000000002</v>
      </c>
    </row>
    <row r="854" spans="1:67" x14ac:dyDescent="0.3">
      <c r="A854" t="s">
        <v>205</v>
      </c>
      <c r="B854" t="s">
        <v>206</v>
      </c>
      <c r="C854" t="s">
        <v>122</v>
      </c>
      <c r="D854" s="33">
        <v>43931</v>
      </c>
      <c r="E854">
        <v>56530</v>
      </c>
      <c r="F854">
        <v>1566</v>
      </c>
      <c r="H854">
        <v>13199</v>
      </c>
      <c r="I854">
        <v>985</v>
      </c>
      <c r="J854">
        <v>955.57100000000003</v>
      </c>
      <c r="K854">
        <v>838.45</v>
      </c>
      <c r="L854">
        <v>23.227</v>
      </c>
      <c r="N854">
        <v>195.767</v>
      </c>
      <c r="O854">
        <v>14.609</v>
      </c>
      <c r="P854">
        <v>14.173</v>
      </c>
      <c r="Q854">
        <v>0.94</v>
      </c>
      <c r="R854">
        <v>6875</v>
      </c>
      <c r="S854">
        <v>101.97</v>
      </c>
      <c r="T854">
        <v>31108</v>
      </c>
      <c r="U854">
        <v>461.392</v>
      </c>
      <c r="V854">
        <v>3170</v>
      </c>
      <c r="W854">
        <v>47.017000000000003</v>
      </c>
      <c r="X854">
        <v>20074</v>
      </c>
      <c r="Y854">
        <v>297.73700000000002</v>
      </c>
      <c r="AV854">
        <v>87.96</v>
      </c>
      <c r="AW854">
        <v>67422000</v>
      </c>
      <c r="AX854">
        <v>122.578</v>
      </c>
      <c r="AY854">
        <v>42</v>
      </c>
      <c r="AZ854">
        <v>19.718</v>
      </c>
      <c r="BA854">
        <v>13.079000000000001</v>
      </c>
      <c r="BB854">
        <v>38605.671000000002</v>
      </c>
      <c r="BD854">
        <v>86.06</v>
      </c>
      <c r="BE854">
        <v>4.7699999999999996</v>
      </c>
      <c r="BF854">
        <v>30.1</v>
      </c>
      <c r="BG854">
        <v>35.6</v>
      </c>
      <c r="BI854">
        <v>5.98</v>
      </c>
      <c r="BJ854">
        <v>82.66</v>
      </c>
      <c r="BK854">
        <v>0.90100000000000002</v>
      </c>
    </row>
    <row r="855" spans="1:67" x14ac:dyDescent="0.3">
      <c r="A855" t="s">
        <v>205</v>
      </c>
      <c r="B855" t="s">
        <v>206</v>
      </c>
      <c r="C855" t="s">
        <v>122</v>
      </c>
      <c r="D855" s="33">
        <v>43932</v>
      </c>
      <c r="E855">
        <v>57975</v>
      </c>
      <c r="F855">
        <v>1445</v>
      </c>
      <c r="H855">
        <v>13835</v>
      </c>
      <c r="I855">
        <v>636</v>
      </c>
      <c r="J855">
        <v>896.14300000000003</v>
      </c>
      <c r="K855">
        <v>859.88300000000004</v>
      </c>
      <c r="L855">
        <v>21.431999999999999</v>
      </c>
      <c r="N855">
        <v>205.2</v>
      </c>
      <c r="O855">
        <v>9.4329999999999998</v>
      </c>
      <c r="P855">
        <v>13.292</v>
      </c>
      <c r="Q855">
        <v>0.91</v>
      </c>
      <c r="R855">
        <v>6752</v>
      </c>
      <c r="S855">
        <v>100.145</v>
      </c>
      <c r="T855">
        <v>31159</v>
      </c>
      <c r="U855">
        <v>462.149</v>
      </c>
      <c r="V855">
        <v>2923</v>
      </c>
      <c r="W855">
        <v>43.353999999999999</v>
      </c>
      <c r="X855">
        <v>19296</v>
      </c>
      <c r="Y855">
        <v>286.197</v>
      </c>
      <c r="AV855">
        <v>87.96</v>
      </c>
      <c r="AW855">
        <v>67422000</v>
      </c>
      <c r="AX855">
        <v>122.578</v>
      </c>
      <c r="AY855">
        <v>42</v>
      </c>
      <c r="AZ855">
        <v>19.718</v>
      </c>
      <c r="BA855">
        <v>13.079000000000001</v>
      </c>
      <c r="BB855">
        <v>38605.671000000002</v>
      </c>
      <c r="BD855">
        <v>86.06</v>
      </c>
      <c r="BE855">
        <v>4.7699999999999996</v>
      </c>
      <c r="BF855">
        <v>30.1</v>
      </c>
      <c r="BG855">
        <v>35.6</v>
      </c>
      <c r="BI855">
        <v>5.98</v>
      </c>
      <c r="BJ855">
        <v>82.66</v>
      </c>
      <c r="BK855">
        <v>0.90100000000000002</v>
      </c>
    </row>
    <row r="856" spans="1:67" x14ac:dyDescent="0.3">
      <c r="A856" t="s">
        <v>205</v>
      </c>
      <c r="B856" t="s">
        <v>206</v>
      </c>
      <c r="C856" t="s">
        <v>122</v>
      </c>
      <c r="D856" s="33">
        <v>43933</v>
      </c>
      <c r="E856">
        <v>108720</v>
      </c>
      <c r="F856">
        <v>50745</v>
      </c>
      <c r="H856">
        <v>14396</v>
      </c>
      <c r="I856">
        <v>561</v>
      </c>
      <c r="J856">
        <v>902.14300000000003</v>
      </c>
      <c r="K856">
        <v>1612.53</v>
      </c>
      <c r="L856">
        <v>752.64800000000002</v>
      </c>
      <c r="N856">
        <v>213.52099999999999</v>
      </c>
      <c r="O856">
        <v>8.3209999999999997</v>
      </c>
      <c r="P856">
        <v>13.381</v>
      </c>
      <c r="Q856">
        <v>0.88</v>
      </c>
      <c r="R856">
        <v>6714</v>
      </c>
      <c r="S856">
        <v>99.581999999999994</v>
      </c>
      <c r="T856">
        <v>31665</v>
      </c>
      <c r="U856">
        <v>469.654</v>
      </c>
      <c r="V856">
        <v>2753</v>
      </c>
      <c r="W856">
        <v>40.832000000000001</v>
      </c>
      <c r="X856">
        <v>19053</v>
      </c>
      <c r="Y856">
        <v>282.59300000000002</v>
      </c>
      <c r="AV856">
        <v>87.96</v>
      </c>
      <c r="AW856">
        <v>67422000</v>
      </c>
      <c r="AX856">
        <v>122.578</v>
      </c>
      <c r="AY856">
        <v>42</v>
      </c>
      <c r="AZ856">
        <v>19.718</v>
      </c>
      <c r="BA856">
        <v>13.079000000000001</v>
      </c>
      <c r="BB856">
        <v>38605.671000000002</v>
      </c>
      <c r="BD856">
        <v>86.06</v>
      </c>
      <c r="BE856">
        <v>4.7699999999999996</v>
      </c>
      <c r="BF856">
        <v>30.1</v>
      </c>
      <c r="BG856">
        <v>35.6</v>
      </c>
      <c r="BI856">
        <v>5.98</v>
      </c>
      <c r="BJ856">
        <v>82.66</v>
      </c>
      <c r="BK856">
        <v>0.90100000000000002</v>
      </c>
      <c r="BL856">
        <v>9736.6</v>
      </c>
      <c r="BM856">
        <v>5.03</v>
      </c>
      <c r="BN856">
        <v>53.15</v>
      </c>
      <c r="BO856">
        <v>144.41280294265999</v>
      </c>
    </row>
    <row r="857" spans="1:67" x14ac:dyDescent="0.3">
      <c r="A857" t="s">
        <v>205</v>
      </c>
      <c r="B857" t="s">
        <v>206</v>
      </c>
      <c r="C857" t="s">
        <v>122</v>
      </c>
      <c r="D857" s="33">
        <v>43934</v>
      </c>
      <c r="E857">
        <v>111859</v>
      </c>
      <c r="F857">
        <v>3139</v>
      </c>
      <c r="H857">
        <v>14969</v>
      </c>
      <c r="I857">
        <v>573</v>
      </c>
      <c r="J857">
        <v>865</v>
      </c>
      <c r="K857">
        <v>1659.088</v>
      </c>
      <c r="L857">
        <v>46.558</v>
      </c>
      <c r="N857">
        <v>222.02</v>
      </c>
      <c r="O857">
        <v>8.4990000000000006</v>
      </c>
      <c r="P857">
        <v>12.83</v>
      </c>
      <c r="Q857">
        <v>0.85</v>
      </c>
      <c r="R857">
        <v>6690</v>
      </c>
      <c r="S857">
        <v>99.225999999999999</v>
      </c>
      <c r="T857">
        <v>31952</v>
      </c>
      <c r="U857">
        <v>473.911</v>
      </c>
      <c r="V857">
        <v>2502</v>
      </c>
      <c r="W857">
        <v>37.11</v>
      </c>
      <c r="X857">
        <v>17556</v>
      </c>
      <c r="Y857">
        <v>260.39</v>
      </c>
      <c r="AV857">
        <v>87.96</v>
      </c>
      <c r="AW857">
        <v>67422000</v>
      </c>
      <c r="AX857">
        <v>122.578</v>
      </c>
      <c r="AY857">
        <v>42</v>
      </c>
      <c r="AZ857">
        <v>19.718</v>
      </c>
      <c r="BA857">
        <v>13.079000000000001</v>
      </c>
      <c r="BB857">
        <v>38605.671000000002</v>
      </c>
      <c r="BD857">
        <v>86.06</v>
      </c>
      <c r="BE857">
        <v>4.7699999999999996</v>
      </c>
      <c r="BF857">
        <v>30.1</v>
      </c>
      <c r="BG857">
        <v>35.6</v>
      </c>
      <c r="BI857">
        <v>5.98</v>
      </c>
      <c r="BJ857">
        <v>82.66</v>
      </c>
      <c r="BK857">
        <v>0.90100000000000002</v>
      </c>
    </row>
    <row r="858" spans="1:67" x14ac:dyDescent="0.3">
      <c r="A858" t="s">
        <v>205</v>
      </c>
      <c r="B858" t="s">
        <v>206</v>
      </c>
      <c r="C858" t="s">
        <v>122</v>
      </c>
      <c r="D858" s="33">
        <v>43935</v>
      </c>
      <c r="E858">
        <v>129307</v>
      </c>
      <c r="F858">
        <v>17448</v>
      </c>
      <c r="G858">
        <v>11711.143</v>
      </c>
      <c r="H858">
        <v>15712</v>
      </c>
      <c r="I858">
        <v>743</v>
      </c>
      <c r="J858">
        <v>768.85699999999997</v>
      </c>
      <c r="K858">
        <v>1917.875</v>
      </c>
      <c r="L858">
        <v>258.78800000000001</v>
      </c>
      <c r="M858">
        <v>173.69900000000001</v>
      </c>
      <c r="N858">
        <v>233.04</v>
      </c>
      <c r="O858">
        <v>11.02</v>
      </c>
      <c r="P858">
        <v>11.404</v>
      </c>
      <c r="Q858">
        <v>0.83</v>
      </c>
      <c r="R858">
        <v>6599</v>
      </c>
      <c r="S858">
        <v>97.876000000000005</v>
      </c>
      <c r="T858">
        <v>32131</v>
      </c>
      <c r="U858">
        <v>476.56599999999997</v>
      </c>
      <c r="V858">
        <v>2259</v>
      </c>
      <c r="W858">
        <v>33.505000000000003</v>
      </c>
      <c r="X858">
        <v>16244</v>
      </c>
      <c r="Y858">
        <v>240.93</v>
      </c>
      <c r="AV858">
        <v>87.96</v>
      </c>
      <c r="AW858">
        <v>67422000</v>
      </c>
      <c r="AX858">
        <v>122.578</v>
      </c>
      <c r="AY858">
        <v>42</v>
      </c>
      <c r="AZ858">
        <v>19.718</v>
      </c>
      <c r="BA858">
        <v>13.079000000000001</v>
      </c>
      <c r="BB858">
        <v>38605.671000000002</v>
      </c>
      <c r="BD858">
        <v>86.06</v>
      </c>
      <c r="BE858">
        <v>4.7699999999999996</v>
      </c>
      <c r="BF858">
        <v>30.1</v>
      </c>
      <c r="BG858">
        <v>35.6</v>
      </c>
      <c r="BI858">
        <v>5.98</v>
      </c>
      <c r="BJ858">
        <v>82.66</v>
      </c>
      <c r="BK858">
        <v>0.90100000000000002</v>
      </c>
    </row>
    <row r="859" spans="1:67" x14ac:dyDescent="0.3">
      <c r="A859" t="s">
        <v>205</v>
      </c>
      <c r="B859" t="s">
        <v>206</v>
      </c>
      <c r="C859" t="s">
        <v>122</v>
      </c>
      <c r="D859" s="33">
        <v>43936</v>
      </c>
      <c r="E859">
        <v>132514</v>
      </c>
      <c r="F859">
        <v>3207</v>
      </c>
      <c r="G859">
        <v>11619.143</v>
      </c>
      <c r="H859">
        <v>17150</v>
      </c>
      <c r="I859">
        <v>1438</v>
      </c>
      <c r="J859">
        <v>896.57100000000003</v>
      </c>
      <c r="K859">
        <v>1965.442</v>
      </c>
      <c r="L859">
        <v>47.566000000000003</v>
      </c>
      <c r="M859">
        <v>172.33500000000001</v>
      </c>
      <c r="N859">
        <v>254.36799999999999</v>
      </c>
      <c r="O859">
        <v>21.327999999999999</v>
      </c>
      <c r="P859">
        <v>13.298</v>
      </c>
      <c r="Q859">
        <v>0.79</v>
      </c>
      <c r="R859">
        <v>6331</v>
      </c>
      <c r="S859">
        <v>93.900999999999996</v>
      </c>
      <c r="T859">
        <v>31623</v>
      </c>
      <c r="U859">
        <v>469.03100000000001</v>
      </c>
      <c r="V859">
        <v>2061</v>
      </c>
      <c r="W859">
        <v>30.568999999999999</v>
      </c>
      <c r="X859">
        <v>15520</v>
      </c>
      <c r="Y859">
        <v>230.19200000000001</v>
      </c>
      <c r="AV859">
        <v>87.96</v>
      </c>
      <c r="AW859">
        <v>67422000</v>
      </c>
      <c r="AX859">
        <v>122.578</v>
      </c>
      <c r="AY859">
        <v>42</v>
      </c>
      <c r="AZ859">
        <v>19.718</v>
      </c>
      <c r="BA859">
        <v>13.079000000000001</v>
      </c>
      <c r="BB859">
        <v>38605.671000000002</v>
      </c>
      <c r="BD859">
        <v>86.06</v>
      </c>
      <c r="BE859">
        <v>4.7699999999999996</v>
      </c>
      <c r="BF859">
        <v>30.1</v>
      </c>
      <c r="BG859">
        <v>35.6</v>
      </c>
      <c r="BI859">
        <v>5.98</v>
      </c>
      <c r="BJ859">
        <v>82.66</v>
      </c>
      <c r="BK859">
        <v>0.90100000000000002</v>
      </c>
    </row>
    <row r="860" spans="1:67" x14ac:dyDescent="0.3">
      <c r="A860" t="s">
        <v>205</v>
      </c>
      <c r="B860" t="s">
        <v>206</v>
      </c>
      <c r="C860" t="s">
        <v>122</v>
      </c>
      <c r="D860" s="33">
        <v>43937</v>
      </c>
      <c r="E860">
        <v>145092</v>
      </c>
      <c r="F860">
        <v>12578</v>
      </c>
      <c r="G860">
        <v>12875.429</v>
      </c>
      <c r="H860">
        <v>17903</v>
      </c>
      <c r="I860">
        <v>753</v>
      </c>
      <c r="J860">
        <v>812.71400000000006</v>
      </c>
      <c r="K860">
        <v>2151.998</v>
      </c>
      <c r="L860">
        <v>186.55600000000001</v>
      </c>
      <c r="M860">
        <v>190.96799999999999</v>
      </c>
      <c r="N860">
        <v>265.536</v>
      </c>
      <c r="O860">
        <v>11.167999999999999</v>
      </c>
      <c r="P860">
        <v>12.054</v>
      </c>
      <c r="Q860">
        <v>0.76</v>
      </c>
      <c r="R860">
        <v>6139</v>
      </c>
      <c r="S860">
        <v>91.052999999999997</v>
      </c>
      <c r="T860">
        <v>31172</v>
      </c>
      <c r="U860">
        <v>462.34199999999998</v>
      </c>
      <c r="V860">
        <v>1962</v>
      </c>
      <c r="W860">
        <v>29.1</v>
      </c>
      <c r="X860">
        <v>14614</v>
      </c>
      <c r="Y860">
        <v>216.75399999999999</v>
      </c>
      <c r="AV860">
        <v>87.96</v>
      </c>
      <c r="AW860">
        <v>67422000</v>
      </c>
      <c r="AX860">
        <v>122.578</v>
      </c>
      <c r="AY860">
        <v>42</v>
      </c>
      <c r="AZ860">
        <v>19.718</v>
      </c>
      <c r="BA860">
        <v>13.079000000000001</v>
      </c>
      <c r="BB860">
        <v>38605.671000000002</v>
      </c>
      <c r="BD860">
        <v>86.06</v>
      </c>
      <c r="BE860">
        <v>4.7699999999999996</v>
      </c>
      <c r="BF860">
        <v>30.1</v>
      </c>
      <c r="BG860">
        <v>35.6</v>
      </c>
      <c r="BI860">
        <v>5.98</v>
      </c>
      <c r="BJ860">
        <v>82.66</v>
      </c>
      <c r="BK860">
        <v>0.90100000000000002</v>
      </c>
    </row>
    <row r="861" spans="1:67" x14ac:dyDescent="0.3">
      <c r="A861" t="s">
        <v>205</v>
      </c>
      <c r="B861" t="s">
        <v>206</v>
      </c>
      <c r="C861" t="s">
        <v>122</v>
      </c>
      <c r="D861" s="33">
        <v>43938</v>
      </c>
      <c r="E861">
        <v>146983</v>
      </c>
      <c r="F861">
        <v>1891</v>
      </c>
      <c r="G861">
        <v>12921.857</v>
      </c>
      <c r="H861">
        <v>18664</v>
      </c>
      <c r="I861">
        <v>761</v>
      </c>
      <c r="J861">
        <v>780.71400000000006</v>
      </c>
      <c r="K861">
        <v>2180.0450000000001</v>
      </c>
      <c r="L861">
        <v>28.047000000000001</v>
      </c>
      <c r="M861">
        <v>191.65600000000001</v>
      </c>
      <c r="N861">
        <v>276.82400000000001</v>
      </c>
      <c r="O861">
        <v>11.287000000000001</v>
      </c>
      <c r="P861">
        <v>11.58</v>
      </c>
      <c r="Q861">
        <v>0.72</v>
      </c>
      <c r="R861">
        <v>5922</v>
      </c>
      <c r="S861">
        <v>87.834999999999994</v>
      </c>
      <c r="T861">
        <v>31061</v>
      </c>
      <c r="U861">
        <v>460.69499999999999</v>
      </c>
      <c r="V861">
        <v>1773</v>
      </c>
      <c r="W861">
        <v>26.297000000000001</v>
      </c>
      <c r="X861">
        <v>13619</v>
      </c>
      <c r="Y861">
        <v>201.99600000000001</v>
      </c>
      <c r="AV861">
        <v>87.96</v>
      </c>
      <c r="AW861">
        <v>67422000</v>
      </c>
      <c r="AX861">
        <v>122.578</v>
      </c>
      <c r="AY861">
        <v>42</v>
      </c>
      <c r="AZ861">
        <v>19.718</v>
      </c>
      <c r="BA861">
        <v>13.079000000000001</v>
      </c>
      <c r="BB861">
        <v>38605.671000000002</v>
      </c>
      <c r="BD861">
        <v>86.06</v>
      </c>
      <c r="BE861">
        <v>4.7699999999999996</v>
      </c>
      <c r="BF861">
        <v>30.1</v>
      </c>
      <c r="BG861">
        <v>35.6</v>
      </c>
      <c r="BI861">
        <v>5.98</v>
      </c>
      <c r="BJ861">
        <v>82.66</v>
      </c>
      <c r="BK861">
        <v>0.90100000000000002</v>
      </c>
    </row>
    <row r="862" spans="1:67" x14ac:dyDescent="0.3">
      <c r="A862" t="s">
        <v>205</v>
      </c>
      <c r="B862" t="s">
        <v>206</v>
      </c>
      <c r="C862" t="s">
        <v>122</v>
      </c>
      <c r="D862" s="33">
        <v>43939</v>
      </c>
      <c r="E862">
        <v>150787</v>
      </c>
      <c r="F862">
        <v>3804</v>
      </c>
      <c r="G862">
        <v>13258.857</v>
      </c>
      <c r="H862">
        <v>19305</v>
      </c>
      <c r="I862">
        <v>641</v>
      </c>
      <c r="J862">
        <v>781.42899999999997</v>
      </c>
      <c r="K862">
        <v>2236.4659999999999</v>
      </c>
      <c r="L862">
        <v>56.420999999999999</v>
      </c>
      <c r="M862">
        <v>196.655</v>
      </c>
      <c r="N862">
        <v>286.33100000000002</v>
      </c>
      <c r="O862">
        <v>9.5069999999999997</v>
      </c>
      <c r="P862">
        <v>11.59</v>
      </c>
      <c r="Q862">
        <v>0.7</v>
      </c>
      <c r="R862">
        <v>5733</v>
      </c>
      <c r="S862">
        <v>85.031999999999996</v>
      </c>
      <c r="T862">
        <v>30515</v>
      </c>
      <c r="U862">
        <v>452.59699999999998</v>
      </c>
      <c r="V862">
        <v>1724</v>
      </c>
      <c r="W862">
        <v>25.57</v>
      </c>
      <c r="X862">
        <v>13140</v>
      </c>
      <c r="Y862">
        <v>194.892</v>
      </c>
      <c r="AV862">
        <v>87.96</v>
      </c>
      <c r="AW862">
        <v>67422000</v>
      </c>
      <c r="AX862">
        <v>122.578</v>
      </c>
      <c r="AY862">
        <v>42</v>
      </c>
      <c r="AZ862">
        <v>19.718</v>
      </c>
      <c r="BA862">
        <v>13.079000000000001</v>
      </c>
      <c r="BB862">
        <v>38605.671000000002</v>
      </c>
      <c r="BD862">
        <v>86.06</v>
      </c>
      <c r="BE862">
        <v>4.7699999999999996</v>
      </c>
      <c r="BF862">
        <v>30.1</v>
      </c>
      <c r="BG862">
        <v>35.6</v>
      </c>
      <c r="BI862">
        <v>5.98</v>
      </c>
      <c r="BJ862">
        <v>82.66</v>
      </c>
      <c r="BK862">
        <v>0.90100000000000002</v>
      </c>
    </row>
    <row r="863" spans="1:67" x14ac:dyDescent="0.3">
      <c r="A863" t="s">
        <v>205</v>
      </c>
      <c r="B863" t="s">
        <v>206</v>
      </c>
      <c r="C863" t="s">
        <v>122</v>
      </c>
      <c r="D863" s="33">
        <v>43940</v>
      </c>
      <c r="E863">
        <v>151881</v>
      </c>
      <c r="F863">
        <v>1094</v>
      </c>
      <c r="G863">
        <v>6165.857</v>
      </c>
      <c r="H863">
        <v>19694</v>
      </c>
      <c r="I863">
        <v>389</v>
      </c>
      <c r="J863">
        <v>756.85699999999997</v>
      </c>
      <c r="K863">
        <v>2252.692</v>
      </c>
      <c r="L863">
        <v>16.225999999999999</v>
      </c>
      <c r="M863">
        <v>91.451999999999998</v>
      </c>
      <c r="N863">
        <v>292.101</v>
      </c>
      <c r="O863">
        <v>5.77</v>
      </c>
      <c r="P863">
        <v>11.226000000000001</v>
      </c>
      <c r="Q863">
        <v>0.68</v>
      </c>
      <c r="R863">
        <v>5644</v>
      </c>
      <c r="S863">
        <v>83.712000000000003</v>
      </c>
      <c r="T863">
        <v>30486</v>
      </c>
      <c r="U863">
        <v>452.16699999999997</v>
      </c>
      <c r="V863">
        <v>1641</v>
      </c>
      <c r="W863">
        <v>24.338999999999999</v>
      </c>
      <c r="X863">
        <v>12342</v>
      </c>
      <c r="Y863">
        <v>183.05600000000001</v>
      </c>
      <c r="AV863">
        <v>87.96</v>
      </c>
      <c r="AW863">
        <v>67422000</v>
      </c>
      <c r="AX863">
        <v>122.578</v>
      </c>
      <c r="AY863">
        <v>42</v>
      </c>
      <c r="AZ863">
        <v>19.718</v>
      </c>
      <c r="BA863">
        <v>13.079000000000001</v>
      </c>
      <c r="BB863">
        <v>38605.671000000002</v>
      </c>
      <c r="BD863">
        <v>86.06</v>
      </c>
      <c r="BE863">
        <v>4.7699999999999996</v>
      </c>
      <c r="BF863">
        <v>30.1</v>
      </c>
      <c r="BG863">
        <v>35.6</v>
      </c>
      <c r="BI863">
        <v>5.98</v>
      </c>
      <c r="BJ863">
        <v>82.66</v>
      </c>
      <c r="BK863">
        <v>0.90100000000000002</v>
      </c>
      <c r="BL863">
        <v>13810.6</v>
      </c>
      <c r="BM863">
        <v>6.75</v>
      </c>
      <c r="BN863">
        <v>35.979999999999997</v>
      </c>
      <c r="BO863">
        <v>204.838183382279</v>
      </c>
    </row>
    <row r="864" spans="1:67" x14ac:dyDescent="0.3">
      <c r="A864" t="s">
        <v>205</v>
      </c>
      <c r="B864" t="s">
        <v>206</v>
      </c>
      <c r="C864" t="s">
        <v>122</v>
      </c>
      <c r="D864" s="33">
        <v>43941</v>
      </c>
      <c r="E864">
        <v>154327</v>
      </c>
      <c r="F864">
        <v>2446</v>
      </c>
      <c r="G864">
        <v>6066.857</v>
      </c>
      <c r="H864">
        <v>20241</v>
      </c>
      <c r="I864">
        <v>547</v>
      </c>
      <c r="J864">
        <v>753.14300000000003</v>
      </c>
      <c r="K864">
        <v>2288.971</v>
      </c>
      <c r="L864">
        <v>36.279000000000003</v>
      </c>
      <c r="M864">
        <v>89.983000000000004</v>
      </c>
      <c r="N864">
        <v>300.214</v>
      </c>
      <c r="O864">
        <v>8.1129999999999995</v>
      </c>
      <c r="P864">
        <v>11.170999999999999</v>
      </c>
      <c r="Q864">
        <v>0.66</v>
      </c>
      <c r="R864">
        <v>5584</v>
      </c>
      <c r="S864">
        <v>82.822000000000003</v>
      </c>
      <c r="T864">
        <v>30462</v>
      </c>
      <c r="U864">
        <v>451.81099999999998</v>
      </c>
      <c r="V864">
        <v>1622</v>
      </c>
      <c r="W864">
        <v>24.056999999999999</v>
      </c>
      <c r="X864">
        <v>12549</v>
      </c>
      <c r="Y864">
        <v>186.126</v>
      </c>
      <c r="AV864">
        <v>87.96</v>
      </c>
      <c r="AW864">
        <v>67422000</v>
      </c>
      <c r="AX864">
        <v>122.578</v>
      </c>
      <c r="AY864">
        <v>42</v>
      </c>
      <c r="AZ864">
        <v>19.718</v>
      </c>
      <c r="BA864">
        <v>13.079000000000001</v>
      </c>
      <c r="BB864">
        <v>38605.671000000002</v>
      </c>
      <c r="BD864">
        <v>86.06</v>
      </c>
      <c r="BE864">
        <v>4.7699999999999996</v>
      </c>
      <c r="BF864">
        <v>30.1</v>
      </c>
      <c r="BG864">
        <v>35.6</v>
      </c>
      <c r="BI864">
        <v>5.98</v>
      </c>
      <c r="BJ864">
        <v>82.66</v>
      </c>
      <c r="BK864">
        <v>0.90100000000000002</v>
      </c>
    </row>
    <row r="865" spans="1:67" x14ac:dyDescent="0.3">
      <c r="A865" t="s">
        <v>205</v>
      </c>
      <c r="B865" t="s">
        <v>206</v>
      </c>
      <c r="C865" t="s">
        <v>122</v>
      </c>
      <c r="D865" s="33">
        <v>43942</v>
      </c>
      <c r="E865">
        <v>156993</v>
      </c>
      <c r="F865">
        <v>2666</v>
      </c>
      <c r="G865">
        <v>3955.143</v>
      </c>
      <c r="H865">
        <v>20769</v>
      </c>
      <c r="I865">
        <v>528</v>
      </c>
      <c r="J865">
        <v>722.42899999999997</v>
      </c>
      <c r="K865">
        <v>2328.5129999999999</v>
      </c>
      <c r="L865">
        <v>39.542000000000002</v>
      </c>
      <c r="M865">
        <v>58.661999999999999</v>
      </c>
      <c r="N865">
        <v>308.04500000000002</v>
      </c>
      <c r="O865">
        <v>7.8310000000000004</v>
      </c>
      <c r="P865">
        <v>10.715</v>
      </c>
      <c r="Q865">
        <v>0.65</v>
      </c>
      <c r="R865">
        <v>5334</v>
      </c>
      <c r="S865">
        <v>79.114000000000004</v>
      </c>
      <c r="T865">
        <v>29984</v>
      </c>
      <c r="U865">
        <v>444.721</v>
      </c>
      <c r="V865">
        <v>1537</v>
      </c>
      <c r="W865">
        <v>22.797000000000001</v>
      </c>
      <c r="X865">
        <v>12469</v>
      </c>
      <c r="Y865">
        <v>184.94</v>
      </c>
      <c r="AV865">
        <v>87.96</v>
      </c>
      <c r="AW865">
        <v>67422000</v>
      </c>
      <c r="AX865">
        <v>122.578</v>
      </c>
      <c r="AY865">
        <v>42</v>
      </c>
      <c r="AZ865">
        <v>19.718</v>
      </c>
      <c r="BA865">
        <v>13.079000000000001</v>
      </c>
      <c r="BB865">
        <v>38605.671000000002</v>
      </c>
      <c r="BD865">
        <v>86.06</v>
      </c>
      <c r="BE865">
        <v>4.7699999999999996</v>
      </c>
      <c r="BF865">
        <v>30.1</v>
      </c>
      <c r="BG865">
        <v>35.6</v>
      </c>
      <c r="BI865">
        <v>5.98</v>
      </c>
      <c r="BJ865">
        <v>82.66</v>
      </c>
      <c r="BK865">
        <v>0.90100000000000002</v>
      </c>
    </row>
    <row r="866" spans="1:67" x14ac:dyDescent="0.3">
      <c r="A866" t="s">
        <v>205</v>
      </c>
      <c r="B866" t="s">
        <v>206</v>
      </c>
      <c r="C866" t="s">
        <v>122</v>
      </c>
      <c r="D866" s="33">
        <v>43943</v>
      </c>
      <c r="E866">
        <v>158791</v>
      </c>
      <c r="F866">
        <v>1798</v>
      </c>
      <c r="G866">
        <v>3753.857</v>
      </c>
      <c r="H866">
        <v>21313</v>
      </c>
      <c r="I866">
        <v>544</v>
      </c>
      <c r="J866">
        <v>594.71400000000006</v>
      </c>
      <c r="K866">
        <v>2355.181</v>
      </c>
      <c r="L866">
        <v>26.667999999999999</v>
      </c>
      <c r="M866">
        <v>55.677</v>
      </c>
      <c r="N866">
        <v>316.113</v>
      </c>
      <c r="O866">
        <v>8.0690000000000008</v>
      </c>
      <c r="P866">
        <v>8.8209999999999997</v>
      </c>
      <c r="Q866">
        <v>0.64</v>
      </c>
      <c r="R866">
        <v>5127</v>
      </c>
      <c r="S866">
        <v>76.043000000000006</v>
      </c>
      <c r="T866">
        <v>29627</v>
      </c>
      <c r="U866">
        <v>439.42599999999999</v>
      </c>
      <c r="V866">
        <v>1436</v>
      </c>
      <c r="W866">
        <v>21.298999999999999</v>
      </c>
      <c r="X866">
        <v>11673</v>
      </c>
      <c r="Y866">
        <v>173.13300000000001</v>
      </c>
      <c r="AV866">
        <v>87.96</v>
      </c>
      <c r="AW866">
        <v>67422000</v>
      </c>
      <c r="AX866">
        <v>122.578</v>
      </c>
      <c r="AY866">
        <v>42</v>
      </c>
      <c r="AZ866">
        <v>19.718</v>
      </c>
      <c r="BA866">
        <v>13.079000000000001</v>
      </c>
      <c r="BB866">
        <v>38605.671000000002</v>
      </c>
      <c r="BD866">
        <v>86.06</v>
      </c>
      <c r="BE866">
        <v>4.7699999999999996</v>
      </c>
      <c r="BF866">
        <v>30.1</v>
      </c>
      <c r="BG866">
        <v>35.6</v>
      </c>
      <c r="BI866">
        <v>5.98</v>
      </c>
      <c r="BJ866">
        <v>82.66</v>
      </c>
      <c r="BK866">
        <v>0.90100000000000002</v>
      </c>
    </row>
    <row r="867" spans="1:67" x14ac:dyDescent="0.3">
      <c r="A867" t="s">
        <v>205</v>
      </c>
      <c r="B867" t="s">
        <v>206</v>
      </c>
      <c r="C867" t="s">
        <v>122</v>
      </c>
      <c r="D867" s="33">
        <v>43944</v>
      </c>
      <c r="E867">
        <v>157082</v>
      </c>
      <c r="H867">
        <v>21829</v>
      </c>
      <c r="I867">
        <v>516</v>
      </c>
      <c r="J867">
        <v>560.85699999999997</v>
      </c>
      <c r="K867">
        <v>2329.8330000000001</v>
      </c>
      <c r="N867">
        <v>323.767</v>
      </c>
      <c r="O867">
        <v>7.6529999999999996</v>
      </c>
      <c r="P867">
        <v>8.3190000000000008</v>
      </c>
      <c r="Q867">
        <v>0.64</v>
      </c>
      <c r="R867">
        <v>4967</v>
      </c>
      <c r="S867">
        <v>73.67</v>
      </c>
      <c r="T867">
        <v>29113</v>
      </c>
      <c r="U867">
        <v>431.803</v>
      </c>
      <c r="V867">
        <v>1344</v>
      </c>
      <c r="W867">
        <v>19.934000000000001</v>
      </c>
      <c r="X867">
        <v>10999</v>
      </c>
      <c r="Y867">
        <v>163.137</v>
      </c>
      <c r="AV867">
        <v>87.96</v>
      </c>
      <c r="AW867">
        <v>67422000</v>
      </c>
      <c r="AX867">
        <v>122.578</v>
      </c>
      <c r="AY867">
        <v>42</v>
      </c>
      <c r="AZ867">
        <v>19.718</v>
      </c>
      <c r="BA867">
        <v>13.079000000000001</v>
      </c>
      <c r="BB867">
        <v>38605.671000000002</v>
      </c>
      <c r="BD867">
        <v>86.06</v>
      </c>
      <c r="BE867">
        <v>4.7699999999999996</v>
      </c>
      <c r="BF867">
        <v>30.1</v>
      </c>
      <c r="BG867">
        <v>35.6</v>
      </c>
      <c r="BI867">
        <v>5.98</v>
      </c>
      <c r="BJ867">
        <v>82.66</v>
      </c>
      <c r="BK867">
        <v>0.90100000000000002</v>
      </c>
    </row>
    <row r="868" spans="1:67" x14ac:dyDescent="0.3">
      <c r="A868" t="s">
        <v>205</v>
      </c>
      <c r="B868" t="s">
        <v>206</v>
      </c>
      <c r="C868" t="s">
        <v>122</v>
      </c>
      <c r="D868" s="33">
        <v>43945</v>
      </c>
      <c r="E868">
        <v>159893</v>
      </c>
      <c r="F868">
        <v>2811</v>
      </c>
      <c r="H868">
        <v>22218</v>
      </c>
      <c r="I868">
        <v>389</v>
      </c>
      <c r="J868">
        <v>507.714</v>
      </c>
      <c r="K868">
        <v>2371.5259999999998</v>
      </c>
      <c r="L868">
        <v>41.692999999999998</v>
      </c>
      <c r="N868">
        <v>329.536</v>
      </c>
      <c r="O868">
        <v>5.77</v>
      </c>
      <c r="P868">
        <v>7.53</v>
      </c>
      <c r="Q868">
        <v>0.65</v>
      </c>
      <c r="R868">
        <v>4785</v>
      </c>
      <c r="S868">
        <v>70.971000000000004</v>
      </c>
      <c r="T868">
        <v>28554</v>
      </c>
      <c r="U868">
        <v>423.512</v>
      </c>
      <c r="V868">
        <v>1257</v>
      </c>
      <c r="W868">
        <v>18.643999999999998</v>
      </c>
      <c r="X868">
        <v>10179</v>
      </c>
      <c r="Y868">
        <v>150.97399999999999</v>
      </c>
      <c r="AV868">
        <v>87.96</v>
      </c>
      <c r="AW868">
        <v>67422000</v>
      </c>
      <c r="AX868">
        <v>122.578</v>
      </c>
      <c r="AY868">
        <v>42</v>
      </c>
      <c r="AZ868">
        <v>19.718</v>
      </c>
      <c r="BA868">
        <v>13.079000000000001</v>
      </c>
      <c r="BB868">
        <v>38605.671000000002</v>
      </c>
      <c r="BD868">
        <v>86.06</v>
      </c>
      <c r="BE868">
        <v>4.7699999999999996</v>
      </c>
      <c r="BF868">
        <v>30.1</v>
      </c>
      <c r="BG868">
        <v>35.6</v>
      </c>
      <c r="BI868">
        <v>5.98</v>
      </c>
      <c r="BJ868">
        <v>82.66</v>
      </c>
      <c r="BK868">
        <v>0.90100000000000002</v>
      </c>
    </row>
    <row r="869" spans="1:67" x14ac:dyDescent="0.3">
      <c r="A869" t="s">
        <v>205</v>
      </c>
      <c r="B869" t="s">
        <v>206</v>
      </c>
      <c r="C869" t="s">
        <v>122</v>
      </c>
      <c r="D869" s="33">
        <v>43946</v>
      </c>
      <c r="E869">
        <v>161571</v>
      </c>
      <c r="F869">
        <v>1678</v>
      </c>
      <c r="H869">
        <v>22587</v>
      </c>
      <c r="I869">
        <v>369</v>
      </c>
      <c r="J869">
        <v>468.85700000000003</v>
      </c>
      <c r="K869">
        <v>2396.4140000000002</v>
      </c>
      <c r="L869">
        <v>24.888000000000002</v>
      </c>
      <c r="N869">
        <v>335.00900000000001</v>
      </c>
      <c r="O869">
        <v>5.4729999999999999</v>
      </c>
      <c r="P869">
        <v>6.9539999999999997</v>
      </c>
      <c r="Q869">
        <v>0.65</v>
      </c>
      <c r="R869">
        <v>4641</v>
      </c>
      <c r="S869">
        <v>68.834999999999994</v>
      </c>
      <c r="T869">
        <v>28119</v>
      </c>
      <c r="U869">
        <v>417.06</v>
      </c>
      <c r="V869">
        <v>1175</v>
      </c>
      <c r="W869">
        <v>17.428000000000001</v>
      </c>
      <c r="X869">
        <v>9613</v>
      </c>
      <c r="Y869">
        <v>142.58000000000001</v>
      </c>
      <c r="AV869">
        <v>87.96</v>
      </c>
      <c r="AW869">
        <v>67422000</v>
      </c>
      <c r="AX869">
        <v>122.578</v>
      </c>
      <c r="AY869">
        <v>42</v>
      </c>
      <c r="AZ869">
        <v>19.718</v>
      </c>
      <c r="BA869">
        <v>13.079000000000001</v>
      </c>
      <c r="BB869">
        <v>38605.671000000002</v>
      </c>
      <c r="BD869">
        <v>86.06</v>
      </c>
      <c r="BE869">
        <v>4.7699999999999996</v>
      </c>
      <c r="BF869">
        <v>30.1</v>
      </c>
      <c r="BG869">
        <v>35.6</v>
      </c>
      <c r="BI869">
        <v>5.98</v>
      </c>
      <c r="BJ869">
        <v>82.66</v>
      </c>
      <c r="BK869">
        <v>0.90100000000000002</v>
      </c>
    </row>
    <row r="870" spans="1:67" x14ac:dyDescent="0.3">
      <c r="A870" t="s">
        <v>205</v>
      </c>
      <c r="B870" t="s">
        <v>206</v>
      </c>
      <c r="C870" t="s">
        <v>122</v>
      </c>
      <c r="D870" s="33">
        <v>43947</v>
      </c>
      <c r="E870">
        <v>162204</v>
      </c>
      <c r="F870">
        <v>633</v>
      </c>
      <c r="H870">
        <v>22830</v>
      </c>
      <c r="I870">
        <v>243</v>
      </c>
      <c r="J870">
        <v>448</v>
      </c>
      <c r="K870">
        <v>2405.8020000000001</v>
      </c>
      <c r="L870">
        <v>9.3889999999999993</v>
      </c>
      <c r="N870">
        <v>338.61399999999998</v>
      </c>
      <c r="O870">
        <v>3.6040000000000001</v>
      </c>
      <c r="P870">
        <v>6.6449999999999996</v>
      </c>
      <c r="Q870">
        <v>0.66</v>
      </c>
      <c r="R870">
        <v>4598</v>
      </c>
      <c r="S870">
        <v>68.197000000000003</v>
      </c>
      <c r="T870">
        <v>28114</v>
      </c>
      <c r="U870">
        <v>416.98599999999999</v>
      </c>
      <c r="V870">
        <v>1117</v>
      </c>
      <c r="W870">
        <v>16.567</v>
      </c>
      <c r="X870">
        <v>9204</v>
      </c>
      <c r="Y870">
        <v>136.51300000000001</v>
      </c>
      <c r="AV870">
        <v>87.96</v>
      </c>
      <c r="AW870">
        <v>67422000</v>
      </c>
      <c r="AX870">
        <v>122.578</v>
      </c>
      <c r="AY870">
        <v>42</v>
      </c>
      <c r="AZ870">
        <v>19.718</v>
      </c>
      <c r="BA870">
        <v>13.079000000000001</v>
      </c>
      <c r="BB870">
        <v>38605.671000000002</v>
      </c>
      <c r="BD870">
        <v>86.06</v>
      </c>
      <c r="BE870">
        <v>4.7699999999999996</v>
      </c>
      <c r="BF870">
        <v>30.1</v>
      </c>
      <c r="BG870">
        <v>35.6</v>
      </c>
      <c r="BI870">
        <v>5.98</v>
      </c>
      <c r="BJ870">
        <v>82.66</v>
      </c>
      <c r="BK870">
        <v>0.90100000000000002</v>
      </c>
      <c r="BL870">
        <v>15420</v>
      </c>
      <c r="BM870">
        <v>7.14</v>
      </c>
      <c r="BN870">
        <v>14.35</v>
      </c>
      <c r="BO870">
        <v>228.70873008810199</v>
      </c>
    </row>
    <row r="871" spans="1:67" x14ac:dyDescent="0.3">
      <c r="A871" t="s">
        <v>205</v>
      </c>
      <c r="B871" t="s">
        <v>206</v>
      </c>
      <c r="C871" t="s">
        <v>122</v>
      </c>
      <c r="D871" s="33">
        <v>43948</v>
      </c>
      <c r="E871">
        <v>165890</v>
      </c>
      <c r="F871">
        <v>3686</v>
      </c>
      <c r="H871">
        <v>23267</v>
      </c>
      <c r="I871">
        <v>437</v>
      </c>
      <c r="J871">
        <v>432.286</v>
      </c>
      <c r="K871">
        <v>2460.473</v>
      </c>
      <c r="L871">
        <v>54.670999999999999</v>
      </c>
      <c r="N871">
        <v>345.09500000000003</v>
      </c>
      <c r="O871">
        <v>6.4820000000000002</v>
      </c>
      <c r="P871">
        <v>6.4119999999999999</v>
      </c>
      <c r="Q871">
        <v>0.67</v>
      </c>
      <c r="R871">
        <v>4526</v>
      </c>
      <c r="S871">
        <v>67.129000000000005</v>
      </c>
      <c r="T871">
        <v>27954</v>
      </c>
      <c r="U871">
        <v>414.61200000000002</v>
      </c>
      <c r="V871">
        <v>1034</v>
      </c>
      <c r="W871">
        <v>15.336</v>
      </c>
      <c r="X871">
        <v>8704</v>
      </c>
      <c r="Y871">
        <v>129.09700000000001</v>
      </c>
      <c r="AV871">
        <v>87.96</v>
      </c>
      <c r="AW871">
        <v>67422000</v>
      </c>
      <c r="AX871">
        <v>122.578</v>
      </c>
      <c r="AY871">
        <v>42</v>
      </c>
      <c r="AZ871">
        <v>19.718</v>
      </c>
      <c r="BA871">
        <v>13.079000000000001</v>
      </c>
      <c r="BB871">
        <v>38605.671000000002</v>
      </c>
      <c r="BD871">
        <v>86.06</v>
      </c>
      <c r="BE871">
        <v>4.7699999999999996</v>
      </c>
      <c r="BF871">
        <v>30.1</v>
      </c>
      <c r="BG871">
        <v>35.6</v>
      </c>
      <c r="BI871">
        <v>5.98</v>
      </c>
      <c r="BJ871">
        <v>82.66</v>
      </c>
      <c r="BK871">
        <v>0.90100000000000002</v>
      </c>
    </row>
    <row r="872" spans="1:67" x14ac:dyDescent="0.3">
      <c r="A872" t="s">
        <v>205</v>
      </c>
      <c r="B872" t="s">
        <v>206</v>
      </c>
      <c r="C872" t="s">
        <v>122</v>
      </c>
      <c r="D872" s="33">
        <v>43949</v>
      </c>
      <c r="E872">
        <v>169021</v>
      </c>
      <c r="F872">
        <v>3131</v>
      </c>
      <c r="H872">
        <v>23634</v>
      </c>
      <c r="I872">
        <v>367</v>
      </c>
      <c r="J872">
        <v>409.286</v>
      </c>
      <c r="K872">
        <v>2506.9119999999998</v>
      </c>
      <c r="L872">
        <v>46.439</v>
      </c>
      <c r="N872">
        <v>350.53800000000001</v>
      </c>
      <c r="O872">
        <v>5.4429999999999996</v>
      </c>
      <c r="P872">
        <v>6.0709999999999997</v>
      </c>
      <c r="Q872">
        <v>0.66</v>
      </c>
      <c r="R872">
        <v>4392</v>
      </c>
      <c r="S872">
        <v>65.141999999999996</v>
      </c>
      <c r="T872">
        <v>27607</v>
      </c>
      <c r="U872">
        <v>409.46600000000001</v>
      </c>
      <c r="V872">
        <v>997</v>
      </c>
      <c r="W872">
        <v>14.787000000000001</v>
      </c>
      <c r="X872">
        <v>8140</v>
      </c>
      <c r="Y872">
        <v>120.732</v>
      </c>
      <c r="AV872">
        <v>87.96</v>
      </c>
      <c r="AW872">
        <v>67422000</v>
      </c>
      <c r="AX872">
        <v>122.578</v>
      </c>
      <c r="AY872">
        <v>42</v>
      </c>
      <c r="AZ872">
        <v>19.718</v>
      </c>
      <c r="BA872">
        <v>13.079000000000001</v>
      </c>
      <c r="BB872">
        <v>38605.671000000002</v>
      </c>
      <c r="BD872">
        <v>86.06</v>
      </c>
      <c r="BE872">
        <v>4.7699999999999996</v>
      </c>
      <c r="BF872">
        <v>30.1</v>
      </c>
      <c r="BG872">
        <v>35.6</v>
      </c>
      <c r="BI872">
        <v>5.98</v>
      </c>
      <c r="BJ872">
        <v>82.66</v>
      </c>
      <c r="BK872">
        <v>0.90100000000000002</v>
      </c>
    </row>
    <row r="873" spans="1:67" x14ac:dyDescent="0.3">
      <c r="A873" t="s">
        <v>205</v>
      </c>
      <c r="B873" t="s">
        <v>206</v>
      </c>
      <c r="C873" t="s">
        <v>122</v>
      </c>
      <c r="D873" s="33">
        <v>43950</v>
      </c>
      <c r="E873">
        <v>167566</v>
      </c>
      <c r="H873">
        <v>24060</v>
      </c>
      <c r="I873">
        <v>426</v>
      </c>
      <c r="J873">
        <v>392.42899999999997</v>
      </c>
      <c r="K873">
        <v>2485.3310000000001</v>
      </c>
      <c r="N873">
        <v>356.85700000000003</v>
      </c>
      <c r="O873">
        <v>6.3179999999999996</v>
      </c>
      <c r="P873">
        <v>5.82</v>
      </c>
      <c r="Q873">
        <v>0.65</v>
      </c>
      <c r="R873">
        <v>4128</v>
      </c>
      <c r="S873">
        <v>61.225999999999999</v>
      </c>
      <c r="T873">
        <v>26736</v>
      </c>
      <c r="U873">
        <v>396.54700000000003</v>
      </c>
      <c r="V873">
        <v>924</v>
      </c>
      <c r="W873">
        <v>13.705</v>
      </c>
      <c r="X873">
        <v>7591</v>
      </c>
      <c r="Y873">
        <v>112.589</v>
      </c>
      <c r="AV873">
        <v>87.96</v>
      </c>
      <c r="AW873">
        <v>67422000</v>
      </c>
      <c r="AX873">
        <v>122.578</v>
      </c>
      <c r="AY873">
        <v>42</v>
      </c>
      <c r="AZ873">
        <v>19.718</v>
      </c>
      <c r="BA873">
        <v>13.079000000000001</v>
      </c>
      <c r="BB873">
        <v>38605.671000000002</v>
      </c>
      <c r="BD873">
        <v>86.06</v>
      </c>
      <c r="BE873">
        <v>4.7699999999999996</v>
      </c>
      <c r="BF873">
        <v>30.1</v>
      </c>
      <c r="BG873">
        <v>35.6</v>
      </c>
      <c r="BI873">
        <v>5.98</v>
      </c>
      <c r="BJ873">
        <v>82.66</v>
      </c>
      <c r="BK873">
        <v>0.90100000000000002</v>
      </c>
    </row>
    <row r="874" spans="1:67" x14ac:dyDescent="0.3">
      <c r="A874" t="s">
        <v>205</v>
      </c>
      <c r="B874" t="s">
        <v>206</v>
      </c>
      <c r="C874" t="s">
        <v>122</v>
      </c>
      <c r="D874" s="33">
        <v>43951</v>
      </c>
      <c r="E874">
        <v>168784</v>
      </c>
      <c r="F874">
        <v>1218</v>
      </c>
      <c r="H874">
        <v>24349</v>
      </c>
      <c r="I874">
        <v>289</v>
      </c>
      <c r="J874">
        <v>360</v>
      </c>
      <c r="K874">
        <v>2503.3969999999999</v>
      </c>
      <c r="L874">
        <v>18.065000000000001</v>
      </c>
      <c r="N874">
        <v>361.14299999999997</v>
      </c>
      <c r="O874">
        <v>4.2859999999999996</v>
      </c>
      <c r="P874">
        <v>5.34</v>
      </c>
      <c r="Q874">
        <v>0.64</v>
      </c>
      <c r="R874">
        <v>3947</v>
      </c>
      <c r="S874">
        <v>58.542000000000002</v>
      </c>
      <c r="T874">
        <v>26192</v>
      </c>
      <c r="U874">
        <v>388.47899999999998</v>
      </c>
      <c r="V874">
        <v>867</v>
      </c>
      <c r="W874">
        <v>12.859</v>
      </c>
      <c r="X874">
        <v>7229</v>
      </c>
      <c r="Y874">
        <v>107.22</v>
      </c>
      <c r="AV874">
        <v>87.96</v>
      </c>
      <c r="AW874">
        <v>67422000</v>
      </c>
      <c r="AX874">
        <v>122.578</v>
      </c>
      <c r="AY874">
        <v>42</v>
      </c>
      <c r="AZ874">
        <v>19.718</v>
      </c>
      <c r="BA874">
        <v>13.079000000000001</v>
      </c>
      <c r="BB874">
        <v>38605.671000000002</v>
      </c>
      <c r="BD874">
        <v>86.06</v>
      </c>
      <c r="BE874">
        <v>4.7699999999999996</v>
      </c>
      <c r="BF874">
        <v>30.1</v>
      </c>
      <c r="BG874">
        <v>35.6</v>
      </c>
      <c r="BI874">
        <v>5.98</v>
      </c>
      <c r="BJ874">
        <v>82.66</v>
      </c>
      <c r="BK874">
        <v>0.90100000000000002</v>
      </c>
    </row>
    <row r="875" spans="1:67" x14ac:dyDescent="0.3">
      <c r="A875" t="s">
        <v>205</v>
      </c>
      <c r="B875" t="s">
        <v>206</v>
      </c>
      <c r="C875" t="s">
        <v>122</v>
      </c>
      <c r="D875" s="33">
        <v>43952</v>
      </c>
      <c r="E875">
        <v>169310</v>
      </c>
      <c r="F875">
        <v>526</v>
      </c>
      <c r="H875">
        <v>24566</v>
      </c>
      <c r="I875">
        <v>217</v>
      </c>
      <c r="J875">
        <v>335.42899999999997</v>
      </c>
      <c r="K875">
        <v>2511.1979999999999</v>
      </c>
      <c r="L875">
        <v>7.8019999999999996</v>
      </c>
      <c r="N875">
        <v>364.36200000000002</v>
      </c>
      <c r="O875">
        <v>3.2189999999999999</v>
      </c>
      <c r="P875">
        <v>4.9749999999999996</v>
      </c>
      <c r="Q875">
        <v>0.63</v>
      </c>
      <c r="R875">
        <v>3819</v>
      </c>
      <c r="S875">
        <v>56.643000000000001</v>
      </c>
      <c r="T875">
        <v>25809</v>
      </c>
      <c r="U875">
        <v>382.798</v>
      </c>
      <c r="V875">
        <v>785</v>
      </c>
      <c r="W875">
        <v>11.643000000000001</v>
      </c>
      <c r="X875">
        <v>6551</v>
      </c>
      <c r="Y875">
        <v>97.164000000000001</v>
      </c>
      <c r="AV875">
        <v>87.96</v>
      </c>
      <c r="AW875">
        <v>67422000</v>
      </c>
      <c r="AX875">
        <v>122.578</v>
      </c>
      <c r="AY875">
        <v>42</v>
      </c>
      <c r="AZ875">
        <v>19.718</v>
      </c>
      <c r="BA875">
        <v>13.079000000000001</v>
      </c>
      <c r="BB875">
        <v>38605.671000000002</v>
      </c>
      <c r="BD875">
        <v>86.06</v>
      </c>
      <c r="BE875">
        <v>4.7699999999999996</v>
      </c>
      <c r="BF875">
        <v>30.1</v>
      </c>
      <c r="BG875">
        <v>35.6</v>
      </c>
      <c r="BI875">
        <v>5.98</v>
      </c>
      <c r="BJ875">
        <v>82.66</v>
      </c>
      <c r="BK875">
        <v>0.90100000000000002</v>
      </c>
    </row>
    <row r="876" spans="1:67" x14ac:dyDescent="0.3">
      <c r="A876" t="s">
        <v>205</v>
      </c>
      <c r="B876" t="s">
        <v>206</v>
      </c>
      <c r="C876" t="s">
        <v>122</v>
      </c>
      <c r="D876" s="33">
        <v>43953</v>
      </c>
      <c r="E876">
        <v>170102</v>
      </c>
      <c r="F876">
        <v>792</v>
      </c>
      <c r="H876">
        <v>24763</v>
      </c>
      <c r="I876">
        <v>197</v>
      </c>
      <c r="J876">
        <v>310.85700000000003</v>
      </c>
      <c r="K876">
        <v>2522.9450000000002</v>
      </c>
      <c r="L876">
        <v>11.747</v>
      </c>
      <c r="N876">
        <v>367.28399999999999</v>
      </c>
      <c r="O876">
        <v>2.9220000000000002</v>
      </c>
      <c r="P876">
        <v>4.6109999999999998</v>
      </c>
      <c r="Q876">
        <v>0.63</v>
      </c>
      <c r="R876">
        <v>3770</v>
      </c>
      <c r="S876">
        <v>55.915999999999997</v>
      </c>
      <c r="T876">
        <v>25751</v>
      </c>
      <c r="U876">
        <v>381.93799999999999</v>
      </c>
      <c r="V876">
        <v>725</v>
      </c>
      <c r="W876">
        <v>10.753</v>
      </c>
      <c r="X876">
        <v>6005</v>
      </c>
      <c r="Y876">
        <v>89.066000000000003</v>
      </c>
      <c r="AV876">
        <v>87.96</v>
      </c>
      <c r="AW876">
        <v>67422000</v>
      </c>
      <c r="AX876">
        <v>122.578</v>
      </c>
      <c r="AY876">
        <v>42</v>
      </c>
      <c r="AZ876">
        <v>19.718</v>
      </c>
      <c r="BA876">
        <v>13.079000000000001</v>
      </c>
      <c r="BB876">
        <v>38605.671000000002</v>
      </c>
      <c r="BD876">
        <v>86.06</v>
      </c>
      <c r="BE876">
        <v>4.7699999999999996</v>
      </c>
      <c r="BF876">
        <v>30.1</v>
      </c>
      <c r="BG876">
        <v>35.6</v>
      </c>
      <c r="BI876">
        <v>5.98</v>
      </c>
      <c r="BJ876">
        <v>82.66</v>
      </c>
      <c r="BK876">
        <v>0.90100000000000002</v>
      </c>
    </row>
    <row r="877" spans="1:67" x14ac:dyDescent="0.3">
      <c r="A877" t="s">
        <v>205</v>
      </c>
      <c r="B877" t="s">
        <v>206</v>
      </c>
      <c r="C877" t="s">
        <v>122</v>
      </c>
      <c r="D877" s="33">
        <v>43954</v>
      </c>
      <c r="E877">
        <v>170463</v>
      </c>
      <c r="F877">
        <v>361</v>
      </c>
      <c r="H877">
        <v>24898</v>
      </c>
      <c r="I877">
        <v>135</v>
      </c>
      <c r="J877">
        <v>295.42899999999997</v>
      </c>
      <c r="K877">
        <v>2528.299</v>
      </c>
      <c r="L877">
        <v>5.3540000000000001</v>
      </c>
      <c r="N877">
        <v>369.286</v>
      </c>
      <c r="O877">
        <v>2.0019999999999998</v>
      </c>
      <c r="P877">
        <v>4.3819999999999997</v>
      </c>
      <c r="Q877">
        <v>0.64</v>
      </c>
      <c r="R877">
        <v>3762</v>
      </c>
      <c r="S877">
        <v>55.798000000000002</v>
      </c>
      <c r="T877">
        <v>25739</v>
      </c>
      <c r="U877">
        <v>381.76</v>
      </c>
      <c r="V877">
        <v>726</v>
      </c>
      <c r="W877">
        <v>10.768000000000001</v>
      </c>
      <c r="X877">
        <v>5869</v>
      </c>
      <c r="Y877">
        <v>87.049000000000007</v>
      </c>
      <c r="AV877">
        <v>87.96</v>
      </c>
      <c r="AW877">
        <v>67422000</v>
      </c>
      <c r="AX877">
        <v>122.578</v>
      </c>
      <c r="AY877">
        <v>42</v>
      </c>
      <c r="AZ877">
        <v>19.718</v>
      </c>
      <c r="BA877">
        <v>13.079000000000001</v>
      </c>
      <c r="BB877">
        <v>38605.671000000002</v>
      </c>
      <c r="BD877">
        <v>86.06</v>
      </c>
      <c r="BE877">
        <v>4.7699999999999996</v>
      </c>
      <c r="BF877">
        <v>30.1</v>
      </c>
      <c r="BG877">
        <v>35.6</v>
      </c>
      <c r="BI877">
        <v>5.98</v>
      </c>
      <c r="BJ877">
        <v>82.66</v>
      </c>
      <c r="BK877">
        <v>0.90100000000000002</v>
      </c>
      <c r="BL877">
        <v>15608.8</v>
      </c>
      <c r="BM877">
        <v>6.88</v>
      </c>
      <c r="BN877">
        <v>1.71</v>
      </c>
      <c r="BO877">
        <v>231.50900299605499</v>
      </c>
    </row>
    <row r="878" spans="1:67" x14ac:dyDescent="0.3">
      <c r="A878" t="s">
        <v>205</v>
      </c>
      <c r="B878" t="s">
        <v>206</v>
      </c>
      <c r="C878" t="s">
        <v>122</v>
      </c>
      <c r="D878" s="33">
        <v>43955</v>
      </c>
      <c r="E878">
        <v>171025</v>
      </c>
      <c r="F878">
        <v>562</v>
      </c>
      <c r="H878">
        <v>25204</v>
      </c>
      <c r="I878">
        <v>306</v>
      </c>
      <c r="J878">
        <v>276.714</v>
      </c>
      <c r="K878">
        <v>2536.6350000000002</v>
      </c>
      <c r="L878">
        <v>8.3360000000000003</v>
      </c>
      <c r="N878">
        <v>373.82499999999999</v>
      </c>
      <c r="O878">
        <v>4.5389999999999997</v>
      </c>
      <c r="P878">
        <v>4.1040000000000001</v>
      </c>
      <c r="Q878">
        <v>0.65</v>
      </c>
      <c r="R878">
        <v>3639</v>
      </c>
      <c r="S878">
        <v>53.972999999999999</v>
      </c>
      <c r="T878">
        <v>25472</v>
      </c>
      <c r="U878">
        <v>377.8</v>
      </c>
      <c r="V878">
        <v>685</v>
      </c>
      <c r="W878">
        <v>10.16</v>
      </c>
      <c r="X878">
        <v>5594</v>
      </c>
      <c r="Y878">
        <v>82.97</v>
      </c>
      <c r="AV878">
        <v>87.96</v>
      </c>
      <c r="AW878">
        <v>67422000</v>
      </c>
      <c r="AX878">
        <v>122.578</v>
      </c>
      <c r="AY878">
        <v>42</v>
      </c>
      <c r="AZ878">
        <v>19.718</v>
      </c>
      <c r="BA878">
        <v>13.079000000000001</v>
      </c>
      <c r="BB878">
        <v>38605.671000000002</v>
      </c>
      <c r="BD878">
        <v>86.06</v>
      </c>
      <c r="BE878">
        <v>4.7699999999999996</v>
      </c>
      <c r="BF878">
        <v>30.1</v>
      </c>
      <c r="BG878">
        <v>35.6</v>
      </c>
      <c r="BI878">
        <v>5.98</v>
      </c>
      <c r="BJ878">
        <v>82.66</v>
      </c>
      <c r="BK878">
        <v>0.90100000000000002</v>
      </c>
    </row>
    <row r="879" spans="1:67" x14ac:dyDescent="0.3">
      <c r="A879" t="s">
        <v>205</v>
      </c>
      <c r="B879" t="s">
        <v>206</v>
      </c>
      <c r="C879" t="s">
        <v>122</v>
      </c>
      <c r="D879" s="33">
        <v>43956</v>
      </c>
      <c r="E879">
        <v>172140</v>
      </c>
      <c r="F879">
        <v>1115</v>
      </c>
      <c r="H879">
        <v>25537</v>
      </c>
      <c r="I879">
        <v>333</v>
      </c>
      <c r="J879">
        <v>271.85700000000003</v>
      </c>
      <c r="K879">
        <v>2553.1729999999998</v>
      </c>
      <c r="L879">
        <v>16.538</v>
      </c>
      <c r="N879">
        <v>378.76400000000001</v>
      </c>
      <c r="O879">
        <v>4.9390000000000001</v>
      </c>
      <c r="P879">
        <v>4.032</v>
      </c>
      <c r="Q879">
        <v>0.66</v>
      </c>
      <c r="R879">
        <v>3375</v>
      </c>
      <c r="S879">
        <v>50.058</v>
      </c>
      <c r="T879">
        <v>24701</v>
      </c>
      <c r="U879">
        <v>366.36399999999998</v>
      </c>
      <c r="V879">
        <v>643</v>
      </c>
      <c r="W879">
        <v>9.5370000000000008</v>
      </c>
      <c r="X879">
        <v>5260</v>
      </c>
      <c r="Y879">
        <v>78.016000000000005</v>
      </c>
      <c r="AV879">
        <v>87.96</v>
      </c>
      <c r="AW879">
        <v>67422000</v>
      </c>
      <c r="AX879">
        <v>122.578</v>
      </c>
      <c r="AY879">
        <v>42</v>
      </c>
      <c r="AZ879">
        <v>19.718</v>
      </c>
      <c r="BA879">
        <v>13.079000000000001</v>
      </c>
      <c r="BB879">
        <v>38605.671000000002</v>
      </c>
      <c r="BD879">
        <v>86.06</v>
      </c>
      <c r="BE879">
        <v>4.7699999999999996</v>
      </c>
      <c r="BF879">
        <v>30.1</v>
      </c>
      <c r="BG879">
        <v>35.6</v>
      </c>
      <c r="BI879">
        <v>5.98</v>
      </c>
      <c r="BJ879">
        <v>82.66</v>
      </c>
      <c r="BK879">
        <v>0.90100000000000002</v>
      </c>
    </row>
    <row r="880" spans="1:67" x14ac:dyDescent="0.3">
      <c r="A880" t="s">
        <v>205</v>
      </c>
      <c r="B880" t="s">
        <v>206</v>
      </c>
      <c r="C880" t="s">
        <v>122</v>
      </c>
      <c r="D880" s="33">
        <v>43957</v>
      </c>
      <c r="E880">
        <v>176276</v>
      </c>
      <c r="F880">
        <v>4136</v>
      </c>
      <c r="G880">
        <v>1244.2860000000001</v>
      </c>
      <c r="H880">
        <v>25812</v>
      </c>
      <c r="I880">
        <v>275</v>
      </c>
      <c r="J880">
        <v>250.286</v>
      </c>
      <c r="K880">
        <v>2614.518</v>
      </c>
      <c r="L880">
        <v>61.344999999999999</v>
      </c>
      <c r="M880">
        <v>18.454999999999998</v>
      </c>
      <c r="N880">
        <v>382.84199999999998</v>
      </c>
      <c r="O880">
        <v>4.0789999999999997</v>
      </c>
      <c r="P880">
        <v>3.7120000000000002</v>
      </c>
      <c r="Q880">
        <v>0.67</v>
      </c>
      <c r="R880">
        <v>3095</v>
      </c>
      <c r="S880">
        <v>45.905000000000001</v>
      </c>
      <c r="T880">
        <v>23912</v>
      </c>
      <c r="U880">
        <v>354.66199999999998</v>
      </c>
      <c r="V880">
        <v>602</v>
      </c>
      <c r="W880">
        <v>8.9290000000000003</v>
      </c>
      <c r="X880">
        <v>5023</v>
      </c>
      <c r="Y880">
        <v>74.501000000000005</v>
      </c>
      <c r="AV880">
        <v>87.96</v>
      </c>
      <c r="AW880">
        <v>67422000</v>
      </c>
      <c r="AX880">
        <v>122.578</v>
      </c>
      <c r="AY880">
        <v>42</v>
      </c>
      <c r="AZ880">
        <v>19.718</v>
      </c>
      <c r="BA880">
        <v>13.079000000000001</v>
      </c>
      <c r="BB880">
        <v>38605.671000000002</v>
      </c>
      <c r="BD880">
        <v>86.06</v>
      </c>
      <c r="BE880">
        <v>4.7699999999999996</v>
      </c>
      <c r="BF880">
        <v>30.1</v>
      </c>
      <c r="BG880">
        <v>35.6</v>
      </c>
      <c r="BI880">
        <v>5.98</v>
      </c>
      <c r="BJ880">
        <v>82.66</v>
      </c>
      <c r="BK880">
        <v>0.90100000000000002</v>
      </c>
    </row>
    <row r="881" spans="1:67" x14ac:dyDescent="0.3">
      <c r="A881" t="s">
        <v>205</v>
      </c>
      <c r="B881" t="s">
        <v>206</v>
      </c>
      <c r="C881" t="s">
        <v>122</v>
      </c>
      <c r="D881" s="33">
        <v>43958</v>
      </c>
      <c r="E881">
        <v>177017</v>
      </c>
      <c r="F881">
        <v>741</v>
      </c>
      <c r="G881">
        <v>1176.143</v>
      </c>
      <c r="H881">
        <v>25991</v>
      </c>
      <c r="I881">
        <v>179</v>
      </c>
      <c r="J881">
        <v>234.571</v>
      </c>
      <c r="K881">
        <v>2625.5079999999998</v>
      </c>
      <c r="L881">
        <v>10.99</v>
      </c>
      <c r="M881">
        <v>17.443999999999999</v>
      </c>
      <c r="N881">
        <v>385.49700000000001</v>
      </c>
      <c r="O881">
        <v>2.6549999999999998</v>
      </c>
      <c r="P881">
        <v>3.4790000000000001</v>
      </c>
      <c r="Q881">
        <v>0.64</v>
      </c>
      <c r="R881">
        <v>2911</v>
      </c>
      <c r="S881">
        <v>43.176000000000002</v>
      </c>
      <c r="T881">
        <v>23139</v>
      </c>
      <c r="U881">
        <v>343.197</v>
      </c>
      <c r="V881">
        <v>580</v>
      </c>
      <c r="W881">
        <v>8.6029999999999998</v>
      </c>
      <c r="X881">
        <v>4703</v>
      </c>
      <c r="Y881">
        <v>69.754999999999995</v>
      </c>
      <c r="AV881">
        <v>87.96</v>
      </c>
      <c r="AW881">
        <v>67422000</v>
      </c>
      <c r="AX881">
        <v>122.578</v>
      </c>
      <c r="AY881">
        <v>42</v>
      </c>
      <c r="AZ881">
        <v>19.718</v>
      </c>
      <c r="BA881">
        <v>13.079000000000001</v>
      </c>
      <c r="BB881">
        <v>38605.671000000002</v>
      </c>
      <c r="BD881">
        <v>86.06</v>
      </c>
      <c r="BE881">
        <v>4.7699999999999996</v>
      </c>
      <c r="BF881">
        <v>30.1</v>
      </c>
      <c r="BG881">
        <v>35.6</v>
      </c>
      <c r="BI881">
        <v>5.98</v>
      </c>
      <c r="BJ881">
        <v>82.66</v>
      </c>
      <c r="BK881">
        <v>0.90100000000000002</v>
      </c>
    </row>
    <row r="882" spans="1:67" x14ac:dyDescent="0.3">
      <c r="A882" t="s">
        <v>205</v>
      </c>
      <c r="B882" t="s">
        <v>206</v>
      </c>
      <c r="C882" t="s">
        <v>122</v>
      </c>
      <c r="D882" s="33">
        <v>43959</v>
      </c>
      <c r="E882">
        <v>177548</v>
      </c>
      <c r="F882">
        <v>531</v>
      </c>
      <c r="G882">
        <v>1176.857</v>
      </c>
      <c r="H882">
        <v>26233</v>
      </c>
      <c r="I882">
        <v>242</v>
      </c>
      <c r="J882">
        <v>238.143</v>
      </c>
      <c r="K882">
        <v>2633.384</v>
      </c>
      <c r="L882">
        <v>7.8760000000000003</v>
      </c>
      <c r="M882">
        <v>17.454999999999998</v>
      </c>
      <c r="N882">
        <v>389.08699999999999</v>
      </c>
      <c r="O882">
        <v>3.589</v>
      </c>
      <c r="P882">
        <v>3.532</v>
      </c>
      <c r="Q882">
        <v>0.62</v>
      </c>
      <c r="R882">
        <v>2820</v>
      </c>
      <c r="S882">
        <v>41.826000000000001</v>
      </c>
      <c r="T882">
        <v>22657</v>
      </c>
      <c r="U882">
        <v>336.048</v>
      </c>
      <c r="V882">
        <v>596</v>
      </c>
      <c r="W882">
        <v>8.84</v>
      </c>
      <c r="X882">
        <v>4545</v>
      </c>
      <c r="Y882">
        <v>67.411000000000001</v>
      </c>
      <c r="AV882">
        <v>87.96</v>
      </c>
      <c r="AW882">
        <v>67422000</v>
      </c>
      <c r="AX882">
        <v>122.578</v>
      </c>
      <c r="AY882">
        <v>42</v>
      </c>
      <c r="AZ882">
        <v>19.718</v>
      </c>
      <c r="BA882">
        <v>13.079000000000001</v>
      </c>
      <c r="BB882">
        <v>38605.671000000002</v>
      </c>
      <c r="BD882">
        <v>86.06</v>
      </c>
      <c r="BE882">
        <v>4.7699999999999996</v>
      </c>
      <c r="BF882">
        <v>30.1</v>
      </c>
      <c r="BG882">
        <v>35.6</v>
      </c>
      <c r="BI882">
        <v>5.98</v>
      </c>
      <c r="BJ882">
        <v>82.66</v>
      </c>
      <c r="BK882">
        <v>0.90100000000000002</v>
      </c>
    </row>
    <row r="883" spans="1:67" x14ac:dyDescent="0.3">
      <c r="A883" t="s">
        <v>205</v>
      </c>
      <c r="B883" t="s">
        <v>206</v>
      </c>
      <c r="C883" t="s">
        <v>122</v>
      </c>
      <c r="D883" s="33">
        <v>43960</v>
      </c>
      <c r="E883">
        <v>178076</v>
      </c>
      <c r="F883">
        <v>528</v>
      </c>
      <c r="G883">
        <v>1139.143</v>
      </c>
      <c r="H883">
        <v>26313</v>
      </c>
      <c r="I883">
        <v>80</v>
      </c>
      <c r="J883">
        <v>221.429</v>
      </c>
      <c r="K883">
        <v>2641.2150000000001</v>
      </c>
      <c r="L883">
        <v>7.8310000000000004</v>
      </c>
      <c r="M883">
        <v>16.896000000000001</v>
      </c>
      <c r="N883">
        <v>390.27300000000002</v>
      </c>
      <c r="O883">
        <v>1.1870000000000001</v>
      </c>
      <c r="P883">
        <v>3.2839999999999998</v>
      </c>
      <c r="Q883">
        <v>0.62</v>
      </c>
      <c r="R883">
        <v>2764</v>
      </c>
      <c r="S883">
        <v>40.996000000000002</v>
      </c>
      <c r="T883">
        <v>22547</v>
      </c>
      <c r="U883">
        <v>334.416</v>
      </c>
      <c r="V883">
        <v>570</v>
      </c>
      <c r="W883">
        <v>8.4540000000000006</v>
      </c>
      <c r="X883">
        <v>4357</v>
      </c>
      <c r="Y883">
        <v>64.623000000000005</v>
      </c>
      <c r="AV883">
        <v>87.96</v>
      </c>
      <c r="AW883">
        <v>67422000</v>
      </c>
      <c r="AX883">
        <v>122.578</v>
      </c>
      <c r="AY883">
        <v>42</v>
      </c>
      <c r="AZ883">
        <v>19.718</v>
      </c>
      <c r="BA883">
        <v>13.079000000000001</v>
      </c>
      <c r="BB883">
        <v>38605.671000000002</v>
      </c>
      <c r="BD883">
        <v>86.06</v>
      </c>
      <c r="BE883">
        <v>4.7699999999999996</v>
      </c>
      <c r="BF883">
        <v>30.1</v>
      </c>
      <c r="BG883">
        <v>35.6</v>
      </c>
      <c r="BI883">
        <v>5.98</v>
      </c>
      <c r="BJ883">
        <v>82.66</v>
      </c>
      <c r="BK883">
        <v>0.90100000000000002</v>
      </c>
    </row>
    <row r="884" spans="1:67" x14ac:dyDescent="0.3">
      <c r="A884" t="s">
        <v>205</v>
      </c>
      <c r="B884" t="s">
        <v>206</v>
      </c>
      <c r="C884" t="s">
        <v>122</v>
      </c>
      <c r="D884" s="33">
        <v>43961</v>
      </c>
      <c r="E884">
        <v>178325</v>
      </c>
      <c r="F884">
        <v>249</v>
      </c>
      <c r="G884">
        <v>1123.143</v>
      </c>
      <c r="H884">
        <v>26383</v>
      </c>
      <c r="I884">
        <v>70</v>
      </c>
      <c r="J884">
        <v>212.143</v>
      </c>
      <c r="K884">
        <v>2644.9079999999999</v>
      </c>
      <c r="L884">
        <v>3.6930000000000001</v>
      </c>
      <c r="M884">
        <v>16.658000000000001</v>
      </c>
      <c r="N884">
        <v>391.31099999999998</v>
      </c>
      <c r="O884">
        <v>1.038</v>
      </c>
      <c r="P884">
        <v>3.1459999999999999</v>
      </c>
      <c r="Q884">
        <v>0.62</v>
      </c>
      <c r="R884">
        <v>2728</v>
      </c>
      <c r="S884">
        <v>40.462000000000003</v>
      </c>
      <c r="T884">
        <v>22502</v>
      </c>
      <c r="U884">
        <v>333.74900000000002</v>
      </c>
      <c r="V884">
        <v>528</v>
      </c>
      <c r="W884">
        <v>7.8310000000000004</v>
      </c>
      <c r="X884">
        <v>4265</v>
      </c>
      <c r="Y884">
        <v>63.258000000000003</v>
      </c>
      <c r="AV884">
        <v>87.96</v>
      </c>
      <c r="AW884">
        <v>67422000</v>
      </c>
      <c r="AX884">
        <v>122.578</v>
      </c>
      <c r="AY884">
        <v>42</v>
      </c>
      <c r="AZ884">
        <v>19.718</v>
      </c>
      <c r="BA884">
        <v>13.079000000000001</v>
      </c>
      <c r="BB884">
        <v>38605.671000000002</v>
      </c>
      <c r="BD884">
        <v>86.06</v>
      </c>
      <c r="BE884">
        <v>4.7699999999999996</v>
      </c>
      <c r="BF884">
        <v>30.1</v>
      </c>
      <c r="BG884">
        <v>35.6</v>
      </c>
      <c r="BI884">
        <v>5.98</v>
      </c>
      <c r="BJ884">
        <v>82.66</v>
      </c>
      <c r="BK884">
        <v>0.90100000000000002</v>
      </c>
      <c r="BL884">
        <v>15705.4</v>
      </c>
      <c r="BM884">
        <v>6.6</v>
      </c>
      <c r="BN884">
        <v>0.88</v>
      </c>
      <c r="BO884">
        <v>232.94176974874699</v>
      </c>
    </row>
    <row r="885" spans="1:67" x14ac:dyDescent="0.3">
      <c r="A885" t="s">
        <v>205</v>
      </c>
      <c r="B885" t="s">
        <v>206</v>
      </c>
      <c r="C885" t="s">
        <v>122</v>
      </c>
      <c r="D885" s="33">
        <v>43962</v>
      </c>
      <c r="E885">
        <v>178640</v>
      </c>
      <c r="F885">
        <v>315</v>
      </c>
      <c r="G885">
        <v>1087.857</v>
      </c>
      <c r="H885">
        <v>26646</v>
      </c>
      <c r="I885">
        <v>263</v>
      </c>
      <c r="J885">
        <v>206</v>
      </c>
      <c r="K885">
        <v>2649.58</v>
      </c>
      <c r="L885">
        <v>4.6719999999999997</v>
      </c>
      <c r="M885">
        <v>16.135000000000002</v>
      </c>
      <c r="N885">
        <v>395.21199999999999</v>
      </c>
      <c r="O885">
        <v>3.9009999999999998</v>
      </c>
      <c r="P885">
        <v>3.0550000000000002</v>
      </c>
      <c r="Q885">
        <v>0.62</v>
      </c>
      <c r="R885">
        <v>2666</v>
      </c>
      <c r="S885">
        <v>39.542000000000002</v>
      </c>
      <c r="T885">
        <v>22219</v>
      </c>
      <c r="U885">
        <v>329.55099999999999</v>
      </c>
      <c r="V885">
        <v>526</v>
      </c>
      <c r="W885">
        <v>7.8019999999999996</v>
      </c>
      <c r="X885">
        <v>4099</v>
      </c>
      <c r="Y885">
        <v>60.795999999999999</v>
      </c>
      <c r="AV885">
        <v>76.849999999999994</v>
      </c>
      <c r="AW885">
        <v>67422000</v>
      </c>
      <c r="AX885">
        <v>122.578</v>
      </c>
      <c r="AY885">
        <v>42</v>
      </c>
      <c r="AZ885">
        <v>19.718</v>
      </c>
      <c r="BA885">
        <v>13.079000000000001</v>
      </c>
      <c r="BB885">
        <v>38605.671000000002</v>
      </c>
      <c r="BD885">
        <v>86.06</v>
      </c>
      <c r="BE885">
        <v>4.7699999999999996</v>
      </c>
      <c r="BF885">
        <v>30.1</v>
      </c>
      <c r="BG885">
        <v>35.6</v>
      </c>
      <c r="BI885">
        <v>5.98</v>
      </c>
      <c r="BJ885">
        <v>82.66</v>
      </c>
      <c r="BK885">
        <v>0.90100000000000002</v>
      </c>
    </row>
    <row r="886" spans="1:67" x14ac:dyDescent="0.3">
      <c r="A886" t="s">
        <v>205</v>
      </c>
      <c r="B886" t="s">
        <v>206</v>
      </c>
      <c r="C886" t="s">
        <v>122</v>
      </c>
      <c r="D886" s="33">
        <v>43963</v>
      </c>
      <c r="E886">
        <v>179393</v>
      </c>
      <c r="F886">
        <v>753</v>
      </c>
      <c r="G886">
        <v>1036.143</v>
      </c>
      <c r="H886">
        <v>26994</v>
      </c>
      <c r="I886">
        <v>348</v>
      </c>
      <c r="J886">
        <v>208.143</v>
      </c>
      <c r="K886">
        <v>2660.7489999999998</v>
      </c>
      <c r="L886">
        <v>11.167999999999999</v>
      </c>
      <c r="M886">
        <v>15.368</v>
      </c>
      <c r="N886">
        <v>400.37400000000002</v>
      </c>
      <c r="O886">
        <v>5.1619999999999999</v>
      </c>
      <c r="P886">
        <v>3.0870000000000002</v>
      </c>
      <c r="Q886">
        <v>0.62</v>
      </c>
      <c r="R886">
        <v>2496</v>
      </c>
      <c r="S886">
        <v>37.021000000000001</v>
      </c>
      <c r="T886">
        <v>21530</v>
      </c>
      <c r="U886">
        <v>319.33199999999999</v>
      </c>
      <c r="V886">
        <v>507</v>
      </c>
      <c r="W886">
        <v>7.52</v>
      </c>
      <c r="X886">
        <v>3782</v>
      </c>
      <c r="Y886">
        <v>56.094000000000001</v>
      </c>
      <c r="AV886">
        <v>76.849999999999994</v>
      </c>
      <c r="AW886">
        <v>67422000</v>
      </c>
      <c r="AX886">
        <v>122.578</v>
      </c>
      <c r="AY886">
        <v>42</v>
      </c>
      <c r="AZ886">
        <v>19.718</v>
      </c>
      <c r="BA886">
        <v>13.079000000000001</v>
      </c>
      <c r="BB886">
        <v>38605.671000000002</v>
      </c>
      <c r="BD886">
        <v>86.06</v>
      </c>
      <c r="BE886">
        <v>4.7699999999999996</v>
      </c>
      <c r="BF886">
        <v>30.1</v>
      </c>
      <c r="BG886">
        <v>35.6</v>
      </c>
      <c r="BI886">
        <v>5.98</v>
      </c>
      <c r="BJ886">
        <v>82.66</v>
      </c>
      <c r="BK886">
        <v>0.90100000000000002</v>
      </c>
    </row>
    <row r="887" spans="1:67" x14ac:dyDescent="0.3">
      <c r="A887" t="s">
        <v>205</v>
      </c>
      <c r="B887" t="s">
        <v>206</v>
      </c>
      <c r="C887" t="s">
        <v>122</v>
      </c>
      <c r="D887" s="33">
        <v>43964</v>
      </c>
      <c r="E887">
        <v>179914</v>
      </c>
      <c r="F887">
        <v>521</v>
      </c>
      <c r="G887">
        <v>519.71400000000006</v>
      </c>
      <c r="H887">
        <v>27079</v>
      </c>
      <c r="I887">
        <v>85</v>
      </c>
      <c r="J887">
        <v>181</v>
      </c>
      <c r="K887">
        <v>2668.4760000000001</v>
      </c>
      <c r="L887">
        <v>7.7270000000000003</v>
      </c>
      <c r="M887">
        <v>7.7080000000000002</v>
      </c>
      <c r="N887">
        <v>401.63400000000001</v>
      </c>
      <c r="O887">
        <v>1.2609999999999999</v>
      </c>
      <c r="P887">
        <v>2.6850000000000001</v>
      </c>
      <c r="Q887">
        <v>0.63</v>
      </c>
      <c r="R887">
        <v>2385</v>
      </c>
      <c r="S887">
        <v>35.374000000000002</v>
      </c>
      <c r="T887">
        <v>21009</v>
      </c>
      <c r="U887">
        <v>311.60500000000002</v>
      </c>
      <c r="V887">
        <v>507</v>
      </c>
      <c r="W887">
        <v>7.52</v>
      </c>
      <c r="X887">
        <v>3492</v>
      </c>
      <c r="Y887">
        <v>51.792999999999999</v>
      </c>
      <c r="Z887">
        <v>39839</v>
      </c>
      <c r="AA887">
        <v>39839</v>
      </c>
      <c r="AB887">
        <v>0.59099999999999997</v>
      </c>
      <c r="AC887">
        <v>0.59099999999999997</v>
      </c>
      <c r="AH887" t="s">
        <v>207</v>
      </c>
      <c r="AV887">
        <v>76.849999999999994</v>
      </c>
      <c r="AW887">
        <v>67422000</v>
      </c>
      <c r="AX887">
        <v>122.578</v>
      </c>
      <c r="AY887">
        <v>42</v>
      </c>
      <c r="AZ887">
        <v>19.718</v>
      </c>
      <c r="BA887">
        <v>13.079000000000001</v>
      </c>
      <c r="BB887">
        <v>38605.671000000002</v>
      </c>
      <c r="BD887">
        <v>86.06</v>
      </c>
      <c r="BE887">
        <v>4.7699999999999996</v>
      </c>
      <c r="BF887">
        <v>30.1</v>
      </c>
      <c r="BG887">
        <v>35.6</v>
      </c>
      <c r="BI887">
        <v>5.98</v>
      </c>
      <c r="BJ887">
        <v>82.66</v>
      </c>
      <c r="BK887">
        <v>0.90100000000000002</v>
      </c>
    </row>
    <row r="888" spans="1:67" x14ac:dyDescent="0.3">
      <c r="A888" t="s">
        <v>205</v>
      </c>
      <c r="B888" t="s">
        <v>206</v>
      </c>
      <c r="C888" t="s">
        <v>122</v>
      </c>
      <c r="D888" s="33">
        <v>43965</v>
      </c>
      <c r="E888">
        <v>180556</v>
      </c>
      <c r="F888">
        <v>642</v>
      </c>
      <c r="G888">
        <v>505.57100000000003</v>
      </c>
      <c r="H888">
        <v>27430</v>
      </c>
      <c r="I888">
        <v>351</v>
      </c>
      <c r="J888">
        <v>205.571</v>
      </c>
      <c r="K888">
        <v>2677.998</v>
      </c>
      <c r="L888">
        <v>9.5220000000000002</v>
      </c>
      <c r="M888">
        <v>7.4989999999999997</v>
      </c>
      <c r="N888">
        <v>406.84</v>
      </c>
      <c r="O888">
        <v>5.2060000000000004</v>
      </c>
      <c r="P888">
        <v>3.0489999999999999</v>
      </c>
      <c r="Q888">
        <v>0.64</v>
      </c>
      <c r="R888">
        <v>2256</v>
      </c>
      <c r="S888">
        <v>33.460999999999999</v>
      </c>
      <c r="T888">
        <v>20401</v>
      </c>
      <c r="U888">
        <v>302.58699999999999</v>
      </c>
      <c r="V888">
        <v>460</v>
      </c>
      <c r="W888">
        <v>6.8230000000000004</v>
      </c>
      <c r="X888">
        <v>3306</v>
      </c>
      <c r="Y888">
        <v>49.033999999999999</v>
      </c>
      <c r="Z888">
        <v>43174</v>
      </c>
      <c r="AA888">
        <v>83013</v>
      </c>
      <c r="AB888">
        <v>1.2310000000000001</v>
      </c>
      <c r="AC888">
        <v>0.64</v>
      </c>
      <c r="AH888" t="s">
        <v>207</v>
      </c>
      <c r="AV888">
        <v>76.849999999999994</v>
      </c>
      <c r="AW888">
        <v>67422000</v>
      </c>
      <c r="AX888">
        <v>122.578</v>
      </c>
      <c r="AY888">
        <v>42</v>
      </c>
      <c r="AZ888">
        <v>19.718</v>
      </c>
      <c r="BA888">
        <v>13.079000000000001</v>
      </c>
      <c r="BB888">
        <v>38605.671000000002</v>
      </c>
      <c r="BD888">
        <v>86.06</v>
      </c>
      <c r="BE888">
        <v>4.7699999999999996</v>
      </c>
      <c r="BF888">
        <v>30.1</v>
      </c>
      <c r="BG888">
        <v>35.6</v>
      </c>
      <c r="BI888">
        <v>5.98</v>
      </c>
      <c r="BJ888">
        <v>82.66</v>
      </c>
      <c r="BK888">
        <v>0.90100000000000002</v>
      </c>
    </row>
    <row r="889" spans="1:67" x14ac:dyDescent="0.3">
      <c r="A889" t="s">
        <v>205</v>
      </c>
      <c r="B889" t="s">
        <v>206</v>
      </c>
      <c r="C889" t="s">
        <v>122</v>
      </c>
      <c r="D889" s="33">
        <v>43966</v>
      </c>
      <c r="E889">
        <v>181069</v>
      </c>
      <c r="F889">
        <v>513</v>
      </c>
      <c r="G889">
        <v>503</v>
      </c>
      <c r="H889">
        <v>27532</v>
      </c>
      <c r="I889">
        <v>102</v>
      </c>
      <c r="J889">
        <v>185.571</v>
      </c>
      <c r="K889">
        <v>2685.607</v>
      </c>
      <c r="L889">
        <v>7.609</v>
      </c>
      <c r="M889">
        <v>7.46</v>
      </c>
      <c r="N889">
        <v>408.35300000000001</v>
      </c>
      <c r="O889">
        <v>1.5129999999999999</v>
      </c>
      <c r="P889">
        <v>2.7519999999999998</v>
      </c>
      <c r="Q889">
        <v>0.66</v>
      </c>
      <c r="R889">
        <v>2162</v>
      </c>
      <c r="S889">
        <v>32.067</v>
      </c>
      <c r="T889">
        <v>19801</v>
      </c>
      <c r="U889">
        <v>293.68799999999999</v>
      </c>
      <c r="V889">
        <v>435</v>
      </c>
      <c r="W889">
        <v>6.452</v>
      </c>
      <c r="X889">
        <v>3234</v>
      </c>
      <c r="Y889">
        <v>47.966999999999999</v>
      </c>
      <c r="Z889">
        <v>48380</v>
      </c>
      <c r="AA889">
        <v>131393</v>
      </c>
      <c r="AB889">
        <v>1.9490000000000001</v>
      </c>
      <c r="AC889">
        <v>0.71799999999999997</v>
      </c>
      <c r="AH889" t="s">
        <v>207</v>
      </c>
      <c r="AV889">
        <v>76.849999999999994</v>
      </c>
      <c r="AW889">
        <v>67422000</v>
      </c>
      <c r="AX889">
        <v>122.578</v>
      </c>
      <c r="AY889">
        <v>42</v>
      </c>
      <c r="AZ889">
        <v>19.718</v>
      </c>
      <c r="BA889">
        <v>13.079000000000001</v>
      </c>
      <c r="BB889">
        <v>38605.671000000002</v>
      </c>
      <c r="BD889">
        <v>86.06</v>
      </c>
      <c r="BE889">
        <v>4.7699999999999996</v>
      </c>
      <c r="BF889">
        <v>30.1</v>
      </c>
      <c r="BG889">
        <v>35.6</v>
      </c>
      <c r="BI889">
        <v>5.98</v>
      </c>
      <c r="BJ889">
        <v>82.66</v>
      </c>
      <c r="BK889">
        <v>0.90100000000000002</v>
      </c>
    </row>
    <row r="890" spans="1:67" x14ac:dyDescent="0.3">
      <c r="A890" t="s">
        <v>205</v>
      </c>
      <c r="B890" t="s">
        <v>206</v>
      </c>
      <c r="C890" t="s">
        <v>122</v>
      </c>
      <c r="D890" s="33">
        <v>43967</v>
      </c>
      <c r="E890">
        <v>181484</v>
      </c>
      <c r="F890">
        <v>415</v>
      </c>
      <c r="G890">
        <v>486.85700000000003</v>
      </c>
      <c r="H890">
        <v>27630</v>
      </c>
      <c r="I890">
        <v>98</v>
      </c>
      <c r="J890">
        <v>188.143</v>
      </c>
      <c r="K890">
        <v>2691.7620000000002</v>
      </c>
      <c r="L890">
        <v>6.1550000000000002</v>
      </c>
      <c r="M890">
        <v>7.2210000000000001</v>
      </c>
      <c r="N890">
        <v>409.80700000000002</v>
      </c>
      <c r="O890">
        <v>1.454</v>
      </c>
      <c r="P890">
        <v>2.7909999999999999</v>
      </c>
      <c r="Q890">
        <v>0.69</v>
      </c>
      <c r="R890">
        <v>2091</v>
      </c>
      <c r="S890">
        <v>31.013999999999999</v>
      </c>
      <c r="T890">
        <v>19372</v>
      </c>
      <c r="U890">
        <v>287.32499999999999</v>
      </c>
      <c r="V890">
        <v>443</v>
      </c>
      <c r="W890">
        <v>6.5709999999999997</v>
      </c>
      <c r="X890">
        <v>3319</v>
      </c>
      <c r="Y890">
        <v>49.226999999999997</v>
      </c>
      <c r="Z890">
        <v>16662</v>
      </c>
      <c r="AA890">
        <v>148055</v>
      </c>
      <c r="AB890">
        <v>2.1960000000000002</v>
      </c>
      <c r="AC890">
        <v>0.247</v>
      </c>
      <c r="AH890" t="s">
        <v>207</v>
      </c>
      <c r="AV890">
        <v>76.849999999999994</v>
      </c>
      <c r="AW890">
        <v>67422000</v>
      </c>
      <c r="AX890">
        <v>122.578</v>
      </c>
      <c r="AY890">
        <v>42</v>
      </c>
      <c r="AZ890">
        <v>19.718</v>
      </c>
      <c r="BA890">
        <v>13.079000000000001</v>
      </c>
      <c r="BB890">
        <v>38605.671000000002</v>
      </c>
      <c r="BD890">
        <v>86.06</v>
      </c>
      <c r="BE890">
        <v>4.7699999999999996</v>
      </c>
      <c r="BF890">
        <v>30.1</v>
      </c>
      <c r="BG890">
        <v>35.6</v>
      </c>
      <c r="BI890">
        <v>5.98</v>
      </c>
      <c r="BJ890">
        <v>82.66</v>
      </c>
      <c r="BK890">
        <v>0.90100000000000002</v>
      </c>
    </row>
    <row r="891" spans="1:67" x14ac:dyDescent="0.3">
      <c r="A891" t="s">
        <v>205</v>
      </c>
      <c r="B891" t="s">
        <v>206</v>
      </c>
      <c r="C891" t="s">
        <v>122</v>
      </c>
      <c r="D891" s="33">
        <v>43968</v>
      </c>
      <c r="E891">
        <v>181624</v>
      </c>
      <c r="F891">
        <v>140</v>
      </c>
      <c r="G891">
        <v>471.286</v>
      </c>
      <c r="H891">
        <v>28113</v>
      </c>
      <c r="I891">
        <v>483</v>
      </c>
      <c r="J891">
        <v>247.143</v>
      </c>
      <c r="K891">
        <v>2693.8389999999999</v>
      </c>
      <c r="L891">
        <v>2.0760000000000001</v>
      </c>
      <c r="M891">
        <v>6.99</v>
      </c>
      <c r="N891">
        <v>416.971</v>
      </c>
      <c r="O891">
        <v>7.1639999999999997</v>
      </c>
      <c r="P891">
        <v>3.6659999999999999</v>
      </c>
      <c r="Q891">
        <v>0.73</v>
      </c>
      <c r="R891">
        <v>2047</v>
      </c>
      <c r="S891">
        <v>30.361000000000001</v>
      </c>
      <c r="T891">
        <v>19302</v>
      </c>
      <c r="U891">
        <v>286.286</v>
      </c>
      <c r="V891">
        <v>429</v>
      </c>
      <c r="W891">
        <v>6.3630000000000004</v>
      </c>
      <c r="X891">
        <v>3218</v>
      </c>
      <c r="Y891">
        <v>47.728999999999999</v>
      </c>
      <c r="Z891">
        <v>6650</v>
      </c>
      <c r="AA891">
        <v>154705</v>
      </c>
      <c r="AB891">
        <v>2.2949999999999999</v>
      </c>
      <c r="AC891">
        <v>9.9000000000000005E-2</v>
      </c>
      <c r="AH891" t="s">
        <v>207</v>
      </c>
      <c r="AV891">
        <v>76.849999999999994</v>
      </c>
      <c r="AW891">
        <v>67422000</v>
      </c>
      <c r="AX891">
        <v>122.578</v>
      </c>
      <c r="AY891">
        <v>42</v>
      </c>
      <c r="AZ891">
        <v>19.718</v>
      </c>
      <c r="BA891">
        <v>13.079000000000001</v>
      </c>
      <c r="BB891">
        <v>38605.671000000002</v>
      </c>
      <c r="BD891">
        <v>86.06</v>
      </c>
      <c r="BE891">
        <v>4.7699999999999996</v>
      </c>
      <c r="BF891">
        <v>30.1</v>
      </c>
      <c r="BG891">
        <v>35.6</v>
      </c>
      <c r="BI891">
        <v>5.98</v>
      </c>
      <c r="BJ891">
        <v>82.66</v>
      </c>
      <c r="BK891">
        <v>0.90100000000000002</v>
      </c>
      <c r="BL891">
        <v>15633</v>
      </c>
      <c r="BM891">
        <v>6.28</v>
      </c>
      <c r="BN891">
        <v>-0.67</v>
      </c>
      <c r="BO891">
        <v>231.86793628192601</v>
      </c>
    </row>
    <row r="892" spans="1:67" x14ac:dyDescent="0.3">
      <c r="A892" t="s">
        <v>205</v>
      </c>
      <c r="B892" t="s">
        <v>206</v>
      </c>
      <c r="C892" t="s">
        <v>122</v>
      </c>
      <c r="D892" s="33">
        <v>43969</v>
      </c>
      <c r="E892">
        <v>182068</v>
      </c>
      <c r="F892">
        <v>444</v>
      </c>
      <c r="G892">
        <v>489.714</v>
      </c>
      <c r="H892">
        <v>28242</v>
      </c>
      <c r="I892">
        <v>129</v>
      </c>
      <c r="J892">
        <v>228</v>
      </c>
      <c r="K892">
        <v>2700.424</v>
      </c>
      <c r="L892">
        <v>6.585</v>
      </c>
      <c r="M892">
        <v>7.2629999999999999</v>
      </c>
      <c r="N892">
        <v>418.88400000000001</v>
      </c>
      <c r="O892">
        <v>1.913</v>
      </c>
      <c r="P892">
        <v>3.3820000000000001</v>
      </c>
      <c r="Q892">
        <v>0.76</v>
      </c>
      <c r="R892">
        <v>1958</v>
      </c>
      <c r="S892">
        <v>29.041</v>
      </c>
      <c r="T892">
        <v>18956</v>
      </c>
      <c r="U892">
        <v>281.15499999999997</v>
      </c>
      <c r="V892">
        <v>385</v>
      </c>
      <c r="W892">
        <v>5.71</v>
      </c>
      <c r="X892">
        <v>3070</v>
      </c>
      <c r="Y892">
        <v>45.533999999999999</v>
      </c>
      <c r="Z892">
        <v>51893</v>
      </c>
      <c r="AA892">
        <v>206598</v>
      </c>
      <c r="AB892">
        <v>3.0640000000000001</v>
      </c>
      <c r="AC892">
        <v>0.77</v>
      </c>
      <c r="AH892" t="s">
        <v>207</v>
      </c>
      <c r="AV892">
        <v>76.849999999999994</v>
      </c>
      <c r="AW892">
        <v>67422000</v>
      </c>
      <c r="AX892">
        <v>122.578</v>
      </c>
      <c r="AY892">
        <v>42</v>
      </c>
      <c r="AZ892">
        <v>19.718</v>
      </c>
      <c r="BA892">
        <v>13.079000000000001</v>
      </c>
      <c r="BB892">
        <v>38605.671000000002</v>
      </c>
      <c r="BD892">
        <v>86.06</v>
      </c>
      <c r="BE892">
        <v>4.7699999999999996</v>
      </c>
      <c r="BF892">
        <v>30.1</v>
      </c>
      <c r="BG892">
        <v>35.6</v>
      </c>
      <c r="BI892">
        <v>5.98</v>
      </c>
      <c r="BJ892">
        <v>82.66</v>
      </c>
      <c r="BK892">
        <v>0.90100000000000002</v>
      </c>
    </row>
    <row r="893" spans="1:67" x14ac:dyDescent="0.3">
      <c r="A893" t="s">
        <v>205</v>
      </c>
      <c r="B893" t="s">
        <v>206</v>
      </c>
      <c r="C893" t="s">
        <v>122</v>
      </c>
      <c r="D893" s="33">
        <v>43970</v>
      </c>
      <c r="E893">
        <v>182569</v>
      </c>
      <c r="F893">
        <v>501</v>
      </c>
      <c r="G893">
        <v>453.714</v>
      </c>
      <c r="H893">
        <v>28025</v>
      </c>
      <c r="K893">
        <v>2707.855</v>
      </c>
      <c r="L893">
        <v>7.431</v>
      </c>
      <c r="M893">
        <v>6.7290000000000001</v>
      </c>
      <c r="N893">
        <v>415.666</v>
      </c>
      <c r="Q893">
        <v>0.8</v>
      </c>
      <c r="R893">
        <v>1854</v>
      </c>
      <c r="S893">
        <v>27.498000000000001</v>
      </c>
      <c r="T893">
        <v>18409</v>
      </c>
      <c r="U893">
        <v>273.041</v>
      </c>
      <c r="V893">
        <v>362</v>
      </c>
      <c r="W893">
        <v>5.3689999999999998</v>
      </c>
      <c r="X893">
        <v>2906</v>
      </c>
      <c r="Y893">
        <v>43.101999999999997</v>
      </c>
      <c r="Z893">
        <v>53354</v>
      </c>
      <c r="AA893">
        <v>259952</v>
      </c>
      <c r="AB893">
        <v>3.8559999999999999</v>
      </c>
      <c r="AC893">
        <v>0.79100000000000004</v>
      </c>
      <c r="AF893">
        <v>2.1999999999999999E-2</v>
      </c>
      <c r="AG893">
        <v>45.5</v>
      </c>
      <c r="AH893" t="s">
        <v>207</v>
      </c>
      <c r="AV893">
        <v>76.849999999999994</v>
      </c>
      <c r="AW893">
        <v>67422000</v>
      </c>
      <c r="AX893">
        <v>122.578</v>
      </c>
      <c r="AY893">
        <v>42</v>
      </c>
      <c r="AZ893">
        <v>19.718</v>
      </c>
      <c r="BA893">
        <v>13.079000000000001</v>
      </c>
      <c r="BB893">
        <v>38605.671000000002</v>
      </c>
      <c r="BD893">
        <v>86.06</v>
      </c>
      <c r="BE893">
        <v>4.7699999999999996</v>
      </c>
      <c r="BF893">
        <v>30.1</v>
      </c>
      <c r="BG893">
        <v>35.6</v>
      </c>
      <c r="BI893">
        <v>5.98</v>
      </c>
      <c r="BJ893">
        <v>82.66</v>
      </c>
      <c r="BK893">
        <v>0.90100000000000002</v>
      </c>
    </row>
    <row r="894" spans="1:67" x14ac:dyDescent="0.3">
      <c r="A894" t="s">
        <v>205</v>
      </c>
      <c r="B894" t="s">
        <v>206</v>
      </c>
      <c r="C894" t="s">
        <v>122</v>
      </c>
      <c r="D894" s="33">
        <v>43971</v>
      </c>
      <c r="E894">
        <v>183050</v>
      </c>
      <c r="F894">
        <v>481</v>
      </c>
      <c r="G894">
        <v>448</v>
      </c>
      <c r="H894">
        <v>28136</v>
      </c>
      <c r="I894">
        <v>111</v>
      </c>
      <c r="K894">
        <v>2714.989</v>
      </c>
      <c r="L894">
        <v>7.1340000000000003</v>
      </c>
      <c r="M894">
        <v>6.6449999999999996</v>
      </c>
      <c r="N894">
        <v>417.31200000000001</v>
      </c>
      <c r="O894">
        <v>1.6459999999999999</v>
      </c>
      <c r="Q894">
        <v>0.83</v>
      </c>
      <c r="R894">
        <v>1754</v>
      </c>
      <c r="S894">
        <v>26.015000000000001</v>
      </c>
      <c r="T894">
        <v>17882</v>
      </c>
      <c r="U894">
        <v>265.22500000000002</v>
      </c>
      <c r="V894">
        <v>336</v>
      </c>
      <c r="W894">
        <v>4.984</v>
      </c>
      <c r="X894">
        <v>2795</v>
      </c>
      <c r="Y894">
        <v>41.454999999999998</v>
      </c>
      <c r="Z894">
        <v>53672</v>
      </c>
      <c r="AA894">
        <v>313624</v>
      </c>
      <c r="AB894">
        <v>4.6520000000000001</v>
      </c>
      <c r="AC894">
        <v>0.79600000000000004</v>
      </c>
      <c r="AD894">
        <v>39112</v>
      </c>
      <c r="AE894">
        <v>0.57999999999999996</v>
      </c>
      <c r="AF894">
        <v>2.1000000000000001E-2</v>
      </c>
      <c r="AG894">
        <v>47.6</v>
      </c>
      <c r="AH894" t="s">
        <v>207</v>
      </c>
      <c r="AV894">
        <v>76.849999999999994</v>
      </c>
      <c r="AW894">
        <v>67422000</v>
      </c>
      <c r="AX894">
        <v>122.578</v>
      </c>
      <c r="AY894">
        <v>42</v>
      </c>
      <c r="AZ894">
        <v>19.718</v>
      </c>
      <c r="BA894">
        <v>13.079000000000001</v>
      </c>
      <c r="BB894">
        <v>38605.671000000002</v>
      </c>
      <c r="BD894">
        <v>86.06</v>
      </c>
      <c r="BE894">
        <v>4.7699999999999996</v>
      </c>
      <c r="BF894">
        <v>30.1</v>
      </c>
      <c r="BG894">
        <v>35.6</v>
      </c>
      <c r="BI894">
        <v>5.98</v>
      </c>
      <c r="BJ894">
        <v>82.66</v>
      </c>
      <c r="BK894">
        <v>0.90100000000000002</v>
      </c>
    </row>
    <row r="895" spans="1:67" x14ac:dyDescent="0.3">
      <c r="A895" t="s">
        <v>205</v>
      </c>
      <c r="B895" t="s">
        <v>206</v>
      </c>
      <c r="C895" t="s">
        <v>122</v>
      </c>
      <c r="D895" s="33">
        <v>43972</v>
      </c>
      <c r="E895">
        <v>183317</v>
      </c>
      <c r="F895">
        <v>267</v>
      </c>
      <c r="G895">
        <v>394.42899999999997</v>
      </c>
      <c r="H895">
        <v>28218</v>
      </c>
      <c r="I895">
        <v>82</v>
      </c>
      <c r="K895">
        <v>2718.9490000000001</v>
      </c>
      <c r="L895">
        <v>3.96</v>
      </c>
      <c r="M895">
        <v>5.85</v>
      </c>
      <c r="N895">
        <v>418.52800000000002</v>
      </c>
      <c r="O895">
        <v>1.216</v>
      </c>
      <c r="Q895">
        <v>0.87</v>
      </c>
      <c r="R895">
        <v>1708</v>
      </c>
      <c r="S895">
        <v>25.332999999999998</v>
      </c>
      <c r="T895">
        <v>17527</v>
      </c>
      <c r="U895">
        <v>259.95999999999998</v>
      </c>
      <c r="V895">
        <v>312</v>
      </c>
      <c r="W895">
        <v>4.6280000000000001</v>
      </c>
      <c r="X895">
        <v>2524</v>
      </c>
      <c r="Y895">
        <v>37.436</v>
      </c>
      <c r="Z895">
        <v>9766</v>
      </c>
      <c r="AA895">
        <v>323390</v>
      </c>
      <c r="AB895">
        <v>4.7969999999999997</v>
      </c>
      <c r="AC895">
        <v>0.14499999999999999</v>
      </c>
      <c r="AD895">
        <v>34340</v>
      </c>
      <c r="AE895">
        <v>0.50900000000000001</v>
      </c>
      <c r="AF895">
        <v>2.1000000000000001E-2</v>
      </c>
      <c r="AG895">
        <v>47.6</v>
      </c>
      <c r="AH895" t="s">
        <v>207</v>
      </c>
      <c r="AV895">
        <v>76.849999999999994</v>
      </c>
      <c r="AW895">
        <v>67422000</v>
      </c>
      <c r="AX895">
        <v>122.578</v>
      </c>
      <c r="AY895">
        <v>42</v>
      </c>
      <c r="AZ895">
        <v>19.718</v>
      </c>
      <c r="BA895">
        <v>13.079000000000001</v>
      </c>
      <c r="BB895">
        <v>38605.671000000002</v>
      </c>
      <c r="BD895">
        <v>86.06</v>
      </c>
      <c r="BE895">
        <v>4.7699999999999996</v>
      </c>
      <c r="BF895">
        <v>30.1</v>
      </c>
      <c r="BG895">
        <v>35.6</v>
      </c>
      <c r="BI895">
        <v>5.98</v>
      </c>
      <c r="BJ895">
        <v>82.66</v>
      </c>
      <c r="BK895">
        <v>0.90100000000000002</v>
      </c>
    </row>
    <row r="896" spans="1:67" x14ac:dyDescent="0.3">
      <c r="A896" t="s">
        <v>205</v>
      </c>
      <c r="B896" t="s">
        <v>206</v>
      </c>
      <c r="C896" t="s">
        <v>122</v>
      </c>
      <c r="D896" s="33">
        <v>43973</v>
      </c>
      <c r="E896">
        <v>184073</v>
      </c>
      <c r="F896">
        <v>756</v>
      </c>
      <c r="G896">
        <v>429.14299999999997</v>
      </c>
      <c r="H896">
        <v>28366</v>
      </c>
      <c r="I896">
        <v>148</v>
      </c>
      <c r="K896">
        <v>2730.1619999999998</v>
      </c>
      <c r="L896">
        <v>11.212999999999999</v>
      </c>
      <c r="M896">
        <v>6.3650000000000002</v>
      </c>
      <c r="N896">
        <v>420.72300000000001</v>
      </c>
      <c r="O896">
        <v>2.1949999999999998</v>
      </c>
      <c r="Q896">
        <v>0.94</v>
      </c>
      <c r="R896">
        <v>1664</v>
      </c>
      <c r="S896">
        <v>24.68</v>
      </c>
      <c r="T896">
        <v>17327</v>
      </c>
      <c r="U896">
        <v>256.99299999999999</v>
      </c>
      <c r="V896">
        <v>284</v>
      </c>
      <c r="W896">
        <v>4.2119999999999997</v>
      </c>
      <c r="X896">
        <v>2349</v>
      </c>
      <c r="Y896">
        <v>34.840000000000003</v>
      </c>
      <c r="Z896">
        <v>50906</v>
      </c>
      <c r="AA896">
        <v>374296</v>
      </c>
      <c r="AB896">
        <v>5.5519999999999996</v>
      </c>
      <c r="AC896">
        <v>0.755</v>
      </c>
      <c r="AD896">
        <v>34700</v>
      </c>
      <c r="AE896">
        <v>0.51500000000000001</v>
      </c>
      <c r="AF896">
        <v>0.02</v>
      </c>
      <c r="AG896">
        <v>50</v>
      </c>
      <c r="AH896" t="s">
        <v>207</v>
      </c>
      <c r="AV896">
        <v>76.849999999999994</v>
      </c>
      <c r="AW896">
        <v>67422000</v>
      </c>
      <c r="AX896">
        <v>122.578</v>
      </c>
      <c r="AY896">
        <v>42</v>
      </c>
      <c r="AZ896">
        <v>19.718</v>
      </c>
      <c r="BA896">
        <v>13.079000000000001</v>
      </c>
      <c r="BB896">
        <v>38605.671000000002</v>
      </c>
      <c r="BD896">
        <v>86.06</v>
      </c>
      <c r="BE896">
        <v>4.7699999999999996</v>
      </c>
      <c r="BF896">
        <v>30.1</v>
      </c>
      <c r="BG896">
        <v>35.6</v>
      </c>
      <c r="BI896">
        <v>5.98</v>
      </c>
      <c r="BJ896">
        <v>82.66</v>
      </c>
      <c r="BK896">
        <v>0.90100000000000002</v>
      </c>
    </row>
    <row r="897" spans="1:67" x14ac:dyDescent="0.3">
      <c r="A897" t="s">
        <v>205</v>
      </c>
      <c r="B897" t="s">
        <v>206</v>
      </c>
      <c r="C897" t="s">
        <v>122</v>
      </c>
      <c r="D897" s="33">
        <v>43974</v>
      </c>
      <c r="E897">
        <v>184619</v>
      </c>
      <c r="F897">
        <v>546</v>
      </c>
      <c r="G897">
        <v>447.85700000000003</v>
      </c>
      <c r="H897">
        <v>28452</v>
      </c>
      <c r="I897">
        <v>86</v>
      </c>
      <c r="K897">
        <v>2738.261</v>
      </c>
      <c r="L897">
        <v>8.0980000000000008</v>
      </c>
      <c r="M897">
        <v>6.6429999999999998</v>
      </c>
      <c r="N897">
        <v>421.99900000000002</v>
      </c>
      <c r="O897">
        <v>1.276</v>
      </c>
      <c r="Q897">
        <v>1</v>
      </c>
      <c r="R897">
        <v>1628</v>
      </c>
      <c r="S897">
        <v>24.146000000000001</v>
      </c>
      <c r="T897">
        <v>17122</v>
      </c>
      <c r="U897">
        <v>253.953</v>
      </c>
      <c r="V897">
        <v>268</v>
      </c>
      <c r="W897">
        <v>3.9750000000000001</v>
      </c>
      <c r="X897">
        <v>2232</v>
      </c>
      <c r="Y897">
        <v>33.104999999999997</v>
      </c>
      <c r="Z897">
        <v>19104</v>
      </c>
      <c r="AA897">
        <v>393400</v>
      </c>
      <c r="AB897">
        <v>5.835</v>
      </c>
      <c r="AC897">
        <v>0.28299999999999997</v>
      </c>
      <c r="AD897">
        <v>35049</v>
      </c>
      <c r="AE897">
        <v>0.52</v>
      </c>
      <c r="AF897">
        <v>1.9E-2</v>
      </c>
      <c r="AG897">
        <v>52.6</v>
      </c>
      <c r="AH897" t="s">
        <v>207</v>
      </c>
      <c r="AV897">
        <v>76.849999999999994</v>
      </c>
      <c r="AW897">
        <v>67422000</v>
      </c>
      <c r="AX897">
        <v>122.578</v>
      </c>
      <c r="AY897">
        <v>42</v>
      </c>
      <c r="AZ897">
        <v>19.718</v>
      </c>
      <c r="BA897">
        <v>13.079000000000001</v>
      </c>
      <c r="BB897">
        <v>38605.671000000002</v>
      </c>
      <c r="BD897">
        <v>86.06</v>
      </c>
      <c r="BE897">
        <v>4.7699999999999996</v>
      </c>
      <c r="BF897">
        <v>30.1</v>
      </c>
      <c r="BG897">
        <v>35.6</v>
      </c>
      <c r="BI897">
        <v>5.98</v>
      </c>
      <c r="BJ897">
        <v>82.66</v>
      </c>
      <c r="BK897">
        <v>0.90100000000000002</v>
      </c>
    </row>
    <row r="898" spans="1:67" x14ac:dyDescent="0.3">
      <c r="A898" t="s">
        <v>205</v>
      </c>
      <c r="B898" t="s">
        <v>206</v>
      </c>
      <c r="C898" t="s">
        <v>122</v>
      </c>
      <c r="D898" s="33">
        <v>43975</v>
      </c>
      <c r="E898">
        <v>184180</v>
      </c>
      <c r="H898">
        <v>28372</v>
      </c>
      <c r="K898">
        <v>2731.7489999999998</v>
      </c>
      <c r="N898">
        <v>420.81200000000001</v>
      </c>
      <c r="Q898">
        <v>1.06</v>
      </c>
      <c r="R898">
        <v>1618</v>
      </c>
      <c r="S898">
        <v>23.998000000000001</v>
      </c>
      <c r="T898">
        <v>17129</v>
      </c>
      <c r="U898">
        <v>254.05699999999999</v>
      </c>
      <c r="V898">
        <v>268</v>
      </c>
      <c r="W898">
        <v>3.9750000000000001</v>
      </c>
      <c r="X898">
        <v>2201</v>
      </c>
      <c r="Y898">
        <v>32.645000000000003</v>
      </c>
      <c r="Z898">
        <v>7235</v>
      </c>
      <c r="AA898">
        <v>400635</v>
      </c>
      <c r="AB898">
        <v>5.9420000000000002</v>
      </c>
      <c r="AC898">
        <v>0.107</v>
      </c>
      <c r="AD898">
        <v>35133</v>
      </c>
      <c r="AE898">
        <v>0.52100000000000002</v>
      </c>
      <c r="AF898">
        <v>1.9E-2</v>
      </c>
      <c r="AG898">
        <v>52.6</v>
      </c>
      <c r="AH898" t="s">
        <v>207</v>
      </c>
      <c r="AV898">
        <v>76.849999999999994</v>
      </c>
      <c r="AW898">
        <v>67422000</v>
      </c>
      <c r="AX898">
        <v>122.578</v>
      </c>
      <c r="AY898">
        <v>42</v>
      </c>
      <c r="AZ898">
        <v>19.718</v>
      </c>
      <c r="BA898">
        <v>13.079000000000001</v>
      </c>
      <c r="BB898">
        <v>38605.671000000002</v>
      </c>
      <c r="BD898">
        <v>86.06</v>
      </c>
      <c r="BE898">
        <v>4.7699999999999996</v>
      </c>
      <c r="BF898">
        <v>30.1</v>
      </c>
      <c r="BG898">
        <v>35.6</v>
      </c>
      <c r="BI898">
        <v>5.98</v>
      </c>
      <c r="BJ898">
        <v>82.66</v>
      </c>
      <c r="BK898">
        <v>0.90100000000000002</v>
      </c>
      <c r="BL898">
        <v>15923.8</v>
      </c>
      <c r="BM898">
        <v>6.13</v>
      </c>
      <c r="BN898">
        <v>2.69</v>
      </c>
      <c r="BO898">
        <v>236.18106849396301</v>
      </c>
    </row>
    <row r="899" spans="1:67" x14ac:dyDescent="0.3">
      <c r="A899" t="s">
        <v>205</v>
      </c>
      <c r="B899" t="s">
        <v>206</v>
      </c>
      <c r="C899" t="s">
        <v>122</v>
      </c>
      <c r="D899" s="33">
        <v>43976</v>
      </c>
      <c r="E899">
        <v>184505</v>
      </c>
      <c r="F899">
        <v>325</v>
      </c>
      <c r="H899">
        <v>28461</v>
      </c>
      <c r="I899">
        <v>89</v>
      </c>
      <c r="K899">
        <v>2736.57</v>
      </c>
      <c r="L899">
        <v>4.82</v>
      </c>
      <c r="N899">
        <v>422.13200000000001</v>
      </c>
      <c r="O899">
        <v>1.32</v>
      </c>
      <c r="Q899">
        <v>1.1200000000000001</v>
      </c>
      <c r="R899">
        <v>1572</v>
      </c>
      <c r="S899">
        <v>23.315999999999999</v>
      </c>
      <c r="T899">
        <v>16742</v>
      </c>
      <c r="U899">
        <v>248.31700000000001</v>
      </c>
      <c r="V899">
        <v>275</v>
      </c>
      <c r="W899">
        <v>4.0789999999999997</v>
      </c>
      <c r="X899">
        <v>2168</v>
      </c>
      <c r="Y899">
        <v>32.155999999999999</v>
      </c>
      <c r="Z899">
        <v>51929</v>
      </c>
      <c r="AA899">
        <v>452564</v>
      </c>
      <c r="AB899">
        <v>6.7119999999999997</v>
      </c>
      <c r="AC899">
        <v>0.77</v>
      </c>
      <c r="AD899">
        <v>35138</v>
      </c>
      <c r="AE899">
        <v>0.52100000000000002</v>
      </c>
      <c r="AF899">
        <v>1.7999999999999999E-2</v>
      </c>
      <c r="AG899">
        <v>55.6</v>
      </c>
      <c r="AH899" t="s">
        <v>207</v>
      </c>
      <c r="AV899">
        <v>76.849999999999994</v>
      </c>
      <c r="AW899">
        <v>67422000</v>
      </c>
      <c r="AX899">
        <v>122.578</v>
      </c>
      <c r="AY899">
        <v>42</v>
      </c>
      <c r="AZ899">
        <v>19.718</v>
      </c>
      <c r="BA899">
        <v>13.079000000000001</v>
      </c>
      <c r="BB899">
        <v>38605.671000000002</v>
      </c>
      <c r="BD899">
        <v>86.06</v>
      </c>
      <c r="BE899">
        <v>4.7699999999999996</v>
      </c>
      <c r="BF899">
        <v>30.1</v>
      </c>
      <c r="BG899">
        <v>35.6</v>
      </c>
      <c r="BI899">
        <v>5.98</v>
      </c>
      <c r="BJ899">
        <v>82.66</v>
      </c>
      <c r="BK899">
        <v>0.90100000000000002</v>
      </c>
    </row>
    <row r="900" spans="1:67" x14ac:dyDescent="0.3">
      <c r="A900" t="s">
        <v>205</v>
      </c>
      <c r="B900" t="s">
        <v>206</v>
      </c>
      <c r="C900" t="s">
        <v>122</v>
      </c>
      <c r="D900" s="33">
        <v>43977</v>
      </c>
      <c r="E900">
        <v>184760</v>
      </c>
      <c r="F900">
        <v>255</v>
      </c>
      <c r="H900">
        <v>28598</v>
      </c>
      <c r="I900">
        <v>137</v>
      </c>
      <c r="K900">
        <v>2740.3519999999999</v>
      </c>
      <c r="L900">
        <v>3.782</v>
      </c>
      <c r="N900">
        <v>424.16399999999999</v>
      </c>
      <c r="O900">
        <v>2.032</v>
      </c>
      <c r="Q900">
        <v>1.18</v>
      </c>
      <c r="R900">
        <v>1519</v>
      </c>
      <c r="S900">
        <v>22.53</v>
      </c>
      <c r="T900">
        <v>16209</v>
      </c>
      <c r="U900">
        <v>240.411</v>
      </c>
      <c r="V900">
        <v>243</v>
      </c>
      <c r="W900">
        <v>3.6040000000000001</v>
      </c>
      <c r="X900">
        <v>1980</v>
      </c>
      <c r="Y900">
        <v>29.367000000000001</v>
      </c>
      <c r="Z900">
        <v>54110</v>
      </c>
      <c r="AA900">
        <v>506674</v>
      </c>
      <c r="AB900">
        <v>7.5149999999999997</v>
      </c>
      <c r="AC900">
        <v>0.80300000000000005</v>
      </c>
      <c r="AD900">
        <v>35246</v>
      </c>
      <c r="AE900">
        <v>0.52300000000000002</v>
      </c>
      <c r="AF900">
        <v>1.6E-2</v>
      </c>
      <c r="AG900">
        <v>62.5</v>
      </c>
      <c r="AH900" t="s">
        <v>207</v>
      </c>
      <c r="AV900">
        <v>75</v>
      </c>
      <c r="AW900">
        <v>67422000</v>
      </c>
      <c r="AX900">
        <v>122.578</v>
      </c>
      <c r="AY900">
        <v>42</v>
      </c>
      <c r="AZ900">
        <v>19.718</v>
      </c>
      <c r="BA900">
        <v>13.079000000000001</v>
      </c>
      <c r="BB900">
        <v>38605.671000000002</v>
      </c>
      <c r="BD900">
        <v>86.06</v>
      </c>
      <c r="BE900">
        <v>4.7699999999999996</v>
      </c>
      <c r="BF900">
        <v>30.1</v>
      </c>
      <c r="BG900">
        <v>35.6</v>
      </c>
      <c r="BI900">
        <v>5.98</v>
      </c>
      <c r="BJ900">
        <v>82.66</v>
      </c>
      <c r="BK900">
        <v>0.90100000000000002</v>
      </c>
    </row>
    <row r="901" spans="1:67" x14ac:dyDescent="0.3">
      <c r="A901" t="s">
        <v>205</v>
      </c>
      <c r="B901" t="s">
        <v>206</v>
      </c>
      <c r="C901" t="s">
        <v>122</v>
      </c>
      <c r="D901" s="33">
        <v>43978</v>
      </c>
      <c r="E901">
        <v>184933</v>
      </c>
      <c r="F901">
        <v>173</v>
      </c>
      <c r="H901">
        <v>28599</v>
      </c>
      <c r="I901">
        <v>1</v>
      </c>
      <c r="K901">
        <v>2742.9180000000001</v>
      </c>
      <c r="L901">
        <v>2.5659999999999998</v>
      </c>
      <c r="N901">
        <v>424.17899999999997</v>
      </c>
      <c r="O901">
        <v>1.4999999999999999E-2</v>
      </c>
      <c r="Q901">
        <v>1.26</v>
      </c>
      <c r="R901">
        <v>1467</v>
      </c>
      <c r="S901">
        <v>21.757999999999999</v>
      </c>
      <c r="T901">
        <v>15627</v>
      </c>
      <c r="U901">
        <v>231.779</v>
      </c>
      <c r="V901">
        <v>232</v>
      </c>
      <c r="W901">
        <v>3.4409999999999998</v>
      </c>
      <c r="X901">
        <v>1819</v>
      </c>
      <c r="Y901">
        <v>26.978999999999999</v>
      </c>
      <c r="Z901">
        <v>46736</v>
      </c>
      <c r="AA901">
        <v>553410</v>
      </c>
      <c r="AB901">
        <v>8.2080000000000002</v>
      </c>
      <c r="AC901">
        <v>0.69299999999999995</v>
      </c>
      <c r="AD901">
        <v>34255</v>
      </c>
      <c r="AE901">
        <v>0.50800000000000001</v>
      </c>
      <c r="AF901">
        <v>1.4999999999999999E-2</v>
      </c>
      <c r="AG901">
        <v>66.7</v>
      </c>
      <c r="AH901" t="s">
        <v>207</v>
      </c>
      <c r="AV901">
        <v>75</v>
      </c>
      <c r="AW901">
        <v>67422000</v>
      </c>
      <c r="AX901">
        <v>122.578</v>
      </c>
      <c r="AY901">
        <v>42</v>
      </c>
      <c r="AZ901">
        <v>19.718</v>
      </c>
      <c r="BA901">
        <v>13.079000000000001</v>
      </c>
      <c r="BB901">
        <v>38605.671000000002</v>
      </c>
      <c r="BD901">
        <v>86.06</v>
      </c>
      <c r="BE901">
        <v>4.7699999999999996</v>
      </c>
      <c r="BF901">
        <v>30.1</v>
      </c>
      <c r="BG901">
        <v>35.6</v>
      </c>
      <c r="BI901">
        <v>5.98</v>
      </c>
      <c r="BJ901">
        <v>82.66</v>
      </c>
      <c r="BK901">
        <v>0.90100000000000002</v>
      </c>
    </row>
    <row r="902" spans="1:67" x14ac:dyDescent="0.3">
      <c r="A902" t="s">
        <v>205</v>
      </c>
      <c r="B902" t="s">
        <v>206</v>
      </c>
      <c r="C902" t="s">
        <v>122</v>
      </c>
      <c r="D902" s="33">
        <v>43979</v>
      </c>
      <c r="E902">
        <v>188275</v>
      </c>
      <c r="F902">
        <v>3342</v>
      </c>
      <c r="H902">
        <v>28666</v>
      </c>
      <c r="I902">
        <v>67</v>
      </c>
      <c r="K902">
        <v>2792.4859999999999</v>
      </c>
      <c r="L902">
        <v>49.567999999999998</v>
      </c>
      <c r="N902">
        <v>425.173</v>
      </c>
      <c r="O902">
        <v>0.99399999999999999</v>
      </c>
      <c r="Q902">
        <v>1.35</v>
      </c>
      <c r="R902">
        <v>1395</v>
      </c>
      <c r="S902">
        <v>20.690999999999999</v>
      </c>
      <c r="T902">
        <v>15155</v>
      </c>
      <c r="U902">
        <v>224.77799999999999</v>
      </c>
      <c r="V902">
        <v>240</v>
      </c>
      <c r="W902">
        <v>3.56</v>
      </c>
      <c r="X902">
        <v>1801</v>
      </c>
      <c r="Y902">
        <v>26.712</v>
      </c>
      <c r="Z902">
        <v>44702</v>
      </c>
      <c r="AA902">
        <v>598112</v>
      </c>
      <c r="AB902">
        <v>8.8710000000000004</v>
      </c>
      <c r="AC902">
        <v>0.66300000000000003</v>
      </c>
      <c r="AD902">
        <v>39246</v>
      </c>
      <c r="AE902">
        <v>0.58199999999999996</v>
      </c>
      <c r="AF902">
        <v>1.4999999999999999E-2</v>
      </c>
      <c r="AG902">
        <v>66.7</v>
      </c>
      <c r="AH902" t="s">
        <v>207</v>
      </c>
      <c r="AV902">
        <v>75</v>
      </c>
      <c r="AW902">
        <v>67422000</v>
      </c>
      <c r="AX902">
        <v>122.578</v>
      </c>
      <c r="AY902">
        <v>42</v>
      </c>
      <c r="AZ902">
        <v>19.718</v>
      </c>
      <c r="BA902">
        <v>13.079000000000001</v>
      </c>
      <c r="BB902">
        <v>38605.671000000002</v>
      </c>
      <c r="BD902">
        <v>86.06</v>
      </c>
      <c r="BE902">
        <v>4.7699999999999996</v>
      </c>
      <c r="BF902">
        <v>30.1</v>
      </c>
      <c r="BG902">
        <v>35.6</v>
      </c>
      <c r="BI902">
        <v>5.98</v>
      </c>
      <c r="BJ902">
        <v>82.66</v>
      </c>
      <c r="BK902">
        <v>0.90100000000000002</v>
      </c>
    </row>
    <row r="903" spans="1:67" x14ac:dyDescent="0.3">
      <c r="A903" t="s">
        <v>205</v>
      </c>
      <c r="B903" t="s">
        <v>206</v>
      </c>
      <c r="C903" t="s">
        <v>122</v>
      </c>
      <c r="D903" s="33">
        <v>43980</v>
      </c>
      <c r="E903">
        <v>188869</v>
      </c>
      <c r="F903">
        <v>594</v>
      </c>
      <c r="H903">
        <v>28717</v>
      </c>
      <c r="I903">
        <v>51</v>
      </c>
      <c r="K903">
        <v>2801.2959999999998</v>
      </c>
      <c r="L903">
        <v>8.81</v>
      </c>
      <c r="N903">
        <v>425.92899999999997</v>
      </c>
      <c r="O903">
        <v>0.75600000000000001</v>
      </c>
      <c r="Q903">
        <v>1.3</v>
      </c>
      <c r="R903">
        <v>1328</v>
      </c>
      <c r="S903">
        <v>19.696999999999999</v>
      </c>
      <c r="T903">
        <v>14643</v>
      </c>
      <c r="U903">
        <v>217.184</v>
      </c>
      <c r="V903">
        <v>233</v>
      </c>
      <c r="W903">
        <v>3.456</v>
      </c>
      <c r="X903">
        <v>1793</v>
      </c>
      <c r="Y903">
        <v>26.594000000000001</v>
      </c>
      <c r="Z903">
        <v>49620</v>
      </c>
      <c r="AA903">
        <v>647732</v>
      </c>
      <c r="AB903">
        <v>9.6069999999999993</v>
      </c>
      <c r="AC903">
        <v>0.73599999999999999</v>
      </c>
      <c r="AD903">
        <v>39062</v>
      </c>
      <c r="AE903">
        <v>0.57899999999999996</v>
      </c>
      <c r="AF903">
        <v>1.4E-2</v>
      </c>
      <c r="AG903">
        <v>71.400000000000006</v>
      </c>
      <c r="AH903" t="s">
        <v>207</v>
      </c>
      <c r="AV903">
        <v>75</v>
      </c>
      <c r="AW903">
        <v>67422000</v>
      </c>
      <c r="AX903">
        <v>122.578</v>
      </c>
      <c r="AY903">
        <v>42</v>
      </c>
      <c r="AZ903">
        <v>19.718</v>
      </c>
      <c r="BA903">
        <v>13.079000000000001</v>
      </c>
      <c r="BB903">
        <v>38605.671000000002</v>
      </c>
      <c r="BD903">
        <v>86.06</v>
      </c>
      <c r="BE903">
        <v>4.7699999999999996</v>
      </c>
      <c r="BF903">
        <v>30.1</v>
      </c>
      <c r="BG903">
        <v>35.6</v>
      </c>
      <c r="BI903">
        <v>5.98</v>
      </c>
      <c r="BJ903">
        <v>82.66</v>
      </c>
      <c r="BK903">
        <v>0.90100000000000002</v>
      </c>
    </row>
    <row r="904" spans="1:67" x14ac:dyDescent="0.3">
      <c r="A904" t="s">
        <v>205</v>
      </c>
      <c r="B904" t="s">
        <v>206</v>
      </c>
      <c r="C904" t="s">
        <v>122</v>
      </c>
      <c r="D904" s="33">
        <v>43981</v>
      </c>
      <c r="E904">
        <v>190663</v>
      </c>
      <c r="F904">
        <v>1794</v>
      </c>
      <c r="H904">
        <v>28774</v>
      </c>
      <c r="I904">
        <v>57</v>
      </c>
      <c r="K904">
        <v>2827.9050000000002</v>
      </c>
      <c r="L904">
        <v>26.609000000000002</v>
      </c>
      <c r="N904">
        <v>426.77499999999998</v>
      </c>
      <c r="O904">
        <v>0.84499999999999997</v>
      </c>
      <c r="Q904">
        <v>1.26</v>
      </c>
      <c r="R904">
        <v>1293</v>
      </c>
      <c r="S904">
        <v>19.178000000000001</v>
      </c>
      <c r="T904">
        <v>14329</v>
      </c>
      <c r="U904">
        <v>212.52699999999999</v>
      </c>
      <c r="V904">
        <v>232</v>
      </c>
      <c r="W904">
        <v>3.4409999999999998</v>
      </c>
      <c r="X904">
        <v>1787</v>
      </c>
      <c r="Y904">
        <v>26.504999999999999</v>
      </c>
      <c r="Z904">
        <v>20329</v>
      </c>
      <c r="AA904">
        <v>668061</v>
      </c>
      <c r="AB904">
        <v>9.9090000000000007</v>
      </c>
      <c r="AC904">
        <v>0.30199999999999999</v>
      </c>
      <c r="AD904">
        <v>39237</v>
      </c>
      <c r="AE904">
        <v>0.58199999999999996</v>
      </c>
      <c r="AF904">
        <v>1.4999999999999999E-2</v>
      </c>
      <c r="AG904">
        <v>66.7</v>
      </c>
      <c r="AH904" t="s">
        <v>207</v>
      </c>
      <c r="AV904">
        <v>75</v>
      </c>
      <c r="AW904">
        <v>67422000</v>
      </c>
      <c r="AX904">
        <v>122.578</v>
      </c>
      <c r="AY904">
        <v>42</v>
      </c>
      <c r="AZ904">
        <v>19.718</v>
      </c>
      <c r="BA904">
        <v>13.079000000000001</v>
      </c>
      <c r="BB904">
        <v>38605.671000000002</v>
      </c>
      <c r="BD904">
        <v>86.06</v>
      </c>
      <c r="BE904">
        <v>4.7699999999999996</v>
      </c>
      <c r="BF904">
        <v>30.1</v>
      </c>
      <c r="BG904">
        <v>35.6</v>
      </c>
      <c r="BI904">
        <v>5.98</v>
      </c>
      <c r="BJ904">
        <v>82.66</v>
      </c>
      <c r="BK904">
        <v>0.90100000000000002</v>
      </c>
    </row>
    <row r="905" spans="1:67" x14ac:dyDescent="0.3">
      <c r="A905" t="s">
        <v>205</v>
      </c>
      <c r="B905" t="s">
        <v>206</v>
      </c>
      <c r="C905" t="s">
        <v>122</v>
      </c>
      <c r="D905" s="33">
        <v>43982</v>
      </c>
      <c r="E905">
        <v>190895</v>
      </c>
      <c r="F905">
        <v>232</v>
      </c>
      <c r="G905">
        <v>959.28599999999994</v>
      </c>
      <c r="H905">
        <v>28805</v>
      </c>
      <c r="I905">
        <v>31</v>
      </c>
      <c r="J905">
        <v>61.856999999999999</v>
      </c>
      <c r="K905">
        <v>2831.346</v>
      </c>
      <c r="L905">
        <v>3.4409999999999998</v>
      </c>
      <c r="M905">
        <v>14.228</v>
      </c>
      <c r="N905">
        <v>427.23399999999998</v>
      </c>
      <c r="O905">
        <v>0.46</v>
      </c>
      <c r="P905">
        <v>0.91700000000000004</v>
      </c>
      <c r="Q905">
        <v>1.19</v>
      </c>
      <c r="R905">
        <v>1287</v>
      </c>
      <c r="S905">
        <v>19.088999999999999</v>
      </c>
      <c r="T905">
        <v>14271</v>
      </c>
      <c r="U905">
        <v>211.667</v>
      </c>
      <c r="V905">
        <v>226</v>
      </c>
      <c r="W905">
        <v>3.3519999999999999</v>
      </c>
      <c r="X905">
        <v>1738</v>
      </c>
      <c r="Y905">
        <v>25.777999999999999</v>
      </c>
      <c r="Z905">
        <v>8547</v>
      </c>
      <c r="AA905">
        <v>676608</v>
      </c>
      <c r="AB905">
        <v>10.035</v>
      </c>
      <c r="AC905">
        <v>0.127</v>
      </c>
      <c r="AD905">
        <v>39425</v>
      </c>
      <c r="AE905">
        <v>0.58499999999999996</v>
      </c>
      <c r="AF905">
        <v>1.4999999999999999E-2</v>
      </c>
      <c r="AG905">
        <v>66.7</v>
      </c>
      <c r="AH905" t="s">
        <v>207</v>
      </c>
      <c r="AV905">
        <v>75</v>
      </c>
      <c r="AW905">
        <v>67422000</v>
      </c>
      <c r="AX905">
        <v>122.578</v>
      </c>
      <c r="AY905">
        <v>42</v>
      </c>
      <c r="AZ905">
        <v>19.718</v>
      </c>
      <c r="BA905">
        <v>13.079000000000001</v>
      </c>
      <c r="BB905">
        <v>38605.671000000002</v>
      </c>
      <c r="BD905">
        <v>86.06</v>
      </c>
      <c r="BE905">
        <v>4.7699999999999996</v>
      </c>
      <c r="BF905">
        <v>30.1</v>
      </c>
      <c r="BG905">
        <v>35.6</v>
      </c>
      <c r="BI905">
        <v>5.98</v>
      </c>
      <c r="BJ905">
        <v>82.66</v>
      </c>
      <c r="BK905">
        <v>0.90100000000000002</v>
      </c>
      <c r="BL905">
        <v>15798</v>
      </c>
      <c r="BM905">
        <v>5.85</v>
      </c>
      <c r="BN905">
        <v>-1.19</v>
      </c>
      <c r="BO905">
        <v>234.31520868559201</v>
      </c>
    </row>
    <row r="906" spans="1:67" x14ac:dyDescent="0.3">
      <c r="A906" t="s">
        <v>205</v>
      </c>
      <c r="B906" t="s">
        <v>206</v>
      </c>
      <c r="C906" t="s">
        <v>122</v>
      </c>
      <c r="D906" s="33">
        <v>43983</v>
      </c>
      <c r="E906">
        <v>191301</v>
      </c>
      <c r="F906">
        <v>406</v>
      </c>
      <c r="G906">
        <v>970.85699999999997</v>
      </c>
      <c r="H906">
        <v>28837</v>
      </c>
      <c r="I906">
        <v>32</v>
      </c>
      <c r="J906">
        <v>53.713999999999999</v>
      </c>
      <c r="K906">
        <v>2837.3679999999999</v>
      </c>
      <c r="L906">
        <v>6.0220000000000002</v>
      </c>
      <c r="M906">
        <v>14.4</v>
      </c>
      <c r="N906">
        <v>427.709</v>
      </c>
      <c r="O906">
        <v>0.47499999999999998</v>
      </c>
      <c r="P906">
        <v>0.79700000000000004</v>
      </c>
      <c r="Q906">
        <v>1.1399999999999999</v>
      </c>
      <c r="R906">
        <v>1270</v>
      </c>
      <c r="S906">
        <v>18.837</v>
      </c>
      <c r="T906">
        <v>14237</v>
      </c>
      <c r="U906">
        <v>211.16300000000001</v>
      </c>
      <c r="V906">
        <v>190</v>
      </c>
      <c r="W906">
        <v>2.8180000000000001</v>
      </c>
      <c r="X906">
        <v>1485</v>
      </c>
      <c r="Y906">
        <v>22.024999999999999</v>
      </c>
      <c r="Z906">
        <v>10045</v>
      </c>
      <c r="AA906">
        <v>686653</v>
      </c>
      <c r="AB906">
        <v>10.183999999999999</v>
      </c>
      <c r="AC906">
        <v>0.14899999999999999</v>
      </c>
      <c r="AD906">
        <v>33441</v>
      </c>
      <c r="AE906">
        <v>0.496</v>
      </c>
      <c r="AF906">
        <v>1.4999999999999999E-2</v>
      </c>
      <c r="AG906">
        <v>66.7</v>
      </c>
      <c r="AH906" t="s">
        <v>207</v>
      </c>
      <c r="AV906">
        <v>75</v>
      </c>
      <c r="AW906">
        <v>67422000</v>
      </c>
      <c r="AX906">
        <v>122.578</v>
      </c>
      <c r="AY906">
        <v>42</v>
      </c>
      <c r="AZ906">
        <v>19.718</v>
      </c>
      <c r="BA906">
        <v>13.079000000000001</v>
      </c>
      <c r="BB906">
        <v>38605.671000000002</v>
      </c>
      <c r="BD906">
        <v>86.06</v>
      </c>
      <c r="BE906">
        <v>4.7699999999999996</v>
      </c>
      <c r="BF906">
        <v>30.1</v>
      </c>
      <c r="BG906">
        <v>35.6</v>
      </c>
      <c r="BI906">
        <v>5.98</v>
      </c>
      <c r="BJ906">
        <v>82.66</v>
      </c>
      <c r="BK906">
        <v>0.90100000000000002</v>
      </c>
    </row>
    <row r="907" spans="1:67" x14ac:dyDescent="0.3">
      <c r="A907" t="s">
        <v>205</v>
      </c>
      <c r="B907" t="s">
        <v>206</v>
      </c>
      <c r="C907" t="s">
        <v>122</v>
      </c>
      <c r="D907" s="33">
        <v>43984</v>
      </c>
      <c r="E907">
        <v>190654</v>
      </c>
      <c r="H907">
        <v>28943</v>
      </c>
      <c r="I907">
        <v>106</v>
      </c>
      <c r="J907">
        <v>49.286000000000001</v>
      </c>
      <c r="K907">
        <v>2827.7710000000002</v>
      </c>
      <c r="N907">
        <v>429.28100000000001</v>
      </c>
      <c r="O907">
        <v>1.5720000000000001</v>
      </c>
      <c r="P907">
        <v>0.73099999999999998</v>
      </c>
      <c r="Q907">
        <v>1.0900000000000001</v>
      </c>
      <c r="R907">
        <v>1221</v>
      </c>
      <c r="S907">
        <v>18.11</v>
      </c>
      <c r="T907">
        <v>13978</v>
      </c>
      <c r="U907">
        <v>207.321</v>
      </c>
      <c r="V907">
        <v>186</v>
      </c>
      <c r="W907">
        <v>2.7589999999999999</v>
      </c>
      <c r="X907">
        <v>1396</v>
      </c>
      <c r="Y907">
        <v>20.704999999999998</v>
      </c>
      <c r="Z907">
        <v>49097</v>
      </c>
      <c r="AA907">
        <v>735750</v>
      </c>
      <c r="AB907">
        <v>10.913</v>
      </c>
      <c r="AC907">
        <v>0.72799999999999998</v>
      </c>
      <c r="AD907">
        <v>32725</v>
      </c>
      <c r="AE907">
        <v>0.48499999999999999</v>
      </c>
      <c r="AF907">
        <v>1.4999999999999999E-2</v>
      </c>
      <c r="AG907">
        <v>66.7</v>
      </c>
      <c r="AH907" t="s">
        <v>207</v>
      </c>
      <c r="AV907">
        <v>72.22</v>
      </c>
      <c r="AW907">
        <v>67422000</v>
      </c>
      <c r="AX907">
        <v>122.578</v>
      </c>
      <c r="AY907">
        <v>42</v>
      </c>
      <c r="AZ907">
        <v>19.718</v>
      </c>
      <c r="BA907">
        <v>13.079000000000001</v>
      </c>
      <c r="BB907">
        <v>38605.671000000002</v>
      </c>
      <c r="BD907">
        <v>86.06</v>
      </c>
      <c r="BE907">
        <v>4.7699999999999996</v>
      </c>
      <c r="BF907">
        <v>30.1</v>
      </c>
      <c r="BG907">
        <v>35.6</v>
      </c>
      <c r="BI907">
        <v>5.98</v>
      </c>
      <c r="BJ907">
        <v>82.66</v>
      </c>
      <c r="BK907">
        <v>0.90100000000000002</v>
      </c>
    </row>
    <row r="908" spans="1:67" x14ac:dyDescent="0.3">
      <c r="A908" t="s">
        <v>205</v>
      </c>
      <c r="B908" t="s">
        <v>206</v>
      </c>
      <c r="C908" t="s">
        <v>122</v>
      </c>
      <c r="D908" s="33">
        <v>43985</v>
      </c>
      <c r="E908">
        <v>187428</v>
      </c>
      <c r="H908">
        <v>29024</v>
      </c>
      <c r="I908">
        <v>81</v>
      </c>
      <c r="J908">
        <v>60.713999999999999</v>
      </c>
      <c r="K908">
        <v>2779.9229999999998</v>
      </c>
      <c r="N908">
        <v>430.483</v>
      </c>
      <c r="O908">
        <v>1.2010000000000001</v>
      </c>
      <c r="P908">
        <v>0.90100000000000002</v>
      </c>
      <c r="Q908">
        <v>1.05</v>
      </c>
      <c r="R908">
        <v>1179</v>
      </c>
      <c r="S908">
        <v>17.486999999999998</v>
      </c>
      <c r="T908">
        <v>13465</v>
      </c>
      <c r="U908">
        <v>199.71199999999999</v>
      </c>
      <c r="V908">
        <v>180</v>
      </c>
      <c r="W908">
        <v>2.67</v>
      </c>
      <c r="X908">
        <v>1375</v>
      </c>
      <c r="Y908">
        <v>20.393999999999998</v>
      </c>
      <c r="Z908">
        <v>44966</v>
      </c>
      <c r="AA908">
        <v>780716</v>
      </c>
      <c r="AB908">
        <v>11.58</v>
      </c>
      <c r="AC908">
        <v>0.66700000000000004</v>
      </c>
      <c r="AD908">
        <v>32472</v>
      </c>
      <c r="AE908">
        <v>0.48199999999999998</v>
      </c>
      <c r="AF908">
        <v>1.4999999999999999E-2</v>
      </c>
      <c r="AG908">
        <v>66.7</v>
      </c>
      <c r="AH908" t="s">
        <v>207</v>
      </c>
      <c r="AV908">
        <v>72.22</v>
      </c>
      <c r="AW908">
        <v>67422000</v>
      </c>
      <c r="AX908">
        <v>122.578</v>
      </c>
      <c r="AY908">
        <v>42</v>
      </c>
      <c r="AZ908">
        <v>19.718</v>
      </c>
      <c r="BA908">
        <v>13.079000000000001</v>
      </c>
      <c r="BB908">
        <v>38605.671000000002</v>
      </c>
      <c r="BD908">
        <v>86.06</v>
      </c>
      <c r="BE908">
        <v>4.7699999999999996</v>
      </c>
      <c r="BF908">
        <v>30.1</v>
      </c>
      <c r="BG908">
        <v>35.6</v>
      </c>
      <c r="BI908">
        <v>5.98</v>
      </c>
      <c r="BJ908">
        <v>82.66</v>
      </c>
      <c r="BK908">
        <v>0.90100000000000002</v>
      </c>
    </row>
    <row r="909" spans="1:67" x14ac:dyDescent="0.3">
      <c r="A909" t="s">
        <v>205</v>
      </c>
      <c r="B909" t="s">
        <v>206</v>
      </c>
      <c r="C909" t="s">
        <v>122</v>
      </c>
      <c r="D909" s="33">
        <v>43986</v>
      </c>
      <c r="E909">
        <v>191788</v>
      </c>
      <c r="F909">
        <v>4360</v>
      </c>
      <c r="H909">
        <v>29069</v>
      </c>
      <c r="I909">
        <v>45</v>
      </c>
      <c r="J909">
        <v>57.570999999999998</v>
      </c>
      <c r="K909">
        <v>2844.5909999999999</v>
      </c>
      <c r="L909">
        <v>64.667000000000002</v>
      </c>
      <c r="N909">
        <v>431.15</v>
      </c>
      <c r="O909">
        <v>0.66700000000000004</v>
      </c>
      <c r="P909">
        <v>0.85399999999999998</v>
      </c>
      <c r="Q909">
        <v>1.01</v>
      </c>
      <c r="R909">
        <v>1133</v>
      </c>
      <c r="S909">
        <v>16.805</v>
      </c>
      <c r="T909">
        <v>13054</v>
      </c>
      <c r="U909">
        <v>193.61600000000001</v>
      </c>
      <c r="V909">
        <v>167</v>
      </c>
      <c r="W909">
        <v>2.4769999999999999</v>
      </c>
      <c r="X909">
        <v>1317</v>
      </c>
      <c r="Y909">
        <v>19.533999999999999</v>
      </c>
      <c r="Z909">
        <v>41584</v>
      </c>
      <c r="AA909">
        <v>822300</v>
      </c>
      <c r="AB909">
        <v>12.196</v>
      </c>
      <c r="AC909">
        <v>0.61699999999999999</v>
      </c>
      <c r="AD909">
        <v>32027</v>
      </c>
      <c r="AE909">
        <v>0.47499999999999998</v>
      </c>
      <c r="AF909">
        <v>1.4999999999999999E-2</v>
      </c>
      <c r="AG909">
        <v>66.7</v>
      </c>
      <c r="AH909" t="s">
        <v>207</v>
      </c>
      <c r="AV909">
        <v>72.22</v>
      </c>
      <c r="AW909">
        <v>67422000</v>
      </c>
      <c r="AX909">
        <v>122.578</v>
      </c>
      <c r="AY909">
        <v>42</v>
      </c>
      <c r="AZ909">
        <v>19.718</v>
      </c>
      <c r="BA909">
        <v>13.079000000000001</v>
      </c>
      <c r="BB909">
        <v>38605.671000000002</v>
      </c>
      <c r="BD909">
        <v>86.06</v>
      </c>
      <c r="BE909">
        <v>4.7699999999999996</v>
      </c>
      <c r="BF909">
        <v>30.1</v>
      </c>
      <c r="BG909">
        <v>35.6</v>
      </c>
      <c r="BI909">
        <v>5.98</v>
      </c>
      <c r="BJ909">
        <v>82.66</v>
      </c>
      <c r="BK909">
        <v>0.90100000000000002</v>
      </c>
    </row>
    <row r="910" spans="1:67" x14ac:dyDescent="0.3">
      <c r="A910" t="s">
        <v>205</v>
      </c>
      <c r="B910" t="s">
        <v>206</v>
      </c>
      <c r="C910" t="s">
        <v>122</v>
      </c>
      <c r="D910" s="33">
        <v>43987</v>
      </c>
      <c r="E910">
        <v>192369</v>
      </c>
      <c r="F910">
        <v>581</v>
      </c>
      <c r="H910">
        <v>29114</v>
      </c>
      <c r="I910">
        <v>45</v>
      </c>
      <c r="J910">
        <v>56.713999999999999</v>
      </c>
      <c r="K910">
        <v>2853.2080000000001</v>
      </c>
      <c r="L910">
        <v>8.6170000000000009</v>
      </c>
      <c r="N910">
        <v>431.81799999999998</v>
      </c>
      <c r="O910">
        <v>0.66700000000000004</v>
      </c>
      <c r="P910">
        <v>0.84099999999999997</v>
      </c>
      <c r="Q910">
        <v>0.97</v>
      </c>
      <c r="R910">
        <v>1065</v>
      </c>
      <c r="S910">
        <v>15.795999999999999</v>
      </c>
      <c r="T910">
        <v>12650</v>
      </c>
      <c r="U910">
        <v>187.624</v>
      </c>
      <c r="V910">
        <v>157</v>
      </c>
      <c r="W910">
        <v>2.3290000000000002</v>
      </c>
      <c r="X910">
        <v>1275</v>
      </c>
      <c r="Y910">
        <v>18.911000000000001</v>
      </c>
      <c r="Z910">
        <v>46753</v>
      </c>
      <c r="AA910">
        <v>869053</v>
      </c>
      <c r="AB910">
        <v>12.89</v>
      </c>
      <c r="AC910">
        <v>0.69299999999999995</v>
      </c>
      <c r="AD910">
        <v>31617</v>
      </c>
      <c r="AE910">
        <v>0.46899999999999997</v>
      </c>
      <c r="AF910">
        <v>1.4999999999999999E-2</v>
      </c>
      <c r="AG910">
        <v>66.7</v>
      </c>
      <c r="AH910" t="s">
        <v>207</v>
      </c>
      <c r="AV910">
        <v>72.22</v>
      </c>
      <c r="AW910">
        <v>67422000</v>
      </c>
      <c r="AX910">
        <v>122.578</v>
      </c>
      <c r="AY910">
        <v>42</v>
      </c>
      <c r="AZ910">
        <v>19.718</v>
      </c>
      <c r="BA910">
        <v>13.079000000000001</v>
      </c>
      <c r="BB910">
        <v>38605.671000000002</v>
      </c>
      <c r="BD910">
        <v>86.06</v>
      </c>
      <c r="BE910">
        <v>4.7699999999999996</v>
      </c>
      <c r="BF910">
        <v>30.1</v>
      </c>
      <c r="BG910">
        <v>35.6</v>
      </c>
      <c r="BI910">
        <v>5.98</v>
      </c>
      <c r="BJ910">
        <v>82.66</v>
      </c>
      <c r="BK910">
        <v>0.90100000000000002</v>
      </c>
    </row>
    <row r="911" spans="1:67" x14ac:dyDescent="0.3">
      <c r="A911" t="s">
        <v>205</v>
      </c>
      <c r="B911" t="s">
        <v>206</v>
      </c>
      <c r="C911" t="s">
        <v>122</v>
      </c>
      <c r="D911" s="33">
        <v>43988</v>
      </c>
      <c r="E911">
        <v>192941</v>
      </c>
      <c r="F911">
        <v>572</v>
      </c>
      <c r="H911">
        <v>29145</v>
      </c>
      <c r="I911">
        <v>31</v>
      </c>
      <c r="J911">
        <v>53</v>
      </c>
      <c r="K911">
        <v>2861.692</v>
      </c>
      <c r="L911">
        <v>8.484</v>
      </c>
      <c r="N911">
        <v>432.27699999999999</v>
      </c>
      <c r="O911">
        <v>0.46</v>
      </c>
      <c r="P911">
        <v>0.78600000000000003</v>
      </c>
      <c r="Q911">
        <v>0.93</v>
      </c>
      <c r="R911">
        <v>1030</v>
      </c>
      <c r="S911">
        <v>15.276999999999999</v>
      </c>
      <c r="T911">
        <v>12433</v>
      </c>
      <c r="U911">
        <v>184.40600000000001</v>
      </c>
      <c r="V911">
        <v>143</v>
      </c>
      <c r="W911">
        <v>2.121</v>
      </c>
      <c r="X911">
        <v>1191</v>
      </c>
      <c r="Y911">
        <v>17.664999999999999</v>
      </c>
      <c r="Z911">
        <v>19721</v>
      </c>
      <c r="AA911">
        <v>888774</v>
      </c>
      <c r="AB911">
        <v>13.182</v>
      </c>
      <c r="AC911">
        <v>0.29299999999999998</v>
      </c>
      <c r="AD911">
        <v>31530</v>
      </c>
      <c r="AE911">
        <v>0.46800000000000003</v>
      </c>
      <c r="AF911">
        <v>1.4999999999999999E-2</v>
      </c>
      <c r="AG911">
        <v>66.7</v>
      </c>
      <c r="AH911" t="s">
        <v>207</v>
      </c>
      <c r="AV911">
        <v>72.22</v>
      </c>
      <c r="AW911">
        <v>67422000</v>
      </c>
      <c r="AX911">
        <v>122.578</v>
      </c>
      <c r="AY911">
        <v>42</v>
      </c>
      <c r="AZ911">
        <v>19.718</v>
      </c>
      <c r="BA911">
        <v>13.079000000000001</v>
      </c>
      <c r="BB911">
        <v>38605.671000000002</v>
      </c>
      <c r="BD911">
        <v>86.06</v>
      </c>
      <c r="BE911">
        <v>4.7699999999999996</v>
      </c>
      <c r="BF911">
        <v>30.1</v>
      </c>
      <c r="BG911">
        <v>35.6</v>
      </c>
      <c r="BI911">
        <v>5.98</v>
      </c>
      <c r="BJ911">
        <v>82.66</v>
      </c>
      <c r="BK911">
        <v>0.90100000000000002</v>
      </c>
    </row>
    <row r="912" spans="1:67" x14ac:dyDescent="0.3">
      <c r="A912" t="s">
        <v>205</v>
      </c>
      <c r="B912" t="s">
        <v>206</v>
      </c>
      <c r="C912" t="s">
        <v>122</v>
      </c>
      <c r="D912" s="33">
        <v>43989</v>
      </c>
      <c r="E912">
        <v>193282</v>
      </c>
      <c r="F912">
        <v>341</v>
      </c>
      <c r="H912">
        <v>29158</v>
      </c>
      <c r="I912">
        <v>13</v>
      </c>
      <c r="J912">
        <v>50.429000000000002</v>
      </c>
      <c r="K912">
        <v>2866.75</v>
      </c>
      <c r="L912">
        <v>5.0579999999999998</v>
      </c>
      <c r="N912">
        <v>432.47</v>
      </c>
      <c r="O912">
        <v>0.193</v>
      </c>
      <c r="P912">
        <v>0.748</v>
      </c>
      <c r="Q912">
        <v>0.9</v>
      </c>
      <c r="R912">
        <v>1024</v>
      </c>
      <c r="S912">
        <v>15.188000000000001</v>
      </c>
      <c r="T912">
        <v>12415</v>
      </c>
      <c r="U912">
        <v>184.13900000000001</v>
      </c>
      <c r="V912">
        <v>129</v>
      </c>
      <c r="W912">
        <v>1.913</v>
      </c>
      <c r="X912">
        <v>1156</v>
      </c>
      <c r="Y912">
        <v>17.146000000000001</v>
      </c>
      <c r="Z912">
        <v>7587</v>
      </c>
      <c r="AA912">
        <v>896361</v>
      </c>
      <c r="AB912">
        <v>13.295</v>
      </c>
      <c r="AC912">
        <v>0.113</v>
      </c>
      <c r="AD912">
        <v>31393</v>
      </c>
      <c r="AE912">
        <v>0.46600000000000003</v>
      </c>
      <c r="AF912">
        <v>1.4999999999999999E-2</v>
      </c>
      <c r="AG912">
        <v>66.7</v>
      </c>
      <c r="AH912" t="s">
        <v>207</v>
      </c>
      <c r="AV912">
        <v>72.22</v>
      </c>
      <c r="AW912">
        <v>67422000</v>
      </c>
      <c r="AX912">
        <v>122.578</v>
      </c>
      <c r="AY912">
        <v>42</v>
      </c>
      <c r="AZ912">
        <v>19.718</v>
      </c>
      <c r="BA912">
        <v>13.079000000000001</v>
      </c>
      <c r="BB912">
        <v>38605.671000000002</v>
      </c>
      <c r="BD912">
        <v>86.06</v>
      </c>
      <c r="BE912">
        <v>4.7699999999999996</v>
      </c>
      <c r="BF912">
        <v>30.1</v>
      </c>
      <c r="BG912">
        <v>35.6</v>
      </c>
      <c r="BI912">
        <v>5.98</v>
      </c>
      <c r="BJ912">
        <v>82.66</v>
      </c>
      <c r="BK912">
        <v>0.90100000000000002</v>
      </c>
      <c r="BL912">
        <v>15688.2</v>
      </c>
      <c r="BM912">
        <v>5.59</v>
      </c>
      <c r="BN912">
        <v>-1.05</v>
      </c>
      <c r="BO912">
        <v>232.68666014060699</v>
      </c>
    </row>
    <row r="913" spans="1:67" x14ac:dyDescent="0.3">
      <c r="A913" t="s">
        <v>205</v>
      </c>
      <c r="B913" t="s">
        <v>206</v>
      </c>
      <c r="C913" t="s">
        <v>122</v>
      </c>
      <c r="D913" s="33">
        <v>43990</v>
      </c>
      <c r="E913">
        <v>193556</v>
      </c>
      <c r="F913">
        <v>274</v>
      </c>
      <c r="H913">
        <v>29213</v>
      </c>
      <c r="I913">
        <v>55</v>
      </c>
      <c r="J913">
        <v>53.713999999999999</v>
      </c>
      <c r="K913">
        <v>2870.8139999999999</v>
      </c>
      <c r="L913">
        <v>4.0640000000000001</v>
      </c>
      <c r="N913">
        <v>433.286</v>
      </c>
      <c r="O913">
        <v>0.81599999999999995</v>
      </c>
      <c r="P913">
        <v>0.79700000000000004</v>
      </c>
      <c r="Q913">
        <v>0.87</v>
      </c>
      <c r="R913">
        <v>995</v>
      </c>
      <c r="S913">
        <v>14.757999999999999</v>
      </c>
      <c r="T913">
        <v>12269</v>
      </c>
      <c r="U913">
        <v>181.97300000000001</v>
      </c>
      <c r="V913">
        <v>143</v>
      </c>
      <c r="W913">
        <v>2.121</v>
      </c>
      <c r="X913">
        <v>1212</v>
      </c>
      <c r="Y913">
        <v>17.975999999999999</v>
      </c>
      <c r="Z913">
        <v>45367</v>
      </c>
      <c r="AA913">
        <v>941728</v>
      </c>
      <c r="AB913">
        <v>13.968</v>
      </c>
      <c r="AC913">
        <v>0.67300000000000004</v>
      </c>
      <c r="AD913">
        <v>36439</v>
      </c>
      <c r="AE913">
        <v>0.54</v>
      </c>
      <c r="AF913">
        <v>1.4E-2</v>
      </c>
      <c r="AG913">
        <v>71.400000000000006</v>
      </c>
      <c r="AH913" t="s">
        <v>207</v>
      </c>
      <c r="AV913">
        <v>72.22</v>
      </c>
      <c r="AW913">
        <v>67422000</v>
      </c>
      <c r="AX913">
        <v>122.578</v>
      </c>
      <c r="AY913">
        <v>42</v>
      </c>
      <c r="AZ913">
        <v>19.718</v>
      </c>
      <c r="BA913">
        <v>13.079000000000001</v>
      </c>
      <c r="BB913">
        <v>38605.671000000002</v>
      </c>
      <c r="BD913">
        <v>86.06</v>
      </c>
      <c r="BE913">
        <v>4.7699999999999996</v>
      </c>
      <c r="BF913">
        <v>30.1</v>
      </c>
      <c r="BG913">
        <v>35.6</v>
      </c>
      <c r="BI913">
        <v>5.98</v>
      </c>
      <c r="BJ913">
        <v>82.66</v>
      </c>
      <c r="BK913">
        <v>0.90100000000000002</v>
      </c>
    </row>
    <row r="914" spans="1:67" x14ac:dyDescent="0.3">
      <c r="A914" t="s">
        <v>205</v>
      </c>
      <c r="B914" t="s">
        <v>206</v>
      </c>
      <c r="C914" t="s">
        <v>122</v>
      </c>
      <c r="D914" s="33">
        <v>43991</v>
      </c>
      <c r="E914">
        <v>194108</v>
      </c>
      <c r="F914">
        <v>552</v>
      </c>
      <c r="H914">
        <v>29301</v>
      </c>
      <c r="I914">
        <v>88</v>
      </c>
      <c r="J914">
        <v>51.143000000000001</v>
      </c>
      <c r="K914">
        <v>2879.0010000000002</v>
      </c>
      <c r="L914">
        <v>8.1869999999999994</v>
      </c>
      <c r="N914">
        <v>434.59100000000001</v>
      </c>
      <c r="O914">
        <v>1.3049999999999999</v>
      </c>
      <c r="P914">
        <v>0.75900000000000001</v>
      </c>
      <c r="Q914">
        <v>0.86</v>
      </c>
      <c r="R914">
        <v>926</v>
      </c>
      <c r="S914">
        <v>13.734</v>
      </c>
      <c r="T914">
        <v>11915</v>
      </c>
      <c r="U914">
        <v>176.72300000000001</v>
      </c>
      <c r="V914">
        <v>125</v>
      </c>
      <c r="W914">
        <v>1.8540000000000001</v>
      </c>
      <c r="X914">
        <v>1152</v>
      </c>
      <c r="Y914">
        <v>17.085999999999999</v>
      </c>
      <c r="Z914">
        <v>43937</v>
      </c>
      <c r="AA914">
        <v>985665</v>
      </c>
      <c r="AB914">
        <v>14.619</v>
      </c>
      <c r="AC914">
        <v>0.65200000000000002</v>
      </c>
      <c r="AD914">
        <v>35702</v>
      </c>
      <c r="AE914">
        <v>0.53</v>
      </c>
      <c r="AF914">
        <v>1.4E-2</v>
      </c>
      <c r="AG914">
        <v>71.400000000000006</v>
      </c>
      <c r="AH914" t="s">
        <v>207</v>
      </c>
      <c r="AV914">
        <v>72.22</v>
      </c>
      <c r="AW914">
        <v>67422000</v>
      </c>
      <c r="AX914">
        <v>122.578</v>
      </c>
      <c r="AY914">
        <v>42</v>
      </c>
      <c r="AZ914">
        <v>19.718</v>
      </c>
      <c r="BA914">
        <v>13.079000000000001</v>
      </c>
      <c r="BB914">
        <v>38605.671000000002</v>
      </c>
      <c r="BD914">
        <v>86.06</v>
      </c>
      <c r="BE914">
        <v>4.7699999999999996</v>
      </c>
      <c r="BF914">
        <v>30.1</v>
      </c>
      <c r="BG914">
        <v>35.6</v>
      </c>
      <c r="BI914">
        <v>5.98</v>
      </c>
      <c r="BJ914">
        <v>82.66</v>
      </c>
      <c r="BK914">
        <v>0.90100000000000002</v>
      </c>
    </row>
    <row r="915" spans="1:67" x14ac:dyDescent="0.3">
      <c r="A915" t="s">
        <v>205</v>
      </c>
      <c r="B915" t="s">
        <v>206</v>
      </c>
      <c r="C915" t="s">
        <v>122</v>
      </c>
      <c r="D915" s="33">
        <v>43992</v>
      </c>
      <c r="E915">
        <v>194733</v>
      </c>
      <c r="F915">
        <v>625</v>
      </c>
      <c r="G915">
        <v>1043.5709999999999</v>
      </c>
      <c r="H915">
        <v>29322</v>
      </c>
      <c r="I915">
        <v>21</v>
      </c>
      <c r="J915">
        <v>42.570999999999998</v>
      </c>
      <c r="K915">
        <v>2888.2710000000002</v>
      </c>
      <c r="L915">
        <v>9.27</v>
      </c>
      <c r="M915">
        <v>15.478</v>
      </c>
      <c r="N915">
        <v>434.90300000000002</v>
      </c>
      <c r="O915">
        <v>0.311</v>
      </c>
      <c r="P915">
        <v>0.63100000000000001</v>
      </c>
      <c r="Q915">
        <v>0.84</v>
      </c>
      <c r="R915">
        <v>904</v>
      </c>
      <c r="S915">
        <v>13.407999999999999</v>
      </c>
      <c r="T915">
        <v>11632</v>
      </c>
      <c r="U915">
        <v>172.52500000000001</v>
      </c>
      <c r="V915">
        <v>122</v>
      </c>
      <c r="W915">
        <v>1.8089999999999999</v>
      </c>
      <c r="X915">
        <v>1032</v>
      </c>
      <c r="Y915">
        <v>15.307</v>
      </c>
      <c r="Z915">
        <v>40701</v>
      </c>
      <c r="AA915">
        <v>1026366</v>
      </c>
      <c r="AB915">
        <v>15.223000000000001</v>
      </c>
      <c r="AC915">
        <v>0.60399999999999998</v>
      </c>
      <c r="AD915">
        <v>35093</v>
      </c>
      <c r="AE915">
        <v>0.52</v>
      </c>
      <c r="AF915">
        <v>1.4E-2</v>
      </c>
      <c r="AG915">
        <v>71.400000000000006</v>
      </c>
      <c r="AH915" t="s">
        <v>207</v>
      </c>
      <c r="AV915">
        <v>72.22</v>
      </c>
      <c r="AW915">
        <v>67422000</v>
      </c>
      <c r="AX915">
        <v>122.578</v>
      </c>
      <c r="AY915">
        <v>42</v>
      </c>
      <c r="AZ915">
        <v>19.718</v>
      </c>
      <c r="BA915">
        <v>13.079000000000001</v>
      </c>
      <c r="BB915">
        <v>38605.671000000002</v>
      </c>
      <c r="BD915">
        <v>86.06</v>
      </c>
      <c r="BE915">
        <v>4.7699999999999996</v>
      </c>
      <c r="BF915">
        <v>30.1</v>
      </c>
      <c r="BG915">
        <v>35.6</v>
      </c>
      <c r="BI915">
        <v>5.98</v>
      </c>
      <c r="BJ915">
        <v>82.66</v>
      </c>
      <c r="BK915">
        <v>0.90100000000000002</v>
      </c>
    </row>
    <row r="916" spans="1:67" x14ac:dyDescent="0.3">
      <c r="A916" t="s">
        <v>205</v>
      </c>
      <c r="B916" t="s">
        <v>206</v>
      </c>
      <c r="C916" t="s">
        <v>122</v>
      </c>
      <c r="D916" s="33">
        <v>43993</v>
      </c>
      <c r="E916">
        <v>195097</v>
      </c>
      <c r="F916">
        <v>364</v>
      </c>
      <c r="G916">
        <v>472.714</v>
      </c>
      <c r="H916">
        <v>29349</v>
      </c>
      <c r="I916">
        <v>27</v>
      </c>
      <c r="J916">
        <v>40</v>
      </c>
      <c r="K916">
        <v>2893.67</v>
      </c>
      <c r="L916">
        <v>5.399</v>
      </c>
      <c r="M916">
        <v>7.0110000000000001</v>
      </c>
      <c r="N916">
        <v>435.303</v>
      </c>
      <c r="O916">
        <v>0.4</v>
      </c>
      <c r="P916">
        <v>0.59299999999999997</v>
      </c>
      <c r="Q916">
        <v>0.83</v>
      </c>
      <c r="R916">
        <v>875</v>
      </c>
      <c r="S916">
        <v>12.978</v>
      </c>
      <c r="T916">
        <v>11420</v>
      </c>
      <c r="U916">
        <v>169.381</v>
      </c>
      <c r="V916">
        <v>125</v>
      </c>
      <c r="W916">
        <v>1.8540000000000001</v>
      </c>
      <c r="X916">
        <v>980</v>
      </c>
      <c r="Y916">
        <v>14.535</v>
      </c>
      <c r="Z916">
        <v>38811</v>
      </c>
      <c r="AA916">
        <v>1065177</v>
      </c>
      <c r="AB916">
        <v>15.798999999999999</v>
      </c>
      <c r="AC916">
        <v>0.57599999999999996</v>
      </c>
      <c r="AD916">
        <v>34697</v>
      </c>
      <c r="AE916">
        <v>0.51500000000000001</v>
      </c>
      <c r="AF916">
        <v>1.4E-2</v>
      </c>
      <c r="AG916">
        <v>71.400000000000006</v>
      </c>
      <c r="AH916" t="s">
        <v>207</v>
      </c>
      <c r="AV916">
        <v>72.22</v>
      </c>
      <c r="AW916">
        <v>67422000</v>
      </c>
      <c r="AX916">
        <v>122.578</v>
      </c>
      <c r="AY916">
        <v>42</v>
      </c>
      <c r="AZ916">
        <v>19.718</v>
      </c>
      <c r="BA916">
        <v>13.079000000000001</v>
      </c>
      <c r="BB916">
        <v>38605.671000000002</v>
      </c>
      <c r="BD916">
        <v>86.06</v>
      </c>
      <c r="BE916">
        <v>4.7699999999999996</v>
      </c>
      <c r="BF916">
        <v>30.1</v>
      </c>
      <c r="BG916">
        <v>35.6</v>
      </c>
      <c r="BI916">
        <v>5.98</v>
      </c>
      <c r="BJ916">
        <v>82.66</v>
      </c>
      <c r="BK916">
        <v>0.90100000000000002</v>
      </c>
    </row>
    <row r="917" spans="1:67" x14ac:dyDescent="0.3">
      <c r="A917" t="s">
        <v>205</v>
      </c>
      <c r="B917" t="s">
        <v>206</v>
      </c>
      <c r="C917" t="s">
        <v>122</v>
      </c>
      <c r="D917" s="33">
        <v>43994</v>
      </c>
      <c r="E917">
        <v>195898</v>
      </c>
      <c r="F917">
        <v>801</v>
      </c>
      <c r="G917">
        <v>504.14299999999997</v>
      </c>
      <c r="H917">
        <v>29377</v>
      </c>
      <c r="I917">
        <v>28</v>
      </c>
      <c r="J917">
        <v>37.570999999999998</v>
      </c>
      <c r="K917">
        <v>2905.55</v>
      </c>
      <c r="L917">
        <v>11.88</v>
      </c>
      <c r="M917">
        <v>7.4770000000000003</v>
      </c>
      <c r="N917">
        <v>435.71800000000002</v>
      </c>
      <c r="O917">
        <v>0.41499999999999998</v>
      </c>
      <c r="P917">
        <v>0.55700000000000005</v>
      </c>
      <c r="Q917">
        <v>0.85</v>
      </c>
      <c r="R917">
        <v>851</v>
      </c>
      <c r="S917">
        <v>12.622</v>
      </c>
      <c r="T917">
        <v>11079</v>
      </c>
      <c r="U917">
        <v>164.32300000000001</v>
      </c>
      <c r="V917">
        <v>124</v>
      </c>
      <c r="W917">
        <v>1.839</v>
      </c>
      <c r="X917">
        <v>903</v>
      </c>
      <c r="Y917">
        <v>13.393000000000001</v>
      </c>
      <c r="Z917">
        <v>44570</v>
      </c>
      <c r="AA917">
        <v>1109747</v>
      </c>
      <c r="AB917">
        <v>16.46</v>
      </c>
      <c r="AC917">
        <v>0.66100000000000003</v>
      </c>
      <c r="AD917">
        <v>34385</v>
      </c>
      <c r="AE917">
        <v>0.51</v>
      </c>
      <c r="AF917">
        <v>1.4E-2</v>
      </c>
      <c r="AG917">
        <v>71.400000000000006</v>
      </c>
      <c r="AH917" t="s">
        <v>207</v>
      </c>
      <c r="AV917">
        <v>72.22</v>
      </c>
      <c r="AW917">
        <v>67422000</v>
      </c>
      <c r="AX917">
        <v>122.578</v>
      </c>
      <c r="AY917">
        <v>42</v>
      </c>
      <c r="AZ917">
        <v>19.718</v>
      </c>
      <c r="BA917">
        <v>13.079000000000001</v>
      </c>
      <c r="BB917">
        <v>38605.671000000002</v>
      </c>
      <c r="BD917">
        <v>86.06</v>
      </c>
      <c r="BE917">
        <v>4.7699999999999996</v>
      </c>
      <c r="BF917">
        <v>30.1</v>
      </c>
      <c r="BG917">
        <v>35.6</v>
      </c>
      <c r="BI917">
        <v>5.98</v>
      </c>
      <c r="BJ917">
        <v>82.66</v>
      </c>
      <c r="BK917">
        <v>0.90100000000000002</v>
      </c>
    </row>
    <row r="918" spans="1:67" x14ac:dyDescent="0.3">
      <c r="A918" t="s">
        <v>205</v>
      </c>
      <c r="B918" t="s">
        <v>206</v>
      </c>
      <c r="C918" t="s">
        <v>122</v>
      </c>
      <c r="D918" s="33">
        <v>43995</v>
      </c>
      <c r="E918">
        <v>196395</v>
      </c>
      <c r="F918">
        <v>497</v>
      </c>
      <c r="G918">
        <v>493.42899999999997</v>
      </c>
      <c r="H918">
        <v>29401</v>
      </c>
      <c r="I918">
        <v>24</v>
      </c>
      <c r="J918">
        <v>36.570999999999998</v>
      </c>
      <c r="K918">
        <v>2912.922</v>
      </c>
      <c r="L918">
        <v>7.3710000000000004</v>
      </c>
      <c r="M918">
        <v>7.319</v>
      </c>
      <c r="N918">
        <v>436.07400000000001</v>
      </c>
      <c r="O918">
        <v>0.35599999999999998</v>
      </c>
      <c r="P918">
        <v>0.54200000000000004</v>
      </c>
      <c r="Q918">
        <v>0.86</v>
      </c>
      <c r="R918">
        <v>843</v>
      </c>
      <c r="S918">
        <v>12.503</v>
      </c>
      <c r="T918">
        <v>10864</v>
      </c>
      <c r="U918">
        <v>161.13399999999999</v>
      </c>
      <c r="V918">
        <v>123</v>
      </c>
      <c r="W918">
        <v>1.8240000000000001</v>
      </c>
      <c r="X918">
        <v>828</v>
      </c>
      <c r="Y918">
        <v>12.281000000000001</v>
      </c>
      <c r="Z918">
        <v>19226</v>
      </c>
      <c r="AA918">
        <v>1128973</v>
      </c>
      <c r="AB918">
        <v>16.745000000000001</v>
      </c>
      <c r="AC918">
        <v>0.28499999999999998</v>
      </c>
      <c r="AD918">
        <v>34314</v>
      </c>
      <c r="AE918">
        <v>0.50900000000000001</v>
      </c>
      <c r="AF918">
        <v>1.4E-2</v>
      </c>
      <c r="AG918">
        <v>71.400000000000006</v>
      </c>
      <c r="AH918" t="s">
        <v>207</v>
      </c>
      <c r="AV918">
        <v>72.22</v>
      </c>
      <c r="AW918">
        <v>67422000</v>
      </c>
      <c r="AX918">
        <v>122.578</v>
      </c>
      <c r="AY918">
        <v>42</v>
      </c>
      <c r="AZ918">
        <v>19.718</v>
      </c>
      <c r="BA918">
        <v>13.079000000000001</v>
      </c>
      <c r="BB918">
        <v>38605.671000000002</v>
      </c>
      <c r="BD918">
        <v>86.06</v>
      </c>
      <c r="BE918">
        <v>4.7699999999999996</v>
      </c>
      <c r="BF918">
        <v>30.1</v>
      </c>
      <c r="BG918">
        <v>35.6</v>
      </c>
      <c r="BI918">
        <v>5.98</v>
      </c>
      <c r="BJ918">
        <v>82.66</v>
      </c>
      <c r="BK918">
        <v>0.90100000000000002</v>
      </c>
    </row>
    <row r="919" spans="1:67" x14ac:dyDescent="0.3">
      <c r="A919" t="s">
        <v>205</v>
      </c>
      <c r="B919" t="s">
        <v>206</v>
      </c>
      <c r="C919" t="s">
        <v>122</v>
      </c>
      <c r="D919" s="33">
        <v>43996</v>
      </c>
      <c r="E919">
        <v>196785</v>
      </c>
      <c r="F919">
        <v>390</v>
      </c>
      <c r="G919">
        <v>500.42899999999997</v>
      </c>
      <c r="H919">
        <v>29411</v>
      </c>
      <c r="I919">
        <v>10</v>
      </c>
      <c r="J919">
        <v>36.143000000000001</v>
      </c>
      <c r="K919">
        <v>2918.7060000000001</v>
      </c>
      <c r="L919">
        <v>5.7839999999999998</v>
      </c>
      <c r="M919">
        <v>7.4219999999999997</v>
      </c>
      <c r="N919">
        <v>436.22300000000001</v>
      </c>
      <c r="O919">
        <v>0.14799999999999999</v>
      </c>
      <c r="P919">
        <v>0.53600000000000003</v>
      </c>
      <c r="Q919">
        <v>0.86</v>
      </c>
      <c r="R919">
        <v>841</v>
      </c>
      <c r="S919">
        <v>12.474</v>
      </c>
      <c r="T919">
        <v>10836</v>
      </c>
      <c r="U919">
        <v>160.71899999999999</v>
      </c>
      <c r="V919">
        <v>125</v>
      </c>
      <c r="W919">
        <v>1.8540000000000001</v>
      </c>
      <c r="X919">
        <v>824</v>
      </c>
      <c r="Y919">
        <v>12.222</v>
      </c>
      <c r="Z919">
        <v>6667</v>
      </c>
      <c r="AA919">
        <v>1135640</v>
      </c>
      <c r="AB919">
        <v>16.844000000000001</v>
      </c>
      <c r="AC919">
        <v>9.9000000000000005E-2</v>
      </c>
      <c r="AD919">
        <v>34183</v>
      </c>
      <c r="AE919">
        <v>0.50700000000000001</v>
      </c>
      <c r="AF919">
        <v>1.4E-2</v>
      </c>
      <c r="AG919">
        <v>71.400000000000006</v>
      </c>
      <c r="AH919" t="s">
        <v>207</v>
      </c>
      <c r="AV919">
        <v>72.22</v>
      </c>
      <c r="AW919">
        <v>67422000</v>
      </c>
      <c r="AX919">
        <v>122.578</v>
      </c>
      <c r="AY919">
        <v>42</v>
      </c>
      <c r="AZ919">
        <v>19.718</v>
      </c>
      <c r="BA919">
        <v>13.079000000000001</v>
      </c>
      <c r="BB919">
        <v>38605.671000000002</v>
      </c>
      <c r="BD919">
        <v>86.06</v>
      </c>
      <c r="BE919">
        <v>4.7699999999999996</v>
      </c>
      <c r="BF919">
        <v>30.1</v>
      </c>
      <c r="BG919">
        <v>35.6</v>
      </c>
      <c r="BI919">
        <v>5.98</v>
      </c>
      <c r="BJ919">
        <v>82.66</v>
      </c>
      <c r="BK919">
        <v>0.90100000000000002</v>
      </c>
      <c r="BL919">
        <v>15660.8</v>
      </c>
      <c r="BM919">
        <v>5.38</v>
      </c>
      <c r="BN919">
        <v>-0.26</v>
      </c>
      <c r="BO919">
        <v>232.28026460205899</v>
      </c>
    </row>
    <row r="920" spans="1:67" x14ac:dyDescent="0.3">
      <c r="A920" t="s">
        <v>205</v>
      </c>
      <c r="B920" t="s">
        <v>206</v>
      </c>
      <c r="C920" t="s">
        <v>122</v>
      </c>
      <c r="D920" s="33">
        <v>43997</v>
      </c>
      <c r="E920">
        <v>196921</v>
      </c>
      <c r="F920">
        <v>136</v>
      </c>
      <c r="G920">
        <v>480.714</v>
      </c>
      <c r="H920">
        <v>29439</v>
      </c>
      <c r="I920">
        <v>28</v>
      </c>
      <c r="J920">
        <v>32.286000000000001</v>
      </c>
      <c r="K920">
        <v>2920.723</v>
      </c>
      <c r="L920">
        <v>2.0169999999999999</v>
      </c>
      <c r="M920">
        <v>7.13</v>
      </c>
      <c r="N920">
        <v>436.63799999999998</v>
      </c>
      <c r="O920">
        <v>0.41499999999999998</v>
      </c>
      <c r="P920">
        <v>0.47899999999999998</v>
      </c>
      <c r="Q920">
        <v>0.86</v>
      </c>
      <c r="R920">
        <v>818</v>
      </c>
      <c r="S920">
        <v>12.132999999999999</v>
      </c>
      <c r="T920">
        <v>10707</v>
      </c>
      <c r="U920">
        <v>158.80600000000001</v>
      </c>
      <c r="V920">
        <v>114</v>
      </c>
      <c r="W920">
        <v>1.6910000000000001</v>
      </c>
      <c r="X920">
        <v>793</v>
      </c>
      <c r="Y920">
        <v>11.762</v>
      </c>
      <c r="Z920">
        <v>43895</v>
      </c>
      <c r="AA920">
        <v>1179535</v>
      </c>
      <c r="AB920">
        <v>17.495000000000001</v>
      </c>
      <c r="AC920">
        <v>0.65100000000000002</v>
      </c>
      <c r="AD920">
        <v>33972</v>
      </c>
      <c r="AE920">
        <v>0.504</v>
      </c>
      <c r="AF920">
        <v>1.4E-2</v>
      </c>
      <c r="AG920">
        <v>71.400000000000006</v>
      </c>
      <c r="AH920" t="s">
        <v>207</v>
      </c>
      <c r="AV920">
        <v>72.22</v>
      </c>
      <c r="AW920">
        <v>67422000</v>
      </c>
      <c r="AX920">
        <v>122.578</v>
      </c>
      <c r="AY920">
        <v>42</v>
      </c>
      <c r="AZ920">
        <v>19.718</v>
      </c>
      <c r="BA920">
        <v>13.079000000000001</v>
      </c>
      <c r="BB920">
        <v>38605.671000000002</v>
      </c>
      <c r="BD920">
        <v>86.06</v>
      </c>
      <c r="BE920">
        <v>4.7699999999999996</v>
      </c>
      <c r="BF920">
        <v>30.1</v>
      </c>
      <c r="BG920">
        <v>35.6</v>
      </c>
      <c r="BI920">
        <v>5.98</v>
      </c>
      <c r="BJ920">
        <v>82.66</v>
      </c>
      <c r="BK920">
        <v>0.90100000000000002</v>
      </c>
    </row>
    <row r="921" spans="1:67" x14ac:dyDescent="0.3">
      <c r="A921" t="s">
        <v>205</v>
      </c>
      <c r="B921" t="s">
        <v>206</v>
      </c>
      <c r="C921" t="s">
        <v>122</v>
      </c>
      <c r="D921" s="33">
        <v>43998</v>
      </c>
      <c r="E921">
        <v>197584</v>
      </c>
      <c r="F921">
        <v>663</v>
      </c>
      <c r="G921">
        <v>496.57100000000003</v>
      </c>
      <c r="H921">
        <v>29553</v>
      </c>
      <c r="I921">
        <v>114</v>
      </c>
      <c r="J921">
        <v>36</v>
      </c>
      <c r="K921">
        <v>2930.5569999999998</v>
      </c>
      <c r="L921">
        <v>9.8339999999999996</v>
      </c>
      <c r="M921">
        <v>7.3650000000000002</v>
      </c>
      <c r="N921">
        <v>438.32900000000001</v>
      </c>
      <c r="O921">
        <v>1.6910000000000001</v>
      </c>
      <c r="P921">
        <v>0.53400000000000003</v>
      </c>
      <c r="Q921">
        <v>0.88</v>
      </c>
      <c r="R921">
        <v>792</v>
      </c>
      <c r="S921">
        <v>11.747</v>
      </c>
      <c r="T921">
        <v>10490</v>
      </c>
      <c r="U921">
        <v>155.58699999999999</v>
      </c>
      <c r="V921">
        <v>113</v>
      </c>
      <c r="W921">
        <v>1.6759999999999999</v>
      </c>
      <c r="X921">
        <v>767</v>
      </c>
      <c r="Y921">
        <v>11.375999999999999</v>
      </c>
      <c r="Z921">
        <v>43055</v>
      </c>
      <c r="AA921">
        <v>1222590</v>
      </c>
      <c r="AB921">
        <v>18.132999999999999</v>
      </c>
      <c r="AC921">
        <v>0.63900000000000001</v>
      </c>
      <c r="AD921">
        <v>33846</v>
      </c>
      <c r="AE921">
        <v>0.502</v>
      </c>
      <c r="AF921">
        <v>1.4E-2</v>
      </c>
      <c r="AG921">
        <v>71.400000000000006</v>
      </c>
      <c r="AH921" t="s">
        <v>207</v>
      </c>
      <c r="AV921">
        <v>72.22</v>
      </c>
      <c r="AW921">
        <v>67422000</v>
      </c>
      <c r="AX921">
        <v>122.578</v>
      </c>
      <c r="AY921">
        <v>42</v>
      </c>
      <c r="AZ921">
        <v>19.718</v>
      </c>
      <c r="BA921">
        <v>13.079000000000001</v>
      </c>
      <c r="BB921">
        <v>38605.671000000002</v>
      </c>
      <c r="BD921">
        <v>86.06</v>
      </c>
      <c r="BE921">
        <v>4.7699999999999996</v>
      </c>
      <c r="BF921">
        <v>30.1</v>
      </c>
      <c r="BG921">
        <v>35.6</v>
      </c>
      <c r="BI921">
        <v>5.98</v>
      </c>
      <c r="BJ921">
        <v>82.66</v>
      </c>
      <c r="BK921">
        <v>0.90100000000000002</v>
      </c>
    </row>
    <row r="922" spans="1:67" x14ac:dyDescent="0.3">
      <c r="A922" t="s">
        <v>205</v>
      </c>
      <c r="B922" t="s">
        <v>206</v>
      </c>
      <c r="C922" t="s">
        <v>122</v>
      </c>
      <c r="D922" s="33">
        <v>43999</v>
      </c>
      <c r="E922">
        <v>198073</v>
      </c>
      <c r="F922">
        <v>489</v>
      </c>
      <c r="G922">
        <v>477.14299999999997</v>
      </c>
      <c r="H922">
        <v>29578</v>
      </c>
      <c r="I922">
        <v>25</v>
      </c>
      <c r="J922">
        <v>36.570999999999998</v>
      </c>
      <c r="K922">
        <v>2937.81</v>
      </c>
      <c r="L922">
        <v>7.2530000000000001</v>
      </c>
      <c r="M922">
        <v>7.077</v>
      </c>
      <c r="N922">
        <v>438.7</v>
      </c>
      <c r="O922">
        <v>0.371</v>
      </c>
      <c r="P922">
        <v>0.54200000000000004</v>
      </c>
      <c r="Q922">
        <v>0.89</v>
      </c>
      <c r="R922">
        <v>744</v>
      </c>
      <c r="S922">
        <v>11.035</v>
      </c>
      <c r="T922">
        <v>10222</v>
      </c>
      <c r="U922">
        <v>151.61199999999999</v>
      </c>
      <c r="V922">
        <v>104</v>
      </c>
      <c r="W922">
        <v>1.5429999999999999</v>
      </c>
      <c r="X922">
        <v>753</v>
      </c>
      <c r="Y922">
        <v>11.167999999999999</v>
      </c>
      <c r="Z922">
        <v>40177</v>
      </c>
      <c r="AA922">
        <v>1262767</v>
      </c>
      <c r="AB922">
        <v>18.728999999999999</v>
      </c>
      <c r="AC922">
        <v>0.59599999999999997</v>
      </c>
      <c r="AD922">
        <v>33772</v>
      </c>
      <c r="AE922">
        <v>0.501</v>
      </c>
      <c r="AF922">
        <v>1.4999999999999999E-2</v>
      </c>
      <c r="AG922">
        <v>66.7</v>
      </c>
      <c r="AH922" t="s">
        <v>207</v>
      </c>
      <c r="AV922">
        <v>72.22</v>
      </c>
      <c r="AW922">
        <v>67422000</v>
      </c>
      <c r="AX922">
        <v>122.578</v>
      </c>
      <c r="AY922">
        <v>42</v>
      </c>
      <c r="AZ922">
        <v>19.718</v>
      </c>
      <c r="BA922">
        <v>13.079000000000001</v>
      </c>
      <c r="BB922">
        <v>38605.671000000002</v>
      </c>
      <c r="BD922">
        <v>86.06</v>
      </c>
      <c r="BE922">
        <v>4.7699999999999996</v>
      </c>
      <c r="BF922">
        <v>30.1</v>
      </c>
      <c r="BG922">
        <v>35.6</v>
      </c>
      <c r="BI922">
        <v>5.98</v>
      </c>
      <c r="BJ922">
        <v>82.66</v>
      </c>
      <c r="BK922">
        <v>0.90100000000000002</v>
      </c>
    </row>
    <row r="923" spans="1:67" x14ac:dyDescent="0.3">
      <c r="A923" t="s">
        <v>205</v>
      </c>
      <c r="B923" t="s">
        <v>206</v>
      </c>
      <c r="C923" t="s">
        <v>122</v>
      </c>
      <c r="D923" s="33">
        <v>44000</v>
      </c>
      <c r="E923">
        <v>198659</v>
      </c>
      <c r="F923">
        <v>586</v>
      </c>
      <c r="G923">
        <v>508.85700000000003</v>
      </c>
      <c r="H923">
        <v>29606</v>
      </c>
      <c r="I923">
        <v>28</v>
      </c>
      <c r="J923">
        <v>36.713999999999999</v>
      </c>
      <c r="K923">
        <v>2946.5010000000002</v>
      </c>
      <c r="L923">
        <v>8.6920000000000002</v>
      </c>
      <c r="M923">
        <v>7.5469999999999997</v>
      </c>
      <c r="N923">
        <v>439.11500000000001</v>
      </c>
      <c r="O923">
        <v>0.41499999999999998</v>
      </c>
      <c r="P923">
        <v>0.54500000000000004</v>
      </c>
      <c r="Q923">
        <v>0.9</v>
      </c>
      <c r="R923">
        <v>724</v>
      </c>
      <c r="S923">
        <v>10.738</v>
      </c>
      <c r="T923">
        <v>10080</v>
      </c>
      <c r="U923">
        <v>149.506</v>
      </c>
      <c r="V923">
        <v>93</v>
      </c>
      <c r="W923">
        <v>1.379</v>
      </c>
      <c r="X923">
        <v>746</v>
      </c>
      <c r="Y923">
        <v>11.065</v>
      </c>
      <c r="Z923">
        <v>37959</v>
      </c>
      <c r="AA923">
        <v>1300726</v>
      </c>
      <c r="AB923">
        <v>19.292000000000002</v>
      </c>
      <c r="AC923">
        <v>0.56299999999999994</v>
      </c>
      <c r="AD923">
        <v>33650</v>
      </c>
      <c r="AE923">
        <v>0.499</v>
      </c>
      <c r="AF923">
        <v>1.4E-2</v>
      </c>
      <c r="AG923">
        <v>71.400000000000006</v>
      </c>
      <c r="AH923" t="s">
        <v>207</v>
      </c>
      <c r="AV923">
        <v>72.22</v>
      </c>
      <c r="AW923">
        <v>67422000</v>
      </c>
      <c r="AX923">
        <v>122.578</v>
      </c>
      <c r="AY923">
        <v>42</v>
      </c>
      <c r="AZ923">
        <v>19.718</v>
      </c>
      <c r="BA923">
        <v>13.079000000000001</v>
      </c>
      <c r="BB923">
        <v>38605.671000000002</v>
      </c>
      <c r="BD923">
        <v>86.06</v>
      </c>
      <c r="BE923">
        <v>4.7699999999999996</v>
      </c>
      <c r="BF923">
        <v>30.1</v>
      </c>
      <c r="BG923">
        <v>35.6</v>
      </c>
      <c r="BI923">
        <v>5.98</v>
      </c>
      <c r="BJ923">
        <v>82.66</v>
      </c>
      <c r="BK923">
        <v>0.90100000000000002</v>
      </c>
    </row>
    <row r="924" spans="1:67" x14ac:dyDescent="0.3">
      <c r="A924" t="s">
        <v>205</v>
      </c>
      <c r="B924" t="s">
        <v>206</v>
      </c>
      <c r="C924" t="s">
        <v>122</v>
      </c>
      <c r="D924" s="33">
        <v>44001</v>
      </c>
      <c r="E924">
        <v>199446</v>
      </c>
      <c r="F924">
        <v>787</v>
      </c>
      <c r="G924">
        <v>506.85700000000003</v>
      </c>
      <c r="H924">
        <v>29620</v>
      </c>
      <c r="I924">
        <v>14</v>
      </c>
      <c r="J924">
        <v>34.713999999999999</v>
      </c>
      <c r="K924">
        <v>2958.174</v>
      </c>
      <c r="L924">
        <v>11.673</v>
      </c>
      <c r="M924">
        <v>7.5179999999999998</v>
      </c>
      <c r="N924">
        <v>439.322</v>
      </c>
      <c r="O924">
        <v>0.20799999999999999</v>
      </c>
      <c r="P924">
        <v>0.51500000000000001</v>
      </c>
      <c r="Q924">
        <v>0.92</v>
      </c>
      <c r="R924">
        <v>699</v>
      </c>
      <c r="S924">
        <v>10.368</v>
      </c>
      <c r="T924">
        <v>9925</v>
      </c>
      <c r="U924">
        <v>147.20699999999999</v>
      </c>
      <c r="V924">
        <v>85</v>
      </c>
      <c r="W924">
        <v>1.2609999999999999</v>
      </c>
      <c r="X924">
        <v>726</v>
      </c>
      <c r="Y924">
        <v>10.768000000000001</v>
      </c>
      <c r="Z924">
        <v>46051</v>
      </c>
      <c r="AA924">
        <v>1346777</v>
      </c>
      <c r="AB924">
        <v>19.975000000000001</v>
      </c>
      <c r="AC924">
        <v>0.68300000000000005</v>
      </c>
      <c r="AD924">
        <v>33861</v>
      </c>
      <c r="AE924">
        <v>0.502</v>
      </c>
      <c r="AF924">
        <v>1.4999999999999999E-2</v>
      </c>
      <c r="AG924">
        <v>66.7</v>
      </c>
      <c r="AH924" t="s">
        <v>207</v>
      </c>
      <c r="AV924">
        <v>72.22</v>
      </c>
      <c r="AW924">
        <v>67422000</v>
      </c>
      <c r="AX924">
        <v>122.578</v>
      </c>
      <c r="AY924">
        <v>42</v>
      </c>
      <c r="AZ924">
        <v>19.718</v>
      </c>
      <c r="BA924">
        <v>13.079000000000001</v>
      </c>
      <c r="BB924">
        <v>38605.671000000002</v>
      </c>
      <c r="BD924">
        <v>86.06</v>
      </c>
      <c r="BE924">
        <v>4.7699999999999996</v>
      </c>
      <c r="BF924">
        <v>30.1</v>
      </c>
      <c r="BG924">
        <v>35.6</v>
      </c>
      <c r="BI924">
        <v>5.98</v>
      </c>
      <c r="BJ924">
        <v>82.66</v>
      </c>
      <c r="BK924">
        <v>0.90100000000000002</v>
      </c>
    </row>
    <row r="925" spans="1:67" x14ac:dyDescent="0.3">
      <c r="A925" t="s">
        <v>205</v>
      </c>
      <c r="B925" t="s">
        <v>206</v>
      </c>
      <c r="C925" t="s">
        <v>122</v>
      </c>
      <c r="D925" s="33">
        <v>44002</v>
      </c>
      <c r="E925">
        <v>200065</v>
      </c>
      <c r="F925">
        <v>619</v>
      </c>
      <c r="G925">
        <v>524.28599999999994</v>
      </c>
      <c r="H925">
        <v>29638</v>
      </c>
      <c r="I925">
        <v>18</v>
      </c>
      <c r="J925">
        <v>33.856999999999999</v>
      </c>
      <c r="K925">
        <v>2967.355</v>
      </c>
      <c r="L925">
        <v>9.1809999999999992</v>
      </c>
      <c r="M925">
        <v>7.7759999999999998</v>
      </c>
      <c r="N925">
        <v>439.589</v>
      </c>
      <c r="O925">
        <v>0.26700000000000002</v>
      </c>
      <c r="P925">
        <v>0.502</v>
      </c>
      <c r="Q925">
        <v>0.93</v>
      </c>
      <c r="R925">
        <v>687</v>
      </c>
      <c r="S925">
        <v>10.19</v>
      </c>
      <c r="T925">
        <v>9792</v>
      </c>
      <c r="U925">
        <v>145.23400000000001</v>
      </c>
      <c r="V925">
        <v>78</v>
      </c>
      <c r="W925">
        <v>1.157</v>
      </c>
      <c r="X925">
        <v>748</v>
      </c>
      <c r="Y925">
        <v>11.093999999999999</v>
      </c>
      <c r="Z925">
        <v>21735</v>
      </c>
      <c r="AA925">
        <v>1368512</v>
      </c>
      <c r="AB925">
        <v>20.297999999999998</v>
      </c>
      <c r="AC925">
        <v>0.32200000000000001</v>
      </c>
      <c r="AD925">
        <v>34220</v>
      </c>
      <c r="AE925">
        <v>0.50800000000000001</v>
      </c>
      <c r="AF925">
        <v>1.4999999999999999E-2</v>
      </c>
      <c r="AG925">
        <v>66.7</v>
      </c>
      <c r="AH925" t="s">
        <v>207</v>
      </c>
      <c r="AV925">
        <v>72.22</v>
      </c>
      <c r="AW925">
        <v>67422000</v>
      </c>
      <c r="AX925">
        <v>122.578</v>
      </c>
      <c r="AY925">
        <v>42</v>
      </c>
      <c r="AZ925">
        <v>19.718</v>
      </c>
      <c r="BA925">
        <v>13.079000000000001</v>
      </c>
      <c r="BB925">
        <v>38605.671000000002</v>
      </c>
      <c r="BD925">
        <v>86.06</v>
      </c>
      <c r="BE925">
        <v>4.7699999999999996</v>
      </c>
      <c r="BF925">
        <v>30.1</v>
      </c>
      <c r="BG925">
        <v>35.6</v>
      </c>
      <c r="BI925">
        <v>5.98</v>
      </c>
      <c r="BJ925">
        <v>82.66</v>
      </c>
      <c r="BK925">
        <v>0.90100000000000002</v>
      </c>
    </row>
    <row r="926" spans="1:67" x14ac:dyDescent="0.3">
      <c r="A926" t="s">
        <v>205</v>
      </c>
      <c r="B926" t="s">
        <v>206</v>
      </c>
      <c r="C926" t="s">
        <v>122</v>
      </c>
      <c r="D926" s="33">
        <v>44003</v>
      </c>
      <c r="E926">
        <v>200408</v>
      </c>
      <c r="F926">
        <v>343</v>
      </c>
      <c r="G926">
        <v>517.57100000000003</v>
      </c>
      <c r="H926">
        <v>29644</v>
      </c>
      <c r="I926">
        <v>6</v>
      </c>
      <c r="J926">
        <v>33.286000000000001</v>
      </c>
      <c r="K926">
        <v>2972.442</v>
      </c>
      <c r="L926">
        <v>5.0869999999999997</v>
      </c>
      <c r="M926">
        <v>7.6769999999999996</v>
      </c>
      <c r="N926">
        <v>439.678</v>
      </c>
      <c r="O926">
        <v>8.8999999999999996E-2</v>
      </c>
      <c r="P926">
        <v>0.49399999999999999</v>
      </c>
      <c r="Q926">
        <v>0.94</v>
      </c>
      <c r="R926">
        <v>687</v>
      </c>
      <c r="S926">
        <v>10.19</v>
      </c>
      <c r="T926">
        <v>9778</v>
      </c>
      <c r="U926">
        <v>145.02699999999999</v>
      </c>
      <c r="V926">
        <v>77</v>
      </c>
      <c r="W926">
        <v>1.1419999999999999</v>
      </c>
      <c r="X926">
        <v>763</v>
      </c>
      <c r="Y926">
        <v>11.317</v>
      </c>
      <c r="Z926">
        <v>6515</v>
      </c>
      <c r="AA926">
        <v>1375027</v>
      </c>
      <c r="AB926">
        <v>20.393999999999998</v>
      </c>
      <c r="AC926">
        <v>9.7000000000000003E-2</v>
      </c>
      <c r="AD926">
        <v>34198</v>
      </c>
      <c r="AE926">
        <v>0.50700000000000001</v>
      </c>
      <c r="AF926">
        <v>1.4999999999999999E-2</v>
      </c>
      <c r="AG926">
        <v>66.7</v>
      </c>
      <c r="AH926" t="s">
        <v>207</v>
      </c>
      <c r="AV926">
        <v>72.22</v>
      </c>
      <c r="AW926">
        <v>67422000</v>
      </c>
      <c r="AX926">
        <v>122.578</v>
      </c>
      <c r="AY926">
        <v>42</v>
      </c>
      <c r="AZ926">
        <v>19.718</v>
      </c>
      <c r="BA926">
        <v>13.079000000000001</v>
      </c>
      <c r="BB926">
        <v>38605.671000000002</v>
      </c>
      <c r="BD926">
        <v>86.06</v>
      </c>
      <c r="BE926">
        <v>4.7699999999999996</v>
      </c>
      <c r="BF926">
        <v>30.1</v>
      </c>
      <c r="BG926">
        <v>35.6</v>
      </c>
      <c r="BI926">
        <v>5.98</v>
      </c>
      <c r="BJ926">
        <v>82.66</v>
      </c>
      <c r="BK926">
        <v>0.90100000000000002</v>
      </c>
      <c r="BL926">
        <v>15428.2</v>
      </c>
      <c r="BM926">
        <v>5.1100000000000003</v>
      </c>
      <c r="BN926">
        <v>-2.1800000000000002</v>
      </c>
      <c r="BO926">
        <v>228.830352110587</v>
      </c>
    </row>
    <row r="927" spans="1:67" x14ac:dyDescent="0.3">
      <c r="A927" t="s">
        <v>205</v>
      </c>
      <c r="B927" t="s">
        <v>206</v>
      </c>
      <c r="C927" t="s">
        <v>122</v>
      </c>
      <c r="D927" s="33">
        <v>44004</v>
      </c>
      <c r="E927">
        <v>200550</v>
      </c>
      <c r="F927">
        <v>142</v>
      </c>
      <c r="G927">
        <v>518.42899999999997</v>
      </c>
      <c r="H927">
        <v>29668</v>
      </c>
      <c r="I927">
        <v>24</v>
      </c>
      <c r="J927">
        <v>32.713999999999999</v>
      </c>
      <c r="K927">
        <v>2974.5479999999998</v>
      </c>
      <c r="L927">
        <v>2.1059999999999999</v>
      </c>
      <c r="M927">
        <v>7.6890000000000001</v>
      </c>
      <c r="N927">
        <v>440.03399999999999</v>
      </c>
      <c r="O927">
        <v>0.35599999999999998</v>
      </c>
      <c r="P927">
        <v>0.48499999999999999</v>
      </c>
      <c r="Q927">
        <v>0.94</v>
      </c>
      <c r="R927">
        <v>673</v>
      </c>
      <c r="S927">
        <v>9.9819999999999993</v>
      </c>
      <c r="T927">
        <v>9648</v>
      </c>
      <c r="U927">
        <v>143.09899999999999</v>
      </c>
      <c r="V927">
        <v>81</v>
      </c>
      <c r="W927">
        <v>1.2010000000000001</v>
      </c>
      <c r="X927">
        <v>791</v>
      </c>
      <c r="Y927">
        <v>11.731999999999999</v>
      </c>
      <c r="Z927">
        <v>48504</v>
      </c>
      <c r="AA927">
        <v>1423531</v>
      </c>
      <c r="AB927">
        <v>21.114000000000001</v>
      </c>
      <c r="AC927">
        <v>0.71899999999999997</v>
      </c>
      <c r="AD927">
        <v>34857</v>
      </c>
      <c r="AE927">
        <v>0.51700000000000002</v>
      </c>
      <c r="AF927">
        <v>1.4999999999999999E-2</v>
      </c>
      <c r="AG927">
        <v>66.7</v>
      </c>
      <c r="AH927" t="s">
        <v>207</v>
      </c>
      <c r="AV927">
        <v>51.85</v>
      </c>
      <c r="AW927">
        <v>67422000</v>
      </c>
      <c r="AX927">
        <v>122.578</v>
      </c>
      <c r="AY927">
        <v>42</v>
      </c>
      <c r="AZ927">
        <v>19.718</v>
      </c>
      <c r="BA927">
        <v>13.079000000000001</v>
      </c>
      <c r="BB927">
        <v>38605.671000000002</v>
      </c>
      <c r="BD927">
        <v>86.06</v>
      </c>
      <c r="BE927">
        <v>4.7699999999999996</v>
      </c>
      <c r="BF927">
        <v>30.1</v>
      </c>
      <c r="BG927">
        <v>35.6</v>
      </c>
      <c r="BI927">
        <v>5.98</v>
      </c>
      <c r="BJ927">
        <v>82.66</v>
      </c>
      <c r="BK927">
        <v>0.90100000000000002</v>
      </c>
    </row>
    <row r="928" spans="1:67" x14ac:dyDescent="0.3">
      <c r="A928" t="s">
        <v>205</v>
      </c>
      <c r="B928" t="s">
        <v>206</v>
      </c>
      <c r="C928" t="s">
        <v>122</v>
      </c>
      <c r="D928" s="33">
        <v>44005</v>
      </c>
      <c r="E928">
        <v>201248</v>
      </c>
      <c r="F928">
        <v>698</v>
      </c>
      <c r="G928">
        <v>523.42899999999997</v>
      </c>
      <c r="H928">
        <v>29722</v>
      </c>
      <c r="I928">
        <v>54</v>
      </c>
      <c r="J928">
        <v>24.143000000000001</v>
      </c>
      <c r="K928">
        <v>2984.9009999999998</v>
      </c>
      <c r="L928">
        <v>10.353</v>
      </c>
      <c r="M928">
        <v>7.7629999999999999</v>
      </c>
      <c r="N928">
        <v>440.83499999999998</v>
      </c>
      <c r="O928">
        <v>0.80100000000000005</v>
      </c>
      <c r="P928">
        <v>0.35799999999999998</v>
      </c>
      <c r="Q928">
        <v>0.96</v>
      </c>
      <c r="R928">
        <v>654</v>
      </c>
      <c r="S928">
        <v>9.6999999999999993</v>
      </c>
      <c r="T928">
        <v>9446</v>
      </c>
      <c r="U928">
        <v>140.10300000000001</v>
      </c>
      <c r="V928">
        <v>82</v>
      </c>
      <c r="W928">
        <v>1.216</v>
      </c>
      <c r="X928">
        <v>765</v>
      </c>
      <c r="Y928">
        <v>11.346</v>
      </c>
      <c r="Z928">
        <v>48446</v>
      </c>
      <c r="AA928">
        <v>1471977</v>
      </c>
      <c r="AB928">
        <v>21.832000000000001</v>
      </c>
      <c r="AC928">
        <v>0.71899999999999997</v>
      </c>
      <c r="AD928">
        <v>35627</v>
      </c>
      <c r="AE928">
        <v>0.52800000000000002</v>
      </c>
      <c r="AF928">
        <v>1.4999999999999999E-2</v>
      </c>
      <c r="AG928">
        <v>66.7</v>
      </c>
      <c r="AH928" t="s">
        <v>207</v>
      </c>
      <c r="AV928">
        <v>51.85</v>
      </c>
      <c r="AW928">
        <v>67422000</v>
      </c>
      <c r="AX928">
        <v>122.578</v>
      </c>
      <c r="AY928">
        <v>42</v>
      </c>
      <c r="AZ928">
        <v>19.718</v>
      </c>
      <c r="BA928">
        <v>13.079000000000001</v>
      </c>
      <c r="BB928">
        <v>38605.671000000002</v>
      </c>
      <c r="BD928">
        <v>86.06</v>
      </c>
      <c r="BE928">
        <v>4.7699999999999996</v>
      </c>
      <c r="BF928">
        <v>30.1</v>
      </c>
      <c r="BG928">
        <v>35.6</v>
      </c>
      <c r="BI928">
        <v>5.98</v>
      </c>
      <c r="BJ928">
        <v>82.66</v>
      </c>
      <c r="BK928">
        <v>0.90100000000000002</v>
      </c>
    </row>
    <row r="929" spans="1:67" x14ac:dyDescent="0.3">
      <c r="A929" t="s">
        <v>205</v>
      </c>
      <c r="B929" t="s">
        <v>206</v>
      </c>
      <c r="C929" t="s">
        <v>122</v>
      </c>
      <c r="D929" s="33">
        <v>44006</v>
      </c>
      <c r="E929">
        <v>201516</v>
      </c>
      <c r="F929">
        <v>268</v>
      </c>
      <c r="G929">
        <v>491.85700000000003</v>
      </c>
      <c r="H929">
        <v>29735</v>
      </c>
      <c r="I929">
        <v>13</v>
      </c>
      <c r="J929">
        <v>22.428999999999998</v>
      </c>
      <c r="K929">
        <v>2988.8760000000002</v>
      </c>
      <c r="L929">
        <v>3.9750000000000001</v>
      </c>
      <c r="M929">
        <v>7.2949999999999999</v>
      </c>
      <c r="N929">
        <v>441.02800000000002</v>
      </c>
      <c r="O929">
        <v>0.193</v>
      </c>
      <c r="P929">
        <v>0.33300000000000002</v>
      </c>
      <c r="Q929">
        <v>0.97</v>
      </c>
      <c r="R929">
        <v>630</v>
      </c>
      <c r="S929">
        <v>9.3439999999999994</v>
      </c>
      <c r="T929">
        <v>9254</v>
      </c>
      <c r="U929">
        <v>137.255</v>
      </c>
      <c r="V929">
        <v>76</v>
      </c>
      <c r="W929">
        <v>1.127</v>
      </c>
      <c r="X929">
        <v>746</v>
      </c>
      <c r="Y929">
        <v>11.065</v>
      </c>
      <c r="Z929">
        <v>45651</v>
      </c>
      <c r="AA929">
        <v>1517628</v>
      </c>
      <c r="AB929">
        <v>22.509</v>
      </c>
      <c r="AC929">
        <v>0.67700000000000005</v>
      </c>
      <c r="AD929">
        <v>36409</v>
      </c>
      <c r="AE929">
        <v>0.54</v>
      </c>
      <c r="AF929">
        <v>1.4999999999999999E-2</v>
      </c>
      <c r="AG929">
        <v>66.7</v>
      </c>
      <c r="AH929" t="s">
        <v>207</v>
      </c>
      <c r="AV929">
        <v>51.85</v>
      </c>
      <c r="AW929">
        <v>67422000</v>
      </c>
      <c r="AX929">
        <v>122.578</v>
      </c>
      <c r="AY929">
        <v>42</v>
      </c>
      <c r="AZ929">
        <v>19.718</v>
      </c>
      <c r="BA929">
        <v>13.079000000000001</v>
      </c>
      <c r="BB929">
        <v>38605.671000000002</v>
      </c>
      <c r="BD929">
        <v>86.06</v>
      </c>
      <c r="BE929">
        <v>4.7699999999999996</v>
      </c>
      <c r="BF929">
        <v>30.1</v>
      </c>
      <c r="BG929">
        <v>35.6</v>
      </c>
      <c r="BI929">
        <v>5.98</v>
      </c>
      <c r="BJ929">
        <v>82.66</v>
      </c>
      <c r="BK929">
        <v>0.90100000000000002</v>
      </c>
    </row>
    <row r="930" spans="1:67" x14ac:dyDescent="0.3">
      <c r="A930" t="s">
        <v>205</v>
      </c>
      <c r="B930" t="s">
        <v>206</v>
      </c>
      <c r="C930" t="s">
        <v>122</v>
      </c>
      <c r="D930" s="33">
        <v>44007</v>
      </c>
      <c r="E930">
        <v>201771</v>
      </c>
      <c r="F930">
        <v>255</v>
      </c>
      <c r="G930">
        <v>444.57100000000003</v>
      </c>
      <c r="H930">
        <v>29754</v>
      </c>
      <c r="I930">
        <v>19</v>
      </c>
      <c r="J930">
        <v>21.143000000000001</v>
      </c>
      <c r="K930">
        <v>2992.6579999999999</v>
      </c>
      <c r="L930">
        <v>3.782</v>
      </c>
      <c r="M930">
        <v>6.5940000000000003</v>
      </c>
      <c r="N930">
        <v>441.31</v>
      </c>
      <c r="O930">
        <v>0.28199999999999997</v>
      </c>
      <c r="P930">
        <v>0.314</v>
      </c>
      <c r="Q930">
        <v>0.99</v>
      </c>
      <c r="R930">
        <v>623</v>
      </c>
      <c r="S930">
        <v>9.24</v>
      </c>
      <c r="T930">
        <v>9096</v>
      </c>
      <c r="U930">
        <v>134.911</v>
      </c>
      <c r="V930">
        <v>76</v>
      </c>
      <c r="W930">
        <v>1.127</v>
      </c>
      <c r="X930">
        <v>734</v>
      </c>
      <c r="Y930">
        <v>10.887</v>
      </c>
      <c r="Z930">
        <v>39964</v>
      </c>
      <c r="AA930">
        <v>1557592</v>
      </c>
      <c r="AB930">
        <v>23.102</v>
      </c>
      <c r="AC930">
        <v>0.59299999999999997</v>
      </c>
      <c r="AD930">
        <v>36695</v>
      </c>
      <c r="AE930">
        <v>0.54400000000000004</v>
      </c>
      <c r="AF930">
        <v>1.4E-2</v>
      </c>
      <c r="AG930">
        <v>71.400000000000006</v>
      </c>
      <c r="AH930" t="s">
        <v>207</v>
      </c>
      <c r="AV930">
        <v>51.85</v>
      </c>
      <c r="AW930">
        <v>67422000</v>
      </c>
      <c r="AX930">
        <v>122.578</v>
      </c>
      <c r="AY930">
        <v>42</v>
      </c>
      <c r="AZ930">
        <v>19.718</v>
      </c>
      <c r="BA930">
        <v>13.079000000000001</v>
      </c>
      <c r="BB930">
        <v>38605.671000000002</v>
      </c>
      <c r="BD930">
        <v>86.06</v>
      </c>
      <c r="BE930">
        <v>4.7699999999999996</v>
      </c>
      <c r="BF930">
        <v>30.1</v>
      </c>
      <c r="BG930">
        <v>35.6</v>
      </c>
      <c r="BI930">
        <v>5.98</v>
      </c>
      <c r="BJ930">
        <v>82.66</v>
      </c>
      <c r="BK930">
        <v>0.90100000000000002</v>
      </c>
    </row>
    <row r="931" spans="1:67" x14ac:dyDescent="0.3">
      <c r="A931" t="s">
        <v>205</v>
      </c>
      <c r="B931" t="s">
        <v>206</v>
      </c>
      <c r="C931" t="s">
        <v>122</v>
      </c>
      <c r="D931" s="33">
        <v>44008</v>
      </c>
      <c r="E931">
        <v>203034</v>
      </c>
      <c r="F931">
        <v>1263</v>
      </c>
      <c r="G931">
        <v>512.57100000000003</v>
      </c>
      <c r="H931">
        <v>29780</v>
      </c>
      <c r="I931">
        <v>26</v>
      </c>
      <c r="J931">
        <v>22.856999999999999</v>
      </c>
      <c r="K931">
        <v>3011.3910000000001</v>
      </c>
      <c r="L931">
        <v>18.733000000000001</v>
      </c>
      <c r="M931">
        <v>7.6020000000000003</v>
      </c>
      <c r="N931">
        <v>441.69600000000003</v>
      </c>
      <c r="O931">
        <v>0.38600000000000001</v>
      </c>
      <c r="P931">
        <v>0.33900000000000002</v>
      </c>
      <c r="Q931">
        <v>1.04</v>
      </c>
      <c r="R931">
        <v>606</v>
      </c>
      <c r="S931">
        <v>8.9879999999999995</v>
      </c>
      <c r="T931">
        <v>8841</v>
      </c>
      <c r="U931">
        <v>131.12899999999999</v>
      </c>
      <c r="V931">
        <v>81</v>
      </c>
      <c r="W931">
        <v>1.2010000000000001</v>
      </c>
      <c r="X931">
        <v>705</v>
      </c>
      <c r="Y931">
        <v>10.457000000000001</v>
      </c>
      <c r="Z931">
        <v>51333</v>
      </c>
      <c r="AA931">
        <v>1608925</v>
      </c>
      <c r="AB931">
        <v>23.864000000000001</v>
      </c>
      <c r="AC931">
        <v>0.76100000000000001</v>
      </c>
      <c r="AD931">
        <v>37450</v>
      </c>
      <c r="AE931">
        <v>0.55500000000000005</v>
      </c>
      <c r="AF931">
        <v>1.2999999999999999E-2</v>
      </c>
      <c r="AG931">
        <v>76.900000000000006</v>
      </c>
      <c r="AH931" t="s">
        <v>207</v>
      </c>
      <c r="AV931">
        <v>51.85</v>
      </c>
      <c r="AW931">
        <v>67422000</v>
      </c>
      <c r="AX931">
        <v>122.578</v>
      </c>
      <c r="AY931">
        <v>42</v>
      </c>
      <c r="AZ931">
        <v>19.718</v>
      </c>
      <c r="BA931">
        <v>13.079000000000001</v>
      </c>
      <c r="BB931">
        <v>38605.671000000002</v>
      </c>
      <c r="BD931">
        <v>86.06</v>
      </c>
      <c r="BE931">
        <v>4.7699999999999996</v>
      </c>
      <c r="BF931">
        <v>30.1</v>
      </c>
      <c r="BG931">
        <v>35.6</v>
      </c>
      <c r="BI931">
        <v>5.98</v>
      </c>
      <c r="BJ931">
        <v>82.66</v>
      </c>
      <c r="BK931">
        <v>0.90100000000000002</v>
      </c>
    </row>
    <row r="932" spans="1:67" x14ac:dyDescent="0.3">
      <c r="A932" t="s">
        <v>205</v>
      </c>
      <c r="B932" t="s">
        <v>206</v>
      </c>
      <c r="C932" t="s">
        <v>122</v>
      </c>
      <c r="D932" s="33">
        <v>44009</v>
      </c>
      <c r="E932">
        <v>203482</v>
      </c>
      <c r="F932">
        <v>448</v>
      </c>
      <c r="G932">
        <v>488.14299999999997</v>
      </c>
      <c r="H932">
        <v>29781</v>
      </c>
      <c r="I932">
        <v>1</v>
      </c>
      <c r="J932">
        <v>20.428999999999998</v>
      </c>
      <c r="K932">
        <v>3018.0360000000001</v>
      </c>
      <c r="L932">
        <v>6.6449999999999996</v>
      </c>
      <c r="M932">
        <v>7.24</v>
      </c>
      <c r="N932">
        <v>441.71</v>
      </c>
      <c r="O932">
        <v>1.4999999999999999E-2</v>
      </c>
      <c r="P932">
        <v>0.30299999999999999</v>
      </c>
      <c r="Q932">
        <v>1.05</v>
      </c>
      <c r="R932">
        <v>594</v>
      </c>
      <c r="S932">
        <v>8.81</v>
      </c>
      <c r="T932">
        <v>8715</v>
      </c>
      <c r="U932">
        <v>129.26</v>
      </c>
      <c r="V932">
        <v>83</v>
      </c>
      <c r="W932">
        <v>1.2310000000000001</v>
      </c>
      <c r="X932">
        <v>670</v>
      </c>
      <c r="Y932">
        <v>9.9369999999999994</v>
      </c>
      <c r="Z932">
        <v>24668</v>
      </c>
      <c r="AA932">
        <v>1633593</v>
      </c>
      <c r="AB932">
        <v>24.228999999999999</v>
      </c>
      <c r="AC932">
        <v>0.36599999999999999</v>
      </c>
      <c r="AD932">
        <v>37869</v>
      </c>
      <c r="AE932">
        <v>0.56200000000000006</v>
      </c>
      <c r="AF932">
        <v>1.2999999999999999E-2</v>
      </c>
      <c r="AG932">
        <v>76.900000000000006</v>
      </c>
      <c r="AH932" t="s">
        <v>207</v>
      </c>
      <c r="AV932">
        <v>51.85</v>
      </c>
      <c r="AW932">
        <v>67422000</v>
      </c>
      <c r="AX932">
        <v>122.578</v>
      </c>
      <c r="AY932">
        <v>42</v>
      </c>
      <c r="AZ932">
        <v>19.718</v>
      </c>
      <c r="BA932">
        <v>13.079000000000001</v>
      </c>
      <c r="BB932">
        <v>38605.671000000002</v>
      </c>
      <c r="BD932">
        <v>86.06</v>
      </c>
      <c r="BE932">
        <v>4.7699999999999996</v>
      </c>
      <c r="BF932">
        <v>30.1</v>
      </c>
      <c r="BG932">
        <v>35.6</v>
      </c>
      <c r="BI932">
        <v>5.98</v>
      </c>
      <c r="BJ932">
        <v>82.66</v>
      </c>
      <c r="BK932">
        <v>0.90100000000000002</v>
      </c>
    </row>
    <row r="933" spans="1:67" x14ac:dyDescent="0.3">
      <c r="A933" t="s">
        <v>205</v>
      </c>
      <c r="B933" t="s">
        <v>206</v>
      </c>
      <c r="C933" t="s">
        <v>122</v>
      </c>
      <c r="D933" s="33">
        <v>44010</v>
      </c>
      <c r="E933">
        <v>203073</v>
      </c>
      <c r="H933">
        <v>29781</v>
      </c>
      <c r="I933">
        <v>0</v>
      </c>
      <c r="J933">
        <v>19.571000000000002</v>
      </c>
      <c r="K933">
        <v>3011.9690000000001</v>
      </c>
      <c r="N933">
        <v>441.71</v>
      </c>
      <c r="O933">
        <v>0</v>
      </c>
      <c r="P933">
        <v>0.28999999999999998</v>
      </c>
      <c r="Q933">
        <v>1.05</v>
      </c>
      <c r="R933">
        <v>594</v>
      </c>
      <c r="S933">
        <v>8.81</v>
      </c>
      <c r="T933">
        <v>8727</v>
      </c>
      <c r="U933">
        <v>129.43799999999999</v>
      </c>
      <c r="V933">
        <v>82</v>
      </c>
      <c r="W933">
        <v>1.216</v>
      </c>
      <c r="X933">
        <v>666</v>
      </c>
      <c r="Y933">
        <v>9.8780000000000001</v>
      </c>
      <c r="Z933">
        <v>8244</v>
      </c>
      <c r="AA933">
        <v>1641837</v>
      </c>
      <c r="AB933">
        <v>24.352</v>
      </c>
      <c r="AC933">
        <v>0.122</v>
      </c>
      <c r="AD933">
        <v>38116</v>
      </c>
      <c r="AE933">
        <v>0.56499999999999995</v>
      </c>
      <c r="AF933">
        <v>1.4E-2</v>
      </c>
      <c r="AG933">
        <v>71.400000000000006</v>
      </c>
      <c r="AH933" t="s">
        <v>207</v>
      </c>
      <c r="AV933">
        <v>51.85</v>
      </c>
      <c r="AW933">
        <v>67422000</v>
      </c>
      <c r="AX933">
        <v>122.578</v>
      </c>
      <c r="AY933">
        <v>42</v>
      </c>
      <c r="AZ933">
        <v>19.718</v>
      </c>
      <c r="BA933">
        <v>13.079000000000001</v>
      </c>
      <c r="BB933">
        <v>38605.671000000002</v>
      </c>
      <c r="BD933">
        <v>86.06</v>
      </c>
      <c r="BE933">
        <v>4.7699999999999996</v>
      </c>
      <c r="BF933">
        <v>30.1</v>
      </c>
      <c r="BG933">
        <v>35.6</v>
      </c>
      <c r="BI933">
        <v>5.98</v>
      </c>
      <c r="BJ933">
        <v>82.66</v>
      </c>
      <c r="BK933">
        <v>0.90100000000000002</v>
      </c>
      <c r="BL933">
        <v>15858.8</v>
      </c>
      <c r="BM933">
        <v>5.08</v>
      </c>
      <c r="BN933">
        <v>4.03</v>
      </c>
      <c r="BO933">
        <v>235.216991486458</v>
      </c>
    </row>
    <row r="934" spans="1:67" x14ac:dyDescent="0.3">
      <c r="A934" t="s">
        <v>205</v>
      </c>
      <c r="B934" t="s">
        <v>206</v>
      </c>
      <c r="C934" t="s">
        <v>122</v>
      </c>
      <c r="D934" s="33">
        <v>44011</v>
      </c>
      <c r="E934">
        <v>203718</v>
      </c>
      <c r="F934">
        <v>645</v>
      </c>
      <c r="H934">
        <v>29816</v>
      </c>
      <c r="I934">
        <v>35</v>
      </c>
      <c r="J934">
        <v>21.143000000000001</v>
      </c>
      <c r="K934">
        <v>3021.5360000000001</v>
      </c>
      <c r="L934">
        <v>9.5670000000000002</v>
      </c>
      <c r="N934">
        <v>442.23</v>
      </c>
      <c r="O934">
        <v>0.51900000000000002</v>
      </c>
      <c r="P934">
        <v>0.314</v>
      </c>
      <c r="Q934">
        <v>1.06</v>
      </c>
      <c r="R934">
        <v>591</v>
      </c>
      <c r="S934">
        <v>8.766</v>
      </c>
      <c r="T934">
        <v>8643</v>
      </c>
      <c r="U934">
        <v>128.19300000000001</v>
      </c>
      <c r="V934">
        <v>81</v>
      </c>
      <c r="W934">
        <v>1.2010000000000001</v>
      </c>
      <c r="X934">
        <v>626</v>
      </c>
      <c r="Y934">
        <v>9.2850000000000001</v>
      </c>
      <c r="Z934">
        <v>61815</v>
      </c>
      <c r="AA934">
        <v>1703652</v>
      </c>
      <c r="AB934">
        <v>25.268000000000001</v>
      </c>
      <c r="AC934">
        <v>0.91700000000000004</v>
      </c>
      <c r="AD934">
        <v>40017</v>
      </c>
      <c r="AE934">
        <v>0.59399999999999997</v>
      </c>
      <c r="AF934">
        <v>1.2999999999999999E-2</v>
      </c>
      <c r="AG934">
        <v>76.900000000000006</v>
      </c>
      <c r="AH934" t="s">
        <v>207</v>
      </c>
      <c r="AV934">
        <v>51.85</v>
      </c>
      <c r="AW934">
        <v>67422000</v>
      </c>
      <c r="AX934">
        <v>122.578</v>
      </c>
      <c r="AY934">
        <v>42</v>
      </c>
      <c r="AZ934">
        <v>19.718</v>
      </c>
      <c r="BA934">
        <v>13.079000000000001</v>
      </c>
      <c r="BB934">
        <v>38605.671000000002</v>
      </c>
      <c r="BD934">
        <v>86.06</v>
      </c>
      <c r="BE934">
        <v>4.7699999999999996</v>
      </c>
      <c r="BF934">
        <v>30.1</v>
      </c>
      <c r="BG934">
        <v>35.6</v>
      </c>
      <c r="BI934">
        <v>5.98</v>
      </c>
      <c r="BJ934">
        <v>82.66</v>
      </c>
      <c r="BK934">
        <v>0.90100000000000002</v>
      </c>
    </row>
    <row r="935" spans="1:67" x14ac:dyDescent="0.3">
      <c r="A935" t="s">
        <v>205</v>
      </c>
      <c r="B935" t="s">
        <v>206</v>
      </c>
      <c r="C935" t="s">
        <v>122</v>
      </c>
      <c r="D935" s="33">
        <v>44012</v>
      </c>
      <c r="E935">
        <v>204160</v>
      </c>
      <c r="F935">
        <v>442</v>
      </c>
      <c r="H935">
        <v>29846</v>
      </c>
      <c r="I935">
        <v>30</v>
      </c>
      <c r="J935">
        <v>17.713999999999999</v>
      </c>
      <c r="K935">
        <v>3028.0920000000001</v>
      </c>
      <c r="L935">
        <v>6.556</v>
      </c>
      <c r="N935">
        <v>442.67399999999998</v>
      </c>
      <c r="O935">
        <v>0.44500000000000001</v>
      </c>
      <c r="P935">
        <v>0.26300000000000001</v>
      </c>
      <c r="Q935">
        <v>1.07</v>
      </c>
      <c r="R935">
        <v>574</v>
      </c>
      <c r="S935">
        <v>8.5139999999999993</v>
      </c>
      <c r="T935">
        <v>8491</v>
      </c>
      <c r="U935">
        <v>125.938</v>
      </c>
      <c r="V935">
        <v>74</v>
      </c>
      <c r="W935">
        <v>1.0980000000000001</v>
      </c>
      <c r="X935">
        <v>661</v>
      </c>
      <c r="Y935">
        <v>9.8040000000000003</v>
      </c>
      <c r="Z935">
        <v>59773</v>
      </c>
      <c r="AA935">
        <v>1763425</v>
      </c>
      <c r="AB935">
        <v>26.155000000000001</v>
      </c>
      <c r="AC935">
        <v>0.88700000000000001</v>
      </c>
      <c r="AD935">
        <v>41635</v>
      </c>
      <c r="AE935">
        <v>0.61799999999999999</v>
      </c>
      <c r="AF935">
        <v>1.2999999999999999E-2</v>
      </c>
      <c r="AG935">
        <v>76.900000000000006</v>
      </c>
      <c r="AH935" t="s">
        <v>207</v>
      </c>
      <c r="AV935">
        <v>51.85</v>
      </c>
      <c r="AW935">
        <v>67422000</v>
      </c>
      <c r="AX935">
        <v>122.578</v>
      </c>
      <c r="AY935">
        <v>42</v>
      </c>
      <c r="AZ935">
        <v>19.718</v>
      </c>
      <c r="BA935">
        <v>13.079000000000001</v>
      </c>
      <c r="BB935">
        <v>38605.671000000002</v>
      </c>
      <c r="BD935">
        <v>86.06</v>
      </c>
      <c r="BE935">
        <v>4.7699999999999996</v>
      </c>
      <c r="BF935">
        <v>30.1</v>
      </c>
      <c r="BG935">
        <v>35.6</v>
      </c>
      <c r="BI935">
        <v>5.98</v>
      </c>
      <c r="BJ935">
        <v>82.66</v>
      </c>
      <c r="BK935">
        <v>0.90100000000000002</v>
      </c>
    </row>
    <row r="936" spans="1:67" x14ac:dyDescent="0.3">
      <c r="A936" t="s">
        <v>205</v>
      </c>
      <c r="B936" t="s">
        <v>206</v>
      </c>
      <c r="C936" t="s">
        <v>122</v>
      </c>
      <c r="D936" s="33">
        <v>44013</v>
      </c>
      <c r="E936">
        <v>205150</v>
      </c>
      <c r="F936">
        <v>990</v>
      </c>
      <c r="H936">
        <v>29865</v>
      </c>
      <c r="I936">
        <v>19</v>
      </c>
      <c r="J936">
        <v>18.571000000000002</v>
      </c>
      <c r="K936">
        <v>3042.7750000000001</v>
      </c>
      <c r="L936">
        <v>14.683999999999999</v>
      </c>
      <c r="N936">
        <v>442.95600000000002</v>
      </c>
      <c r="O936">
        <v>0.28199999999999997</v>
      </c>
      <c r="P936">
        <v>0.27500000000000002</v>
      </c>
      <c r="Q936">
        <v>1.07</v>
      </c>
      <c r="R936">
        <v>554</v>
      </c>
      <c r="S936">
        <v>8.2170000000000005</v>
      </c>
      <c r="T936">
        <v>8291</v>
      </c>
      <c r="U936">
        <v>122.97199999999999</v>
      </c>
      <c r="V936">
        <v>83</v>
      </c>
      <c r="W936">
        <v>1.2310000000000001</v>
      </c>
      <c r="X936">
        <v>670</v>
      </c>
      <c r="Y936">
        <v>9.9369999999999994</v>
      </c>
      <c r="Z936">
        <v>57320</v>
      </c>
      <c r="AA936">
        <v>1820745</v>
      </c>
      <c r="AB936">
        <v>27.004999999999999</v>
      </c>
      <c r="AC936">
        <v>0.85</v>
      </c>
      <c r="AD936">
        <v>43302</v>
      </c>
      <c r="AE936">
        <v>0.64200000000000002</v>
      </c>
      <c r="AF936">
        <v>1.2E-2</v>
      </c>
      <c r="AG936">
        <v>83.3</v>
      </c>
      <c r="AH936" t="s">
        <v>207</v>
      </c>
      <c r="AV936">
        <v>51.85</v>
      </c>
      <c r="AW936">
        <v>67422000</v>
      </c>
      <c r="AX936">
        <v>122.578</v>
      </c>
      <c r="AY936">
        <v>42</v>
      </c>
      <c r="AZ936">
        <v>19.718</v>
      </c>
      <c r="BA936">
        <v>13.079000000000001</v>
      </c>
      <c r="BB936">
        <v>38605.671000000002</v>
      </c>
      <c r="BD936">
        <v>86.06</v>
      </c>
      <c r="BE936">
        <v>4.7699999999999996</v>
      </c>
      <c r="BF936">
        <v>30.1</v>
      </c>
      <c r="BG936">
        <v>35.6</v>
      </c>
      <c r="BI936">
        <v>5.98</v>
      </c>
      <c r="BJ936">
        <v>82.66</v>
      </c>
      <c r="BK936">
        <v>0.90100000000000002</v>
      </c>
    </row>
    <row r="937" spans="1:67" x14ac:dyDescent="0.3">
      <c r="A937" t="s">
        <v>205</v>
      </c>
      <c r="B937" t="s">
        <v>206</v>
      </c>
      <c r="C937" t="s">
        <v>122</v>
      </c>
      <c r="D937" s="33">
        <v>44014</v>
      </c>
      <c r="E937">
        <v>205689</v>
      </c>
      <c r="F937">
        <v>539</v>
      </c>
      <c r="H937">
        <v>29878</v>
      </c>
      <c r="I937">
        <v>13</v>
      </c>
      <c r="J937">
        <v>17.713999999999999</v>
      </c>
      <c r="K937">
        <v>3050.77</v>
      </c>
      <c r="L937">
        <v>7.9939999999999998</v>
      </c>
      <c r="N937">
        <v>443.149</v>
      </c>
      <c r="O937">
        <v>0.193</v>
      </c>
      <c r="P937">
        <v>0.26300000000000001</v>
      </c>
      <c r="Q937">
        <v>1.06</v>
      </c>
      <c r="R937">
        <v>545</v>
      </c>
      <c r="S937">
        <v>8.0830000000000002</v>
      </c>
      <c r="T937">
        <v>8103</v>
      </c>
      <c r="U937">
        <v>120.18300000000001</v>
      </c>
      <c r="V937">
        <v>80</v>
      </c>
      <c r="W937">
        <v>1.1870000000000001</v>
      </c>
      <c r="X937">
        <v>639</v>
      </c>
      <c r="Y937">
        <v>9.4779999999999998</v>
      </c>
      <c r="Z937">
        <v>54984</v>
      </c>
      <c r="AA937">
        <v>1875729</v>
      </c>
      <c r="AB937">
        <v>27.821000000000002</v>
      </c>
      <c r="AC937">
        <v>0.81599999999999995</v>
      </c>
      <c r="AD937">
        <v>45448</v>
      </c>
      <c r="AE937">
        <v>0.67400000000000004</v>
      </c>
      <c r="AF937">
        <v>1.2E-2</v>
      </c>
      <c r="AG937">
        <v>83.3</v>
      </c>
      <c r="AH937" t="s">
        <v>207</v>
      </c>
      <c r="AV937">
        <v>51.85</v>
      </c>
      <c r="AW937">
        <v>67422000</v>
      </c>
      <c r="AX937">
        <v>122.578</v>
      </c>
      <c r="AY937">
        <v>42</v>
      </c>
      <c r="AZ937">
        <v>19.718</v>
      </c>
      <c r="BA937">
        <v>13.079000000000001</v>
      </c>
      <c r="BB937">
        <v>38605.671000000002</v>
      </c>
      <c r="BD937">
        <v>86.06</v>
      </c>
      <c r="BE937">
        <v>4.7699999999999996</v>
      </c>
      <c r="BF937">
        <v>30.1</v>
      </c>
      <c r="BG937">
        <v>35.6</v>
      </c>
      <c r="BI937">
        <v>5.98</v>
      </c>
      <c r="BJ937">
        <v>82.66</v>
      </c>
      <c r="BK937">
        <v>0.90100000000000002</v>
      </c>
    </row>
    <row r="938" spans="1:67" x14ac:dyDescent="0.3">
      <c r="A938" t="s">
        <v>205</v>
      </c>
      <c r="B938" t="s">
        <v>206</v>
      </c>
      <c r="C938" t="s">
        <v>122</v>
      </c>
      <c r="D938" s="33">
        <v>44015</v>
      </c>
      <c r="E938">
        <v>206228</v>
      </c>
      <c r="F938">
        <v>539</v>
      </c>
      <c r="H938">
        <v>29896</v>
      </c>
      <c r="I938">
        <v>18</v>
      </c>
      <c r="J938">
        <v>16.571000000000002</v>
      </c>
      <c r="K938">
        <v>3058.7640000000001</v>
      </c>
      <c r="L938">
        <v>7.9939999999999998</v>
      </c>
      <c r="N938">
        <v>443.416</v>
      </c>
      <c r="O938">
        <v>0.26700000000000002</v>
      </c>
      <c r="P938">
        <v>0.246</v>
      </c>
      <c r="Q938">
        <v>1.06</v>
      </c>
      <c r="R938">
        <v>533</v>
      </c>
      <c r="S938">
        <v>7.9050000000000002</v>
      </c>
      <c r="T938">
        <v>7946</v>
      </c>
      <c r="U938">
        <v>117.855</v>
      </c>
      <c r="V938">
        <v>77</v>
      </c>
      <c r="W938">
        <v>1.1419999999999999</v>
      </c>
      <c r="X938">
        <v>677</v>
      </c>
      <c r="Y938">
        <v>10.041</v>
      </c>
      <c r="Z938">
        <v>64395</v>
      </c>
      <c r="AA938">
        <v>1940124</v>
      </c>
      <c r="AB938">
        <v>28.776</v>
      </c>
      <c r="AC938">
        <v>0.95499999999999996</v>
      </c>
      <c r="AD938">
        <v>47314</v>
      </c>
      <c r="AE938">
        <v>0.70199999999999996</v>
      </c>
      <c r="AF938">
        <v>1.2E-2</v>
      </c>
      <c r="AG938">
        <v>83.3</v>
      </c>
      <c r="AH938" t="s">
        <v>207</v>
      </c>
      <c r="AV938">
        <v>51.85</v>
      </c>
      <c r="AW938">
        <v>67422000</v>
      </c>
      <c r="AX938">
        <v>122.578</v>
      </c>
      <c r="AY938">
        <v>42</v>
      </c>
      <c r="AZ938">
        <v>19.718</v>
      </c>
      <c r="BA938">
        <v>13.079000000000001</v>
      </c>
      <c r="BB938">
        <v>38605.671000000002</v>
      </c>
      <c r="BD938">
        <v>86.06</v>
      </c>
      <c r="BE938">
        <v>4.7699999999999996</v>
      </c>
      <c r="BF938">
        <v>30.1</v>
      </c>
      <c r="BG938">
        <v>35.6</v>
      </c>
      <c r="BI938">
        <v>5.98</v>
      </c>
      <c r="BJ938">
        <v>82.66</v>
      </c>
      <c r="BK938">
        <v>0.90100000000000002</v>
      </c>
    </row>
    <row r="939" spans="1:67" x14ac:dyDescent="0.3">
      <c r="A939" t="s">
        <v>205</v>
      </c>
      <c r="B939" t="s">
        <v>206</v>
      </c>
      <c r="C939" t="s">
        <v>122</v>
      </c>
      <c r="D939" s="33">
        <v>44016</v>
      </c>
      <c r="E939">
        <v>206586</v>
      </c>
      <c r="F939">
        <v>358</v>
      </c>
      <c r="H939">
        <v>29896</v>
      </c>
      <c r="I939">
        <v>0</v>
      </c>
      <c r="J939">
        <v>16.428999999999998</v>
      </c>
      <c r="K939">
        <v>3064.0740000000001</v>
      </c>
      <c r="L939">
        <v>5.31</v>
      </c>
      <c r="N939">
        <v>443.416</v>
      </c>
      <c r="O939">
        <v>0</v>
      </c>
      <c r="P939">
        <v>0.24399999999999999</v>
      </c>
      <c r="Q939">
        <v>1.07</v>
      </c>
      <c r="R939">
        <v>517</v>
      </c>
      <c r="S939">
        <v>7.6680000000000001</v>
      </c>
      <c r="T939">
        <v>7863</v>
      </c>
      <c r="U939">
        <v>116.624</v>
      </c>
      <c r="V939">
        <v>72</v>
      </c>
      <c r="W939">
        <v>1.0680000000000001</v>
      </c>
      <c r="X939">
        <v>669</v>
      </c>
      <c r="Y939">
        <v>9.923</v>
      </c>
      <c r="Z939">
        <v>29230</v>
      </c>
      <c r="AA939">
        <v>1969354</v>
      </c>
      <c r="AB939">
        <v>29.209</v>
      </c>
      <c r="AC939">
        <v>0.434</v>
      </c>
      <c r="AD939">
        <v>47966</v>
      </c>
      <c r="AE939">
        <v>0.71099999999999997</v>
      </c>
      <c r="AF939">
        <v>1.2E-2</v>
      </c>
      <c r="AG939">
        <v>83.3</v>
      </c>
      <c r="AH939" t="s">
        <v>207</v>
      </c>
      <c r="AV939">
        <v>51.85</v>
      </c>
      <c r="AW939">
        <v>67422000</v>
      </c>
      <c r="AX939">
        <v>122.578</v>
      </c>
      <c r="AY939">
        <v>42</v>
      </c>
      <c r="AZ939">
        <v>19.718</v>
      </c>
      <c r="BA939">
        <v>13.079000000000001</v>
      </c>
      <c r="BB939">
        <v>38605.671000000002</v>
      </c>
      <c r="BD939">
        <v>86.06</v>
      </c>
      <c r="BE939">
        <v>4.7699999999999996</v>
      </c>
      <c r="BF939">
        <v>30.1</v>
      </c>
      <c r="BG939">
        <v>35.6</v>
      </c>
      <c r="BI939">
        <v>5.98</v>
      </c>
      <c r="BJ939">
        <v>82.66</v>
      </c>
      <c r="BK939">
        <v>0.90100000000000002</v>
      </c>
    </row>
    <row r="940" spans="1:67" x14ac:dyDescent="0.3">
      <c r="A940" t="s">
        <v>205</v>
      </c>
      <c r="B940" t="s">
        <v>206</v>
      </c>
      <c r="C940" t="s">
        <v>122</v>
      </c>
      <c r="D940" s="33">
        <v>44017</v>
      </c>
      <c r="E940">
        <v>206598</v>
      </c>
      <c r="F940">
        <v>12</v>
      </c>
      <c r="G940">
        <v>503.57100000000003</v>
      </c>
      <c r="H940">
        <v>29895</v>
      </c>
      <c r="K940">
        <v>3064.252</v>
      </c>
      <c r="L940">
        <v>0.17799999999999999</v>
      </c>
      <c r="M940">
        <v>7.4690000000000003</v>
      </c>
      <c r="N940">
        <v>443.40100000000001</v>
      </c>
      <c r="Q940">
        <v>1.08</v>
      </c>
      <c r="R940">
        <v>521</v>
      </c>
      <c r="S940">
        <v>7.7270000000000003</v>
      </c>
      <c r="T940">
        <v>7863</v>
      </c>
      <c r="U940">
        <v>116.624</v>
      </c>
      <c r="V940">
        <v>73</v>
      </c>
      <c r="W940">
        <v>1.083</v>
      </c>
      <c r="X940">
        <v>646</v>
      </c>
      <c r="Y940">
        <v>9.5809999999999995</v>
      </c>
      <c r="Z940">
        <v>8549</v>
      </c>
      <c r="AA940">
        <v>1977903</v>
      </c>
      <c r="AB940">
        <v>29.335999999999999</v>
      </c>
      <c r="AC940">
        <v>0.127</v>
      </c>
      <c r="AD940">
        <v>48009</v>
      </c>
      <c r="AE940">
        <v>0.71199999999999997</v>
      </c>
      <c r="AF940">
        <v>1.2E-2</v>
      </c>
      <c r="AG940">
        <v>83.3</v>
      </c>
      <c r="AH940" t="s">
        <v>207</v>
      </c>
      <c r="AV940">
        <v>51.85</v>
      </c>
      <c r="AW940">
        <v>67422000</v>
      </c>
      <c r="AX940">
        <v>122.578</v>
      </c>
      <c r="AY940">
        <v>42</v>
      </c>
      <c r="AZ940">
        <v>19.718</v>
      </c>
      <c r="BA940">
        <v>13.079000000000001</v>
      </c>
      <c r="BB940">
        <v>38605.671000000002</v>
      </c>
      <c r="BD940">
        <v>86.06</v>
      </c>
      <c r="BE940">
        <v>4.7699999999999996</v>
      </c>
      <c r="BF940">
        <v>30.1</v>
      </c>
      <c r="BG940">
        <v>35.6</v>
      </c>
      <c r="BI940">
        <v>5.98</v>
      </c>
      <c r="BJ940">
        <v>82.66</v>
      </c>
      <c r="BK940">
        <v>0.90100000000000002</v>
      </c>
      <c r="BL940">
        <v>14838</v>
      </c>
      <c r="BM940">
        <v>4.59</v>
      </c>
      <c r="BN940">
        <v>-9.25</v>
      </c>
      <c r="BO940">
        <v>220.076532882442</v>
      </c>
    </row>
    <row r="941" spans="1:67" x14ac:dyDescent="0.3">
      <c r="A941" t="s">
        <v>205</v>
      </c>
      <c r="B941" t="s">
        <v>206</v>
      </c>
      <c r="C941" t="s">
        <v>122</v>
      </c>
      <c r="D941" s="33">
        <v>44018</v>
      </c>
      <c r="E941">
        <v>207616</v>
      </c>
      <c r="F941">
        <v>1018</v>
      </c>
      <c r="G941">
        <v>556.85699999999997</v>
      </c>
      <c r="H941">
        <v>29925</v>
      </c>
      <c r="I941">
        <v>30</v>
      </c>
      <c r="K941">
        <v>3079.3510000000001</v>
      </c>
      <c r="L941">
        <v>15.099</v>
      </c>
      <c r="M941">
        <v>8.2590000000000003</v>
      </c>
      <c r="N941">
        <v>443.846</v>
      </c>
      <c r="O941">
        <v>0.44500000000000001</v>
      </c>
      <c r="Q941">
        <v>1.0900000000000001</v>
      </c>
      <c r="R941">
        <v>521</v>
      </c>
      <c r="S941">
        <v>7.7270000000000003</v>
      </c>
      <c r="T941">
        <v>7806</v>
      </c>
      <c r="U941">
        <v>115.77800000000001</v>
      </c>
      <c r="V941">
        <v>68</v>
      </c>
      <c r="W941">
        <v>1.0089999999999999</v>
      </c>
      <c r="X941">
        <v>642</v>
      </c>
      <c r="Y941">
        <v>9.5220000000000002</v>
      </c>
      <c r="Z941">
        <v>67144</v>
      </c>
      <c r="AA941">
        <v>2045047</v>
      </c>
      <c r="AB941">
        <v>30.332000000000001</v>
      </c>
      <c r="AC941">
        <v>0.996</v>
      </c>
      <c r="AD941">
        <v>48771</v>
      </c>
      <c r="AE941">
        <v>0.72299999999999998</v>
      </c>
      <c r="AF941">
        <v>1.0999999999999999E-2</v>
      </c>
      <c r="AG941">
        <v>90.9</v>
      </c>
      <c r="AH941" t="s">
        <v>207</v>
      </c>
      <c r="AV941">
        <v>51.85</v>
      </c>
      <c r="AW941">
        <v>67422000</v>
      </c>
      <c r="AX941">
        <v>122.578</v>
      </c>
      <c r="AY941">
        <v>42</v>
      </c>
      <c r="AZ941">
        <v>19.718</v>
      </c>
      <c r="BA941">
        <v>13.079000000000001</v>
      </c>
      <c r="BB941">
        <v>38605.671000000002</v>
      </c>
      <c r="BD941">
        <v>86.06</v>
      </c>
      <c r="BE941">
        <v>4.7699999999999996</v>
      </c>
      <c r="BF941">
        <v>30.1</v>
      </c>
      <c r="BG941">
        <v>35.6</v>
      </c>
      <c r="BI941">
        <v>5.98</v>
      </c>
      <c r="BJ941">
        <v>82.66</v>
      </c>
      <c r="BK941">
        <v>0.90100000000000002</v>
      </c>
    </row>
    <row r="942" spans="1:67" x14ac:dyDescent="0.3">
      <c r="A942" t="s">
        <v>205</v>
      </c>
      <c r="B942" t="s">
        <v>206</v>
      </c>
      <c r="C942" t="s">
        <v>122</v>
      </c>
      <c r="D942" s="33">
        <v>44019</v>
      </c>
      <c r="E942">
        <v>208070</v>
      </c>
      <c r="F942">
        <v>454</v>
      </c>
      <c r="G942">
        <v>558.57100000000003</v>
      </c>
      <c r="H942">
        <v>29936</v>
      </c>
      <c r="I942">
        <v>11</v>
      </c>
      <c r="K942">
        <v>3086.085</v>
      </c>
      <c r="L942">
        <v>6.734</v>
      </c>
      <c r="M942">
        <v>8.2850000000000001</v>
      </c>
      <c r="N942">
        <v>444.00900000000001</v>
      </c>
      <c r="O942">
        <v>0.16300000000000001</v>
      </c>
      <c r="Q942">
        <v>1.0900000000000001</v>
      </c>
      <c r="R942">
        <v>511</v>
      </c>
      <c r="S942">
        <v>7.5789999999999997</v>
      </c>
      <c r="T942">
        <v>7550</v>
      </c>
      <c r="U942">
        <v>111.98099999999999</v>
      </c>
      <c r="V942">
        <v>81</v>
      </c>
      <c r="W942">
        <v>1.2010000000000001</v>
      </c>
      <c r="X942">
        <v>617</v>
      </c>
      <c r="Y942">
        <v>9.1509999999999998</v>
      </c>
      <c r="Z942">
        <v>66313</v>
      </c>
      <c r="AA942">
        <v>2111360</v>
      </c>
      <c r="AB942">
        <v>31.315999999999999</v>
      </c>
      <c r="AC942">
        <v>0.98399999999999999</v>
      </c>
      <c r="AD942">
        <v>49705</v>
      </c>
      <c r="AE942">
        <v>0.73699999999999999</v>
      </c>
      <c r="AF942">
        <v>1.0999999999999999E-2</v>
      </c>
      <c r="AG942">
        <v>90.9</v>
      </c>
      <c r="AH942" t="s">
        <v>207</v>
      </c>
      <c r="AV942">
        <v>51.85</v>
      </c>
      <c r="AW942">
        <v>67422000</v>
      </c>
      <c r="AX942">
        <v>122.578</v>
      </c>
      <c r="AY942">
        <v>42</v>
      </c>
      <c r="AZ942">
        <v>19.718</v>
      </c>
      <c r="BA942">
        <v>13.079000000000001</v>
      </c>
      <c r="BB942">
        <v>38605.671000000002</v>
      </c>
      <c r="BD942">
        <v>86.06</v>
      </c>
      <c r="BE942">
        <v>4.7699999999999996</v>
      </c>
      <c r="BF942">
        <v>30.1</v>
      </c>
      <c r="BG942">
        <v>35.6</v>
      </c>
      <c r="BI942">
        <v>5.98</v>
      </c>
      <c r="BJ942">
        <v>82.66</v>
      </c>
      <c r="BK942">
        <v>0.90100000000000002</v>
      </c>
    </row>
    <row r="943" spans="1:67" x14ac:dyDescent="0.3">
      <c r="A943" t="s">
        <v>205</v>
      </c>
      <c r="B943" t="s">
        <v>206</v>
      </c>
      <c r="C943" t="s">
        <v>122</v>
      </c>
      <c r="D943" s="33">
        <v>44020</v>
      </c>
      <c r="E943">
        <v>208892</v>
      </c>
      <c r="F943">
        <v>822</v>
      </c>
      <c r="G943">
        <v>534.57100000000003</v>
      </c>
      <c r="H943">
        <v>29967</v>
      </c>
      <c r="I943">
        <v>31</v>
      </c>
      <c r="K943">
        <v>3098.277</v>
      </c>
      <c r="L943">
        <v>12.192</v>
      </c>
      <c r="M943">
        <v>7.9290000000000003</v>
      </c>
      <c r="N943">
        <v>444.46899999999999</v>
      </c>
      <c r="O943">
        <v>0.46</v>
      </c>
      <c r="Q943">
        <v>1.1000000000000001</v>
      </c>
      <c r="R943">
        <v>503</v>
      </c>
      <c r="S943">
        <v>7.46</v>
      </c>
      <c r="T943">
        <v>7254</v>
      </c>
      <c r="U943">
        <v>107.59099999999999</v>
      </c>
      <c r="V943">
        <v>82</v>
      </c>
      <c r="W943">
        <v>1.216</v>
      </c>
      <c r="X943">
        <v>594</v>
      </c>
      <c r="Y943">
        <v>8.81</v>
      </c>
      <c r="Z943">
        <v>65186</v>
      </c>
      <c r="AA943">
        <v>2176546</v>
      </c>
      <c r="AB943">
        <v>32.281999999999996</v>
      </c>
      <c r="AC943">
        <v>0.96699999999999997</v>
      </c>
      <c r="AD943">
        <v>50829</v>
      </c>
      <c r="AE943">
        <v>0.754</v>
      </c>
      <c r="AF943">
        <v>1.0999999999999999E-2</v>
      </c>
      <c r="AG943">
        <v>90.9</v>
      </c>
      <c r="AH943" t="s">
        <v>207</v>
      </c>
      <c r="AV943">
        <v>51.85</v>
      </c>
      <c r="AW943">
        <v>67422000</v>
      </c>
      <c r="AX943">
        <v>122.578</v>
      </c>
      <c r="AY943">
        <v>42</v>
      </c>
      <c r="AZ943">
        <v>19.718</v>
      </c>
      <c r="BA943">
        <v>13.079000000000001</v>
      </c>
      <c r="BB943">
        <v>38605.671000000002</v>
      </c>
      <c r="BD943">
        <v>86.06</v>
      </c>
      <c r="BE943">
        <v>4.7699999999999996</v>
      </c>
      <c r="BF943">
        <v>30.1</v>
      </c>
      <c r="BG943">
        <v>35.6</v>
      </c>
      <c r="BI943">
        <v>5.98</v>
      </c>
      <c r="BJ943">
        <v>82.66</v>
      </c>
      <c r="BK943">
        <v>0.90100000000000002</v>
      </c>
    </row>
    <row r="944" spans="1:67" x14ac:dyDescent="0.3">
      <c r="A944" t="s">
        <v>205</v>
      </c>
      <c r="B944" t="s">
        <v>206</v>
      </c>
      <c r="C944" t="s">
        <v>122</v>
      </c>
      <c r="D944" s="33">
        <v>44021</v>
      </c>
      <c r="E944">
        <v>209336</v>
      </c>
      <c r="F944">
        <v>444</v>
      </c>
      <c r="G944">
        <v>521</v>
      </c>
      <c r="H944">
        <v>29983</v>
      </c>
      <c r="I944">
        <v>16</v>
      </c>
      <c r="K944">
        <v>3104.8620000000001</v>
      </c>
      <c r="L944">
        <v>6.585</v>
      </c>
      <c r="M944">
        <v>7.7270000000000003</v>
      </c>
      <c r="N944">
        <v>444.70600000000002</v>
      </c>
      <c r="O944">
        <v>0.23699999999999999</v>
      </c>
      <c r="Q944">
        <v>1.1000000000000001</v>
      </c>
      <c r="R944">
        <v>486</v>
      </c>
      <c r="S944">
        <v>7.2080000000000002</v>
      </c>
      <c r="T944">
        <v>7134</v>
      </c>
      <c r="U944">
        <v>105.81100000000001</v>
      </c>
      <c r="V944">
        <v>78</v>
      </c>
      <c r="W944">
        <v>1.157</v>
      </c>
      <c r="X944">
        <v>580</v>
      </c>
      <c r="Y944">
        <v>8.6029999999999998</v>
      </c>
      <c r="Z944">
        <v>68827</v>
      </c>
      <c r="AA944">
        <v>2245373</v>
      </c>
      <c r="AB944">
        <v>33.302999999999997</v>
      </c>
      <c r="AC944">
        <v>1.0209999999999999</v>
      </c>
      <c r="AD944">
        <v>52806</v>
      </c>
      <c r="AE944">
        <v>0.78300000000000003</v>
      </c>
      <c r="AF944">
        <v>1.0999999999999999E-2</v>
      </c>
      <c r="AG944">
        <v>90.9</v>
      </c>
      <c r="AH944" t="s">
        <v>207</v>
      </c>
      <c r="AV944">
        <v>51.85</v>
      </c>
      <c r="AW944">
        <v>67422000</v>
      </c>
      <c r="AX944">
        <v>122.578</v>
      </c>
      <c r="AY944">
        <v>42</v>
      </c>
      <c r="AZ944">
        <v>19.718</v>
      </c>
      <c r="BA944">
        <v>13.079000000000001</v>
      </c>
      <c r="BB944">
        <v>38605.671000000002</v>
      </c>
      <c r="BD944">
        <v>86.06</v>
      </c>
      <c r="BE944">
        <v>4.7699999999999996</v>
      </c>
      <c r="BF944">
        <v>30.1</v>
      </c>
      <c r="BG944">
        <v>35.6</v>
      </c>
      <c r="BI944">
        <v>5.98</v>
      </c>
      <c r="BJ944">
        <v>82.66</v>
      </c>
      <c r="BK944">
        <v>0.90100000000000002</v>
      </c>
    </row>
    <row r="945" spans="1:67" x14ac:dyDescent="0.3">
      <c r="A945" t="s">
        <v>205</v>
      </c>
      <c r="B945" t="s">
        <v>206</v>
      </c>
      <c r="C945" t="s">
        <v>122</v>
      </c>
      <c r="D945" s="33">
        <v>44022</v>
      </c>
      <c r="E945">
        <v>210050</v>
      </c>
      <c r="F945">
        <v>714</v>
      </c>
      <c r="G945">
        <v>546</v>
      </c>
      <c r="H945">
        <v>30009</v>
      </c>
      <c r="I945">
        <v>26</v>
      </c>
      <c r="K945">
        <v>3115.4520000000002</v>
      </c>
      <c r="L945">
        <v>10.59</v>
      </c>
      <c r="M945">
        <v>8.0980000000000008</v>
      </c>
      <c r="N945">
        <v>445.09199999999998</v>
      </c>
      <c r="O945">
        <v>0.38600000000000001</v>
      </c>
      <c r="Q945">
        <v>1.1000000000000001</v>
      </c>
      <c r="R945">
        <v>471</v>
      </c>
      <c r="S945">
        <v>6.9859999999999998</v>
      </c>
      <c r="T945">
        <v>7020</v>
      </c>
      <c r="U945">
        <v>104.12</v>
      </c>
      <c r="V945">
        <v>75</v>
      </c>
      <c r="W945">
        <v>1.1120000000000001</v>
      </c>
      <c r="X945">
        <v>591</v>
      </c>
      <c r="Y945">
        <v>8.766</v>
      </c>
      <c r="Z945">
        <v>77237</v>
      </c>
      <c r="AA945">
        <v>2322610</v>
      </c>
      <c r="AB945">
        <v>34.448999999999998</v>
      </c>
      <c r="AC945">
        <v>1.1459999999999999</v>
      </c>
      <c r="AD945">
        <v>54641</v>
      </c>
      <c r="AE945">
        <v>0.81</v>
      </c>
      <c r="AF945">
        <v>0.01</v>
      </c>
      <c r="AG945">
        <v>100</v>
      </c>
      <c r="AH945" t="s">
        <v>207</v>
      </c>
      <c r="AV945">
        <v>51.85</v>
      </c>
      <c r="AW945">
        <v>67422000</v>
      </c>
      <c r="AX945">
        <v>122.578</v>
      </c>
      <c r="AY945">
        <v>42</v>
      </c>
      <c r="AZ945">
        <v>19.718</v>
      </c>
      <c r="BA945">
        <v>13.079000000000001</v>
      </c>
      <c r="BB945">
        <v>38605.671000000002</v>
      </c>
      <c r="BD945">
        <v>86.06</v>
      </c>
      <c r="BE945">
        <v>4.7699999999999996</v>
      </c>
      <c r="BF945">
        <v>30.1</v>
      </c>
      <c r="BG945">
        <v>35.6</v>
      </c>
      <c r="BI945">
        <v>5.98</v>
      </c>
      <c r="BJ945">
        <v>82.66</v>
      </c>
      <c r="BK945">
        <v>0.90100000000000002</v>
      </c>
    </row>
    <row r="946" spans="1:67" x14ac:dyDescent="0.3">
      <c r="A946" t="s">
        <v>205</v>
      </c>
      <c r="B946" t="s">
        <v>206</v>
      </c>
      <c r="C946" t="s">
        <v>122</v>
      </c>
      <c r="D946" s="33">
        <v>44023</v>
      </c>
      <c r="E946">
        <v>210301</v>
      </c>
      <c r="F946">
        <v>251</v>
      </c>
      <c r="G946">
        <v>530.71400000000006</v>
      </c>
      <c r="H946">
        <v>30012</v>
      </c>
      <c r="I946">
        <v>3</v>
      </c>
      <c r="K946">
        <v>3119.1750000000002</v>
      </c>
      <c r="L946">
        <v>3.7229999999999999</v>
      </c>
      <c r="M946">
        <v>7.8719999999999999</v>
      </c>
      <c r="N946">
        <v>445.137</v>
      </c>
      <c r="O946">
        <v>4.3999999999999997E-2</v>
      </c>
      <c r="Q946">
        <v>1.1200000000000001</v>
      </c>
      <c r="R946">
        <v>470</v>
      </c>
      <c r="S946">
        <v>6.9710000000000001</v>
      </c>
      <c r="T946">
        <v>6995</v>
      </c>
      <c r="U946">
        <v>103.75</v>
      </c>
      <c r="V946">
        <v>78</v>
      </c>
      <c r="W946">
        <v>1.157</v>
      </c>
      <c r="X946">
        <v>601</v>
      </c>
      <c r="Y946">
        <v>8.9139999999999997</v>
      </c>
      <c r="Z946">
        <v>32655</v>
      </c>
      <c r="AA946">
        <v>2355265</v>
      </c>
      <c r="AB946">
        <v>34.933</v>
      </c>
      <c r="AC946">
        <v>0.48399999999999999</v>
      </c>
      <c r="AD946">
        <v>55130</v>
      </c>
      <c r="AE946">
        <v>0.81799999999999995</v>
      </c>
      <c r="AF946">
        <v>0.01</v>
      </c>
      <c r="AG946">
        <v>100</v>
      </c>
      <c r="AH946" t="s">
        <v>207</v>
      </c>
      <c r="AV946">
        <v>46.3</v>
      </c>
      <c r="AW946">
        <v>67422000</v>
      </c>
      <c r="AX946">
        <v>122.578</v>
      </c>
      <c r="AY946">
        <v>42</v>
      </c>
      <c r="AZ946">
        <v>19.718</v>
      </c>
      <c r="BA946">
        <v>13.079000000000001</v>
      </c>
      <c r="BB946">
        <v>38605.671000000002</v>
      </c>
      <c r="BD946">
        <v>86.06</v>
      </c>
      <c r="BE946">
        <v>4.7699999999999996</v>
      </c>
      <c r="BF946">
        <v>30.1</v>
      </c>
      <c r="BG946">
        <v>35.6</v>
      </c>
      <c r="BI946">
        <v>5.98</v>
      </c>
      <c r="BJ946">
        <v>82.66</v>
      </c>
      <c r="BK946">
        <v>0.90100000000000002</v>
      </c>
    </row>
    <row r="947" spans="1:67" x14ac:dyDescent="0.3">
      <c r="A947" t="s">
        <v>205</v>
      </c>
      <c r="B947" t="s">
        <v>206</v>
      </c>
      <c r="C947" t="s">
        <v>122</v>
      </c>
      <c r="D947" s="33">
        <v>44024</v>
      </c>
      <c r="E947">
        <v>210317</v>
      </c>
      <c r="F947">
        <v>16</v>
      </c>
      <c r="G947">
        <v>531.28599999999994</v>
      </c>
      <c r="H947">
        <v>30012</v>
      </c>
      <c r="I947">
        <v>0</v>
      </c>
      <c r="J947">
        <v>16.713999999999999</v>
      </c>
      <c r="K947">
        <v>3119.4119999999998</v>
      </c>
      <c r="L947">
        <v>0.23699999999999999</v>
      </c>
      <c r="M947">
        <v>7.88</v>
      </c>
      <c r="N947">
        <v>445.137</v>
      </c>
      <c r="O947">
        <v>0</v>
      </c>
      <c r="P947">
        <v>0.248</v>
      </c>
      <c r="Q947">
        <v>1.1399999999999999</v>
      </c>
      <c r="R947">
        <v>473</v>
      </c>
      <c r="S947">
        <v>7.016</v>
      </c>
      <c r="T947">
        <v>6991</v>
      </c>
      <c r="U947">
        <v>103.69</v>
      </c>
      <c r="V947">
        <v>78</v>
      </c>
      <c r="W947">
        <v>1.157</v>
      </c>
      <c r="X947">
        <v>606</v>
      </c>
      <c r="Y947">
        <v>8.9879999999999995</v>
      </c>
      <c r="Z947">
        <v>8531</v>
      </c>
      <c r="AA947">
        <v>2363796</v>
      </c>
      <c r="AB947">
        <v>35.06</v>
      </c>
      <c r="AC947">
        <v>0.127</v>
      </c>
      <c r="AD947">
        <v>55128</v>
      </c>
      <c r="AE947">
        <v>0.81799999999999995</v>
      </c>
      <c r="AF947">
        <v>0.01</v>
      </c>
      <c r="AG947">
        <v>100</v>
      </c>
      <c r="AH947" t="s">
        <v>207</v>
      </c>
      <c r="AV947">
        <v>46.3</v>
      </c>
      <c r="AW947">
        <v>67422000</v>
      </c>
      <c r="AX947">
        <v>122.578</v>
      </c>
      <c r="AY947">
        <v>42</v>
      </c>
      <c r="AZ947">
        <v>19.718</v>
      </c>
      <c r="BA947">
        <v>13.079000000000001</v>
      </c>
      <c r="BB947">
        <v>38605.671000000002</v>
      </c>
      <c r="BD947">
        <v>86.06</v>
      </c>
      <c r="BE947">
        <v>4.7699999999999996</v>
      </c>
      <c r="BF947">
        <v>30.1</v>
      </c>
      <c r="BG947">
        <v>35.6</v>
      </c>
      <c r="BI947">
        <v>5.98</v>
      </c>
      <c r="BJ947">
        <v>82.66</v>
      </c>
      <c r="BK947">
        <v>0.90100000000000002</v>
      </c>
      <c r="BL947">
        <v>14641.2</v>
      </c>
      <c r="BM947">
        <v>4.38</v>
      </c>
      <c r="BN947">
        <v>-1.87</v>
      </c>
      <c r="BO947">
        <v>217.15760434279599</v>
      </c>
    </row>
    <row r="948" spans="1:67" x14ac:dyDescent="0.3">
      <c r="A948" t="s">
        <v>205</v>
      </c>
      <c r="B948" t="s">
        <v>206</v>
      </c>
      <c r="C948" t="s">
        <v>122</v>
      </c>
      <c r="D948" s="33">
        <v>44025</v>
      </c>
      <c r="E948">
        <v>211740</v>
      </c>
      <c r="F948">
        <v>1423</v>
      </c>
      <c r="G948">
        <v>589.14300000000003</v>
      </c>
      <c r="H948">
        <v>30035</v>
      </c>
      <c r="I948">
        <v>23</v>
      </c>
      <c r="J948">
        <v>15.714</v>
      </c>
      <c r="K948">
        <v>3140.518</v>
      </c>
      <c r="L948">
        <v>21.106000000000002</v>
      </c>
      <c r="M948">
        <v>8.7379999999999995</v>
      </c>
      <c r="N948">
        <v>445.47800000000001</v>
      </c>
      <c r="O948">
        <v>0.34100000000000003</v>
      </c>
      <c r="P948">
        <v>0.23300000000000001</v>
      </c>
      <c r="Q948">
        <v>1.1599999999999999</v>
      </c>
      <c r="R948">
        <v>467</v>
      </c>
      <c r="S948">
        <v>6.9269999999999996</v>
      </c>
      <c r="T948">
        <v>6941</v>
      </c>
      <c r="U948">
        <v>102.949</v>
      </c>
      <c r="V948">
        <v>78</v>
      </c>
      <c r="W948">
        <v>1.157</v>
      </c>
      <c r="X948">
        <v>576</v>
      </c>
      <c r="Y948">
        <v>8.5429999999999993</v>
      </c>
      <c r="Z948">
        <v>80804</v>
      </c>
      <c r="AA948">
        <v>2444600</v>
      </c>
      <c r="AB948">
        <v>36.258000000000003</v>
      </c>
      <c r="AC948">
        <v>1.198</v>
      </c>
      <c r="AD948">
        <v>57079</v>
      </c>
      <c r="AE948">
        <v>0.84699999999999998</v>
      </c>
      <c r="AF948">
        <v>1.0999999999999999E-2</v>
      </c>
      <c r="AG948">
        <v>90.9</v>
      </c>
      <c r="AH948" t="s">
        <v>207</v>
      </c>
      <c r="AV948">
        <v>46.3</v>
      </c>
      <c r="AW948">
        <v>67422000</v>
      </c>
      <c r="AX948">
        <v>122.578</v>
      </c>
      <c r="AY948">
        <v>42</v>
      </c>
      <c r="AZ948">
        <v>19.718</v>
      </c>
      <c r="BA948">
        <v>13.079000000000001</v>
      </c>
      <c r="BB948">
        <v>38605.671000000002</v>
      </c>
      <c r="BD948">
        <v>86.06</v>
      </c>
      <c r="BE948">
        <v>4.7699999999999996</v>
      </c>
      <c r="BF948">
        <v>30.1</v>
      </c>
      <c r="BG948">
        <v>35.6</v>
      </c>
      <c r="BI948">
        <v>5.98</v>
      </c>
      <c r="BJ948">
        <v>82.66</v>
      </c>
      <c r="BK948">
        <v>0.90100000000000002</v>
      </c>
    </row>
    <row r="949" spans="1:67" x14ac:dyDescent="0.3">
      <c r="A949" t="s">
        <v>205</v>
      </c>
      <c r="B949" t="s">
        <v>206</v>
      </c>
      <c r="C949" t="s">
        <v>122</v>
      </c>
      <c r="D949" s="33">
        <v>44026</v>
      </c>
      <c r="E949">
        <v>211802</v>
      </c>
      <c r="F949">
        <v>62</v>
      </c>
      <c r="G949">
        <v>533.14300000000003</v>
      </c>
      <c r="H949">
        <v>30037</v>
      </c>
      <c r="I949">
        <v>2</v>
      </c>
      <c r="J949">
        <v>14.429</v>
      </c>
      <c r="K949">
        <v>3141.4380000000001</v>
      </c>
      <c r="L949">
        <v>0.92</v>
      </c>
      <c r="M949">
        <v>7.9080000000000004</v>
      </c>
      <c r="N949">
        <v>445.50700000000001</v>
      </c>
      <c r="O949">
        <v>0.03</v>
      </c>
      <c r="P949">
        <v>0.214</v>
      </c>
      <c r="Q949">
        <v>1.1599999999999999</v>
      </c>
      <c r="R949">
        <v>465</v>
      </c>
      <c r="S949">
        <v>6.8970000000000002</v>
      </c>
      <c r="T949">
        <v>6907</v>
      </c>
      <c r="U949">
        <v>102.444</v>
      </c>
      <c r="V949">
        <v>64</v>
      </c>
      <c r="W949">
        <v>0.94899999999999995</v>
      </c>
      <c r="X949">
        <v>510</v>
      </c>
      <c r="Y949">
        <v>7.5640000000000001</v>
      </c>
      <c r="Z949">
        <v>12400</v>
      </c>
      <c r="AA949">
        <v>2457000</v>
      </c>
      <c r="AB949">
        <v>36.442</v>
      </c>
      <c r="AC949">
        <v>0.184</v>
      </c>
      <c r="AD949">
        <v>49377</v>
      </c>
      <c r="AE949">
        <v>0.73199999999999998</v>
      </c>
      <c r="AF949">
        <v>1.0999999999999999E-2</v>
      </c>
      <c r="AG949">
        <v>90.9</v>
      </c>
      <c r="AH949" t="s">
        <v>207</v>
      </c>
      <c r="AV949">
        <v>46.3</v>
      </c>
      <c r="AW949">
        <v>67422000</v>
      </c>
      <c r="AX949">
        <v>122.578</v>
      </c>
      <c r="AY949">
        <v>42</v>
      </c>
      <c r="AZ949">
        <v>19.718</v>
      </c>
      <c r="BA949">
        <v>13.079000000000001</v>
      </c>
      <c r="BB949">
        <v>38605.671000000002</v>
      </c>
      <c r="BD949">
        <v>86.06</v>
      </c>
      <c r="BE949">
        <v>4.7699999999999996</v>
      </c>
      <c r="BF949">
        <v>30.1</v>
      </c>
      <c r="BG949">
        <v>35.6</v>
      </c>
      <c r="BI949">
        <v>5.98</v>
      </c>
      <c r="BJ949">
        <v>82.66</v>
      </c>
      <c r="BK949">
        <v>0.90100000000000002</v>
      </c>
    </row>
    <row r="950" spans="1:67" x14ac:dyDescent="0.3">
      <c r="A950" t="s">
        <v>205</v>
      </c>
      <c r="B950" t="s">
        <v>206</v>
      </c>
      <c r="C950" t="s">
        <v>122</v>
      </c>
      <c r="D950" s="33">
        <v>44027</v>
      </c>
      <c r="E950">
        <v>212528</v>
      </c>
      <c r="F950">
        <v>726</v>
      </c>
      <c r="G950">
        <v>519.42899999999997</v>
      </c>
      <c r="H950">
        <v>30125</v>
      </c>
      <c r="I950">
        <v>88</v>
      </c>
      <c r="J950">
        <v>22.571000000000002</v>
      </c>
      <c r="K950">
        <v>3152.2060000000001</v>
      </c>
      <c r="L950">
        <v>10.768000000000001</v>
      </c>
      <c r="M950">
        <v>7.7039999999999997</v>
      </c>
      <c r="N950">
        <v>446.81299999999999</v>
      </c>
      <c r="O950">
        <v>1.3049999999999999</v>
      </c>
      <c r="P950">
        <v>0.33500000000000002</v>
      </c>
      <c r="Q950">
        <v>1.18</v>
      </c>
      <c r="R950">
        <v>457</v>
      </c>
      <c r="S950">
        <v>6.7779999999999996</v>
      </c>
      <c r="T950">
        <v>6873</v>
      </c>
      <c r="U950">
        <v>101.94</v>
      </c>
      <c r="V950">
        <v>62</v>
      </c>
      <c r="W950">
        <v>0.92</v>
      </c>
      <c r="X950">
        <v>560</v>
      </c>
      <c r="Y950">
        <v>8.3059999999999992</v>
      </c>
      <c r="Z950">
        <v>80329</v>
      </c>
      <c r="AA950">
        <v>2537329</v>
      </c>
      <c r="AB950">
        <v>37.634</v>
      </c>
      <c r="AC950">
        <v>1.1910000000000001</v>
      </c>
      <c r="AD950">
        <v>51540</v>
      </c>
      <c r="AE950">
        <v>0.76400000000000001</v>
      </c>
      <c r="AF950">
        <v>1.0999999999999999E-2</v>
      </c>
      <c r="AG950">
        <v>90.9</v>
      </c>
      <c r="AH950" t="s">
        <v>207</v>
      </c>
      <c r="AV950">
        <v>46.3</v>
      </c>
      <c r="AW950">
        <v>67422000</v>
      </c>
      <c r="AX950">
        <v>122.578</v>
      </c>
      <c r="AY950">
        <v>42</v>
      </c>
      <c r="AZ950">
        <v>19.718</v>
      </c>
      <c r="BA950">
        <v>13.079000000000001</v>
      </c>
      <c r="BB950">
        <v>38605.671000000002</v>
      </c>
      <c r="BD950">
        <v>86.06</v>
      </c>
      <c r="BE950">
        <v>4.7699999999999996</v>
      </c>
      <c r="BF950">
        <v>30.1</v>
      </c>
      <c r="BG950">
        <v>35.6</v>
      </c>
      <c r="BI950">
        <v>5.98</v>
      </c>
      <c r="BJ950">
        <v>82.66</v>
      </c>
      <c r="BK950">
        <v>0.90100000000000002</v>
      </c>
    </row>
    <row r="951" spans="1:67" x14ac:dyDescent="0.3">
      <c r="A951" t="s">
        <v>205</v>
      </c>
      <c r="B951" t="s">
        <v>206</v>
      </c>
      <c r="C951" t="s">
        <v>122</v>
      </c>
      <c r="D951" s="33">
        <v>44028</v>
      </c>
      <c r="E951">
        <v>213097</v>
      </c>
      <c r="F951">
        <v>569</v>
      </c>
      <c r="G951">
        <v>537.28599999999994</v>
      </c>
      <c r="H951">
        <v>30142</v>
      </c>
      <c r="I951">
        <v>17</v>
      </c>
      <c r="J951">
        <v>22.713999999999999</v>
      </c>
      <c r="K951">
        <v>3160.645</v>
      </c>
      <c r="L951">
        <v>8.4390000000000001</v>
      </c>
      <c r="M951">
        <v>7.9690000000000003</v>
      </c>
      <c r="N951">
        <v>447.065</v>
      </c>
      <c r="O951">
        <v>0.252</v>
      </c>
      <c r="P951">
        <v>0.33700000000000002</v>
      </c>
      <c r="Q951">
        <v>1.19</v>
      </c>
      <c r="R951">
        <v>456</v>
      </c>
      <c r="S951">
        <v>6.7629999999999999</v>
      </c>
      <c r="T951">
        <v>6754</v>
      </c>
      <c r="U951">
        <v>100.175</v>
      </c>
      <c r="V951">
        <v>77</v>
      </c>
      <c r="W951">
        <v>1.1419999999999999</v>
      </c>
      <c r="X951">
        <v>600</v>
      </c>
      <c r="Y951">
        <v>8.8989999999999991</v>
      </c>
      <c r="Z951">
        <v>84534</v>
      </c>
      <c r="AA951">
        <v>2621863</v>
      </c>
      <c r="AB951">
        <v>38.887</v>
      </c>
      <c r="AC951">
        <v>1.254</v>
      </c>
      <c r="AD951">
        <v>53784</v>
      </c>
      <c r="AE951">
        <v>0.79800000000000004</v>
      </c>
      <c r="AF951">
        <v>1.0999999999999999E-2</v>
      </c>
      <c r="AG951">
        <v>90.9</v>
      </c>
      <c r="AH951" t="s">
        <v>207</v>
      </c>
      <c r="AV951">
        <v>46.3</v>
      </c>
      <c r="AW951">
        <v>67422000</v>
      </c>
      <c r="AX951">
        <v>122.578</v>
      </c>
      <c r="AY951">
        <v>42</v>
      </c>
      <c r="AZ951">
        <v>19.718</v>
      </c>
      <c r="BA951">
        <v>13.079000000000001</v>
      </c>
      <c r="BB951">
        <v>38605.671000000002</v>
      </c>
      <c r="BD951">
        <v>86.06</v>
      </c>
      <c r="BE951">
        <v>4.7699999999999996</v>
      </c>
      <c r="BF951">
        <v>30.1</v>
      </c>
      <c r="BG951">
        <v>35.6</v>
      </c>
      <c r="BI951">
        <v>5.98</v>
      </c>
      <c r="BJ951">
        <v>82.66</v>
      </c>
      <c r="BK951">
        <v>0.90100000000000002</v>
      </c>
    </row>
    <row r="952" spans="1:67" x14ac:dyDescent="0.3">
      <c r="A952" t="s">
        <v>205</v>
      </c>
      <c r="B952" t="s">
        <v>206</v>
      </c>
      <c r="C952" t="s">
        <v>122</v>
      </c>
      <c r="D952" s="33">
        <v>44029</v>
      </c>
      <c r="E952">
        <v>213921</v>
      </c>
      <c r="F952">
        <v>824</v>
      </c>
      <c r="G952">
        <v>553</v>
      </c>
      <c r="H952">
        <v>30155</v>
      </c>
      <c r="I952">
        <v>13</v>
      </c>
      <c r="J952">
        <v>20.856999999999999</v>
      </c>
      <c r="K952">
        <v>3172.866</v>
      </c>
      <c r="L952">
        <v>12.222</v>
      </c>
      <c r="M952">
        <v>8.202</v>
      </c>
      <c r="N952">
        <v>447.25799999999998</v>
      </c>
      <c r="O952">
        <v>0.193</v>
      </c>
      <c r="P952">
        <v>0.309</v>
      </c>
      <c r="Q952">
        <v>1.21</v>
      </c>
      <c r="R952">
        <v>452</v>
      </c>
      <c r="S952">
        <v>6.7039999999999997</v>
      </c>
      <c r="T952">
        <v>6646</v>
      </c>
      <c r="U952">
        <v>98.572999999999993</v>
      </c>
      <c r="V952">
        <v>85</v>
      </c>
      <c r="W952">
        <v>1.2609999999999999</v>
      </c>
      <c r="X952">
        <v>583</v>
      </c>
      <c r="Y952">
        <v>8.6470000000000002</v>
      </c>
      <c r="Z952">
        <v>94270</v>
      </c>
      <c r="AA952">
        <v>2716133</v>
      </c>
      <c r="AB952">
        <v>40.286000000000001</v>
      </c>
      <c r="AC952">
        <v>1.3979999999999999</v>
      </c>
      <c r="AD952">
        <v>56218</v>
      </c>
      <c r="AE952">
        <v>0.83399999999999996</v>
      </c>
      <c r="AF952">
        <v>1.0999999999999999E-2</v>
      </c>
      <c r="AG952">
        <v>90.9</v>
      </c>
      <c r="AH952" t="s">
        <v>207</v>
      </c>
      <c r="AV952">
        <v>46.3</v>
      </c>
      <c r="AW952">
        <v>67422000</v>
      </c>
      <c r="AX952">
        <v>122.578</v>
      </c>
      <c r="AY952">
        <v>42</v>
      </c>
      <c r="AZ952">
        <v>19.718</v>
      </c>
      <c r="BA952">
        <v>13.079000000000001</v>
      </c>
      <c r="BB952">
        <v>38605.671000000002</v>
      </c>
      <c r="BD952">
        <v>86.06</v>
      </c>
      <c r="BE952">
        <v>4.7699999999999996</v>
      </c>
      <c r="BF952">
        <v>30.1</v>
      </c>
      <c r="BG952">
        <v>35.6</v>
      </c>
      <c r="BI952">
        <v>5.98</v>
      </c>
      <c r="BJ952">
        <v>82.66</v>
      </c>
      <c r="BK952">
        <v>0.90100000000000002</v>
      </c>
    </row>
    <row r="953" spans="1:67" x14ac:dyDescent="0.3">
      <c r="A953" t="s">
        <v>205</v>
      </c>
      <c r="B953" t="s">
        <v>206</v>
      </c>
      <c r="C953" t="s">
        <v>122</v>
      </c>
      <c r="D953" s="33">
        <v>44030</v>
      </c>
      <c r="E953">
        <v>214086</v>
      </c>
      <c r="F953">
        <v>165</v>
      </c>
      <c r="G953">
        <v>540.71400000000006</v>
      </c>
      <c r="H953">
        <v>30158</v>
      </c>
      <c r="I953">
        <v>3</v>
      </c>
      <c r="J953">
        <v>20.856999999999999</v>
      </c>
      <c r="K953">
        <v>3175.3139999999999</v>
      </c>
      <c r="L953">
        <v>2.4470000000000001</v>
      </c>
      <c r="M953">
        <v>8.02</v>
      </c>
      <c r="N953">
        <v>447.30200000000002</v>
      </c>
      <c r="O953">
        <v>4.3999999999999997E-2</v>
      </c>
      <c r="P953">
        <v>0.309</v>
      </c>
      <c r="Q953">
        <v>1.24</v>
      </c>
      <c r="R953">
        <v>450</v>
      </c>
      <c r="S953">
        <v>6.6740000000000004</v>
      </c>
      <c r="T953">
        <v>6614</v>
      </c>
      <c r="U953">
        <v>98.099000000000004</v>
      </c>
      <c r="V953">
        <v>84</v>
      </c>
      <c r="W953">
        <v>1.246</v>
      </c>
      <c r="X953">
        <v>594</v>
      </c>
      <c r="Y953">
        <v>8.81</v>
      </c>
      <c r="Z953">
        <v>40729</v>
      </c>
      <c r="AA953">
        <v>2756862</v>
      </c>
      <c r="AB953">
        <v>40.89</v>
      </c>
      <c r="AC953">
        <v>0.60399999999999998</v>
      </c>
      <c r="AD953">
        <v>57371</v>
      </c>
      <c r="AE953">
        <v>0.85099999999999998</v>
      </c>
      <c r="AF953">
        <v>1.0999999999999999E-2</v>
      </c>
      <c r="AG953">
        <v>90.9</v>
      </c>
      <c r="AH953" t="s">
        <v>207</v>
      </c>
      <c r="AV953">
        <v>46.3</v>
      </c>
      <c r="AW953">
        <v>67422000</v>
      </c>
      <c r="AX953">
        <v>122.578</v>
      </c>
      <c r="AY953">
        <v>42</v>
      </c>
      <c r="AZ953">
        <v>19.718</v>
      </c>
      <c r="BA953">
        <v>13.079000000000001</v>
      </c>
      <c r="BB953">
        <v>38605.671000000002</v>
      </c>
      <c r="BD953">
        <v>86.06</v>
      </c>
      <c r="BE953">
        <v>4.7699999999999996</v>
      </c>
      <c r="BF953">
        <v>30.1</v>
      </c>
      <c r="BG953">
        <v>35.6</v>
      </c>
      <c r="BI953">
        <v>5.98</v>
      </c>
      <c r="BJ953">
        <v>82.66</v>
      </c>
      <c r="BK953">
        <v>0.90100000000000002</v>
      </c>
    </row>
    <row r="954" spans="1:67" x14ac:dyDescent="0.3">
      <c r="A954" t="s">
        <v>205</v>
      </c>
      <c r="B954" t="s">
        <v>206</v>
      </c>
      <c r="C954" t="s">
        <v>122</v>
      </c>
      <c r="D954" s="33">
        <v>44031</v>
      </c>
      <c r="E954">
        <v>214090</v>
      </c>
      <c r="F954">
        <v>4</v>
      </c>
      <c r="G954">
        <v>539</v>
      </c>
      <c r="H954">
        <v>30158</v>
      </c>
      <c r="I954">
        <v>0</v>
      </c>
      <c r="J954">
        <v>20.856999999999999</v>
      </c>
      <c r="K954">
        <v>3175.373</v>
      </c>
      <c r="L954">
        <v>5.8999999999999997E-2</v>
      </c>
      <c r="M954">
        <v>7.9939999999999998</v>
      </c>
      <c r="N954">
        <v>447.30200000000002</v>
      </c>
      <c r="O954">
        <v>0</v>
      </c>
      <c r="P954">
        <v>0.309</v>
      </c>
      <c r="Q954">
        <v>1.28</v>
      </c>
      <c r="R954">
        <v>448</v>
      </c>
      <c r="S954">
        <v>6.6449999999999996</v>
      </c>
      <c r="T954">
        <v>6583</v>
      </c>
      <c r="U954">
        <v>97.638999999999996</v>
      </c>
      <c r="V954">
        <v>83</v>
      </c>
      <c r="W954">
        <v>1.2310000000000001</v>
      </c>
      <c r="X954">
        <v>604</v>
      </c>
      <c r="Y954">
        <v>8.9589999999999996</v>
      </c>
      <c r="Z954">
        <v>12302</v>
      </c>
      <c r="AA954">
        <v>2769164</v>
      </c>
      <c r="AB954">
        <v>41.072000000000003</v>
      </c>
      <c r="AC954">
        <v>0.182</v>
      </c>
      <c r="AD954">
        <v>57910</v>
      </c>
      <c r="AE954">
        <v>0.85899999999999999</v>
      </c>
      <c r="AF954">
        <v>1.0999999999999999E-2</v>
      </c>
      <c r="AG954">
        <v>90.9</v>
      </c>
      <c r="AH954" t="s">
        <v>207</v>
      </c>
      <c r="AV954">
        <v>46.3</v>
      </c>
      <c r="AW954">
        <v>67422000</v>
      </c>
      <c r="AX954">
        <v>122.578</v>
      </c>
      <c r="AY954">
        <v>42</v>
      </c>
      <c r="AZ954">
        <v>19.718</v>
      </c>
      <c r="BA954">
        <v>13.079000000000001</v>
      </c>
      <c r="BB954">
        <v>38605.671000000002</v>
      </c>
      <c r="BD954">
        <v>86.06</v>
      </c>
      <c r="BE954">
        <v>4.7699999999999996</v>
      </c>
      <c r="BF954">
        <v>30.1</v>
      </c>
      <c r="BG954">
        <v>35.6</v>
      </c>
      <c r="BI954">
        <v>5.98</v>
      </c>
      <c r="BJ954">
        <v>82.66</v>
      </c>
      <c r="BK954">
        <v>0.90100000000000002</v>
      </c>
      <c r="BL954">
        <v>14031.4</v>
      </c>
      <c r="BM954">
        <v>4.07</v>
      </c>
      <c r="BN954">
        <v>-5.68</v>
      </c>
      <c r="BO954">
        <v>208.11307881700299</v>
      </c>
    </row>
    <row r="955" spans="1:67" x14ac:dyDescent="0.3">
      <c r="A955" t="s">
        <v>205</v>
      </c>
      <c r="B955" t="s">
        <v>206</v>
      </c>
      <c r="C955" t="s">
        <v>122</v>
      </c>
      <c r="D955" s="33">
        <v>44032</v>
      </c>
      <c r="E955">
        <v>216001</v>
      </c>
      <c r="F955">
        <v>1911</v>
      </c>
      <c r="G955">
        <v>608.71400000000006</v>
      </c>
      <c r="H955">
        <v>30182</v>
      </c>
      <c r="I955">
        <v>24</v>
      </c>
      <c r="J955">
        <v>21</v>
      </c>
      <c r="K955">
        <v>3203.7170000000001</v>
      </c>
      <c r="L955">
        <v>28.344000000000001</v>
      </c>
      <c r="M955">
        <v>9.0280000000000005</v>
      </c>
      <c r="N955">
        <v>447.65800000000002</v>
      </c>
      <c r="O955">
        <v>0.35599999999999998</v>
      </c>
      <c r="P955">
        <v>0.311</v>
      </c>
      <c r="Q955">
        <v>1.32</v>
      </c>
      <c r="R955">
        <v>442</v>
      </c>
      <c r="S955">
        <v>6.556</v>
      </c>
      <c r="T955">
        <v>6547</v>
      </c>
      <c r="U955">
        <v>97.105000000000004</v>
      </c>
      <c r="V955">
        <v>91</v>
      </c>
      <c r="W955">
        <v>1.35</v>
      </c>
      <c r="X955">
        <v>673</v>
      </c>
      <c r="Y955">
        <v>9.9819999999999993</v>
      </c>
      <c r="Z955">
        <v>93123</v>
      </c>
      <c r="AA955">
        <v>2862287</v>
      </c>
      <c r="AB955">
        <v>42.453000000000003</v>
      </c>
      <c r="AC955">
        <v>1.381</v>
      </c>
      <c r="AD955">
        <v>59670</v>
      </c>
      <c r="AE955">
        <v>0.88500000000000001</v>
      </c>
      <c r="AF955">
        <v>1.0999999999999999E-2</v>
      </c>
      <c r="AG955">
        <v>90.9</v>
      </c>
      <c r="AH955" t="s">
        <v>207</v>
      </c>
      <c r="AV955">
        <v>46.3</v>
      </c>
      <c r="AW955">
        <v>67422000</v>
      </c>
      <c r="AX955">
        <v>122.578</v>
      </c>
      <c r="AY955">
        <v>42</v>
      </c>
      <c r="AZ955">
        <v>19.718</v>
      </c>
      <c r="BA955">
        <v>13.079000000000001</v>
      </c>
      <c r="BB955">
        <v>38605.671000000002</v>
      </c>
      <c r="BD955">
        <v>86.06</v>
      </c>
      <c r="BE955">
        <v>4.7699999999999996</v>
      </c>
      <c r="BF955">
        <v>30.1</v>
      </c>
      <c r="BG955">
        <v>35.6</v>
      </c>
      <c r="BI955">
        <v>5.98</v>
      </c>
      <c r="BJ955">
        <v>82.66</v>
      </c>
      <c r="BK955">
        <v>0.90100000000000002</v>
      </c>
    </row>
    <row r="956" spans="1:67" x14ac:dyDescent="0.3">
      <c r="A956" t="s">
        <v>205</v>
      </c>
      <c r="B956" t="s">
        <v>206</v>
      </c>
      <c r="C956" t="s">
        <v>122</v>
      </c>
      <c r="D956" s="33">
        <v>44033</v>
      </c>
      <c r="E956">
        <v>216596</v>
      </c>
      <c r="F956">
        <v>595</v>
      </c>
      <c r="G956">
        <v>684.85699999999997</v>
      </c>
      <c r="H956">
        <v>30169</v>
      </c>
      <c r="K956">
        <v>3212.5419999999999</v>
      </c>
      <c r="L956">
        <v>8.8249999999999993</v>
      </c>
      <c r="M956">
        <v>10.157999999999999</v>
      </c>
      <c r="N956">
        <v>447.46499999999997</v>
      </c>
      <c r="Q956">
        <v>1.33</v>
      </c>
      <c r="R956">
        <v>430</v>
      </c>
      <c r="S956">
        <v>6.3780000000000001</v>
      </c>
      <c r="T956">
        <v>6440</v>
      </c>
      <c r="U956">
        <v>95.518000000000001</v>
      </c>
      <c r="V956">
        <v>96</v>
      </c>
      <c r="W956">
        <v>1.4239999999999999</v>
      </c>
      <c r="X956">
        <v>721</v>
      </c>
      <c r="Y956">
        <v>10.694000000000001</v>
      </c>
      <c r="Z956">
        <v>89313</v>
      </c>
      <c r="AA956">
        <v>2951600</v>
      </c>
      <c r="AB956">
        <v>43.777999999999999</v>
      </c>
      <c r="AC956">
        <v>1.325</v>
      </c>
      <c r="AD956">
        <v>70657</v>
      </c>
      <c r="AE956">
        <v>1.048</v>
      </c>
      <c r="AF956">
        <v>1.0999999999999999E-2</v>
      </c>
      <c r="AG956">
        <v>90.9</v>
      </c>
      <c r="AH956" t="s">
        <v>207</v>
      </c>
      <c r="AV956">
        <v>46.3</v>
      </c>
      <c r="AW956">
        <v>67422000</v>
      </c>
      <c r="AX956">
        <v>122.578</v>
      </c>
      <c r="AY956">
        <v>42</v>
      </c>
      <c r="AZ956">
        <v>19.718</v>
      </c>
      <c r="BA956">
        <v>13.079000000000001</v>
      </c>
      <c r="BB956">
        <v>38605.671000000002</v>
      </c>
      <c r="BD956">
        <v>86.06</v>
      </c>
      <c r="BE956">
        <v>4.7699999999999996</v>
      </c>
      <c r="BF956">
        <v>30.1</v>
      </c>
      <c r="BG956">
        <v>35.6</v>
      </c>
      <c r="BI956">
        <v>5.98</v>
      </c>
      <c r="BJ956">
        <v>82.66</v>
      </c>
      <c r="BK956">
        <v>0.90100000000000002</v>
      </c>
    </row>
    <row r="957" spans="1:67" x14ac:dyDescent="0.3">
      <c r="A957" t="s">
        <v>205</v>
      </c>
      <c r="B957" t="s">
        <v>206</v>
      </c>
      <c r="C957" t="s">
        <v>122</v>
      </c>
      <c r="D957" s="33">
        <v>44034</v>
      </c>
      <c r="E957">
        <v>217517</v>
      </c>
      <c r="F957">
        <v>921</v>
      </c>
      <c r="G957">
        <v>712.71400000000006</v>
      </c>
      <c r="H957">
        <v>30175</v>
      </c>
      <c r="I957">
        <v>6</v>
      </c>
      <c r="K957">
        <v>3226.2020000000002</v>
      </c>
      <c r="L957">
        <v>13.66</v>
      </c>
      <c r="M957">
        <v>10.571</v>
      </c>
      <c r="N957">
        <v>447.55399999999997</v>
      </c>
      <c r="O957">
        <v>8.8999999999999996E-2</v>
      </c>
      <c r="Q957">
        <v>1.33</v>
      </c>
      <c r="R957">
        <v>420</v>
      </c>
      <c r="S957">
        <v>6.2290000000000001</v>
      </c>
      <c r="T957">
        <v>6324</v>
      </c>
      <c r="U957">
        <v>93.796999999999997</v>
      </c>
      <c r="V957">
        <v>97</v>
      </c>
      <c r="W957">
        <v>1.4390000000000001</v>
      </c>
      <c r="X957">
        <v>720</v>
      </c>
      <c r="Y957">
        <v>10.679</v>
      </c>
      <c r="Z957">
        <v>89283</v>
      </c>
      <c r="AA957">
        <v>3040883</v>
      </c>
      <c r="AB957">
        <v>45.101999999999997</v>
      </c>
      <c r="AC957">
        <v>1.3240000000000001</v>
      </c>
      <c r="AD957">
        <v>71936</v>
      </c>
      <c r="AE957">
        <v>1.0669999999999999</v>
      </c>
      <c r="AF957">
        <v>1.2E-2</v>
      </c>
      <c r="AG957">
        <v>83.3</v>
      </c>
      <c r="AH957" t="s">
        <v>207</v>
      </c>
      <c r="AV957">
        <v>46.3</v>
      </c>
      <c r="AW957">
        <v>67422000</v>
      </c>
      <c r="AX957">
        <v>122.578</v>
      </c>
      <c r="AY957">
        <v>42</v>
      </c>
      <c r="AZ957">
        <v>19.718</v>
      </c>
      <c r="BA957">
        <v>13.079000000000001</v>
      </c>
      <c r="BB957">
        <v>38605.671000000002</v>
      </c>
      <c r="BD957">
        <v>86.06</v>
      </c>
      <c r="BE957">
        <v>4.7699999999999996</v>
      </c>
      <c r="BF957">
        <v>30.1</v>
      </c>
      <c r="BG957">
        <v>35.6</v>
      </c>
      <c r="BI957">
        <v>5.98</v>
      </c>
      <c r="BJ957">
        <v>82.66</v>
      </c>
      <c r="BK957">
        <v>0.90100000000000002</v>
      </c>
    </row>
    <row r="958" spans="1:67" x14ac:dyDescent="0.3">
      <c r="A958" t="s">
        <v>205</v>
      </c>
      <c r="B958" t="s">
        <v>206</v>
      </c>
      <c r="C958" t="s">
        <v>122</v>
      </c>
      <c r="D958" s="33">
        <v>44035</v>
      </c>
      <c r="E958">
        <v>218753</v>
      </c>
      <c r="F958">
        <v>1236</v>
      </c>
      <c r="G958">
        <v>808</v>
      </c>
      <c r="H958">
        <v>30186</v>
      </c>
      <c r="I958">
        <v>11</v>
      </c>
      <c r="K958">
        <v>3244.5340000000001</v>
      </c>
      <c r="L958">
        <v>18.332000000000001</v>
      </c>
      <c r="M958">
        <v>11.984</v>
      </c>
      <c r="N958">
        <v>447.71699999999998</v>
      </c>
      <c r="O958">
        <v>0.16300000000000001</v>
      </c>
      <c r="Q958">
        <v>1.33</v>
      </c>
      <c r="R958">
        <v>411</v>
      </c>
      <c r="S958">
        <v>6.0960000000000001</v>
      </c>
      <c r="T958">
        <v>5915</v>
      </c>
      <c r="U958">
        <v>87.730999999999995</v>
      </c>
      <c r="V958">
        <v>87</v>
      </c>
      <c r="W958">
        <v>1.29</v>
      </c>
      <c r="X958">
        <v>724</v>
      </c>
      <c r="Y958">
        <v>10.738</v>
      </c>
      <c r="Z958">
        <v>88357</v>
      </c>
      <c r="AA958">
        <v>3129240</v>
      </c>
      <c r="AB958">
        <v>46.412999999999997</v>
      </c>
      <c r="AC958">
        <v>1.3109999999999999</v>
      </c>
      <c r="AD958">
        <v>72482</v>
      </c>
      <c r="AE958">
        <v>1.075</v>
      </c>
      <c r="AF958">
        <v>1.2E-2</v>
      </c>
      <c r="AG958">
        <v>83.3</v>
      </c>
      <c r="AH958" t="s">
        <v>207</v>
      </c>
      <c r="AV958">
        <v>46.3</v>
      </c>
      <c r="AW958">
        <v>67422000</v>
      </c>
      <c r="AX958">
        <v>122.578</v>
      </c>
      <c r="AY958">
        <v>42</v>
      </c>
      <c r="AZ958">
        <v>19.718</v>
      </c>
      <c r="BA958">
        <v>13.079000000000001</v>
      </c>
      <c r="BB958">
        <v>38605.671000000002</v>
      </c>
      <c r="BD958">
        <v>86.06</v>
      </c>
      <c r="BE958">
        <v>4.7699999999999996</v>
      </c>
      <c r="BF958">
        <v>30.1</v>
      </c>
      <c r="BG958">
        <v>35.6</v>
      </c>
      <c r="BI958">
        <v>5.98</v>
      </c>
      <c r="BJ958">
        <v>82.66</v>
      </c>
      <c r="BK958">
        <v>0.90100000000000002</v>
      </c>
    </row>
    <row r="959" spans="1:67" x14ac:dyDescent="0.3">
      <c r="A959" t="s">
        <v>205</v>
      </c>
      <c r="B959" t="s">
        <v>206</v>
      </c>
      <c r="C959" t="s">
        <v>122</v>
      </c>
      <c r="D959" s="33">
        <v>44036</v>
      </c>
      <c r="E959">
        <v>219844</v>
      </c>
      <c r="F959">
        <v>1091</v>
      </c>
      <c r="G959">
        <v>846.14300000000003</v>
      </c>
      <c r="H959">
        <v>30196</v>
      </c>
      <c r="I959">
        <v>10</v>
      </c>
      <c r="K959">
        <v>3260.7159999999999</v>
      </c>
      <c r="L959">
        <v>16.181999999999999</v>
      </c>
      <c r="M959">
        <v>12.55</v>
      </c>
      <c r="N959">
        <v>447.86599999999999</v>
      </c>
      <c r="O959">
        <v>0.14799999999999999</v>
      </c>
      <c r="Q959">
        <v>1.33</v>
      </c>
      <c r="R959">
        <v>385</v>
      </c>
      <c r="S959">
        <v>5.71</v>
      </c>
      <c r="T959">
        <v>5678</v>
      </c>
      <c r="U959">
        <v>84.215999999999994</v>
      </c>
      <c r="V959">
        <v>86</v>
      </c>
      <c r="W959">
        <v>1.276</v>
      </c>
      <c r="X959">
        <v>731</v>
      </c>
      <c r="Y959">
        <v>10.842000000000001</v>
      </c>
      <c r="Z959">
        <v>96195</v>
      </c>
      <c r="AA959">
        <v>3225435</v>
      </c>
      <c r="AB959">
        <v>47.84</v>
      </c>
      <c r="AC959">
        <v>1.427</v>
      </c>
      <c r="AD959">
        <v>72757</v>
      </c>
      <c r="AE959">
        <v>1.079</v>
      </c>
      <c r="AF959">
        <v>1.2999999999999999E-2</v>
      </c>
      <c r="AG959">
        <v>76.900000000000006</v>
      </c>
      <c r="AH959" t="s">
        <v>207</v>
      </c>
      <c r="AV959">
        <v>46.3</v>
      </c>
      <c r="AW959">
        <v>67422000</v>
      </c>
      <c r="AX959">
        <v>122.578</v>
      </c>
      <c r="AY959">
        <v>42</v>
      </c>
      <c r="AZ959">
        <v>19.718</v>
      </c>
      <c r="BA959">
        <v>13.079000000000001</v>
      </c>
      <c r="BB959">
        <v>38605.671000000002</v>
      </c>
      <c r="BD959">
        <v>86.06</v>
      </c>
      <c r="BE959">
        <v>4.7699999999999996</v>
      </c>
      <c r="BF959">
        <v>30.1</v>
      </c>
      <c r="BG959">
        <v>35.6</v>
      </c>
      <c r="BI959">
        <v>5.98</v>
      </c>
      <c r="BJ959">
        <v>82.66</v>
      </c>
      <c r="BK959">
        <v>0.90100000000000002</v>
      </c>
    </row>
    <row r="960" spans="1:67" x14ac:dyDescent="0.3">
      <c r="A960" t="s">
        <v>205</v>
      </c>
      <c r="B960" t="s">
        <v>206</v>
      </c>
      <c r="C960" t="s">
        <v>122</v>
      </c>
      <c r="D960" s="33">
        <v>44037</v>
      </c>
      <c r="E960">
        <v>219928</v>
      </c>
      <c r="F960">
        <v>84</v>
      </c>
      <c r="G960">
        <v>834.57100000000003</v>
      </c>
      <c r="H960">
        <v>30196</v>
      </c>
      <c r="I960">
        <v>0</v>
      </c>
      <c r="K960">
        <v>3261.962</v>
      </c>
      <c r="L960">
        <v>1.246</v>
      </c>
      <c r="M960">
        <v>12.378</v>
      </c>
      <c r="N960">
        <v>447.86599999999999</v>
      </c>
      <c r="O960">
        <v>0</v>
      </c>
      <c r="Q960">
        <v>1.33</v>
      </c>
      <c r="R960">
        <v>368</v>
      </c>
      <c r="S960">
        <v>5.4580000000000002</v>
      </c>
      <c r="T960">
        <v>5634</v>
      </c>
      <c r="U960">
        <v>83.563000000000002</v>
      </c>
      <c r="V960">
        <v>88</v>
      </c>
      <c r="W960">
        <v>1.3049999999999999</v>
      </c>
      <c r="X960">
        <v>749</v>
      </c>
      <c r="Y960">
        <v>11.109</v>
      </c>
      <c r="Z960">
        <v>43401</v>
      </c>
      <c r="AA960">
        <v>3268836</v>
      </c>
      <c r="AB960">
        <v>48.482999999999997</v>
      </c>
      <c r="AC960">
        <v>0.64400000000000002</v>
      </c>
      <c r="AD960">
        <v>73139</v>
      </c>
      <c r="AE960">
        <v>1.085</v>
      </c>
      <c r="AF960">
        <v>1.2999999999999999E-2</v>
      </c>
      <c r="AG960">
        <v>76.900000000000006</v>
      </c>
      <c r="AH960" t="s">
        <v>207</v>
      </c>
      <c r="AV960">
        <v>46.3</v>
      </c>
      <c r="AW960">
        <v>67422000</v>
      </c>
      <c r="AX960">
        <v>122.578</v>
      </c>
      <c r="AY960">
        <v>42</v>
      </c>
      <c r="AZ960">
        <v>19.718</v>
      </c>
      <c r="BA960">
        <v>13.079000000000001</v>
      </c>
      <c r="BB960">
        <v>38605.671000000002</v>
      </c>
      <c r="BD960">
        <v>86.06</v>
      </c>
      <c r="BE960">
        <v>4.7699999999999996</v>
      </c>
      <c r="BF960">
        <v>30.1</v>
      </c>
      <c r="BG960">
        <v>35.6</v>
      </c>
      <c r="BI960">
        <v>5.98</v>
      </c>
      <c r="BJ960">
        <v>82.66</v>
      </c>
      <c r="BK960">
        <v>0.90100000000000002</v>
      </c>
    </row>
    <row r="961" spans="1:67" x14ac:dyDescent="0.3">
      <c r="A961" t="s">
        <v>205</v>
      </c>
      <c r="B961" t="s">
        <v>206</v>
      </c>
      <c r="C961" t="s">
        <v>122</v>
      </c>
      <c r="D961" s="33">
        <v>44038</v>
      </c>
      <c r="E961">
        <v>219932</v>
      </c>
      <c r="F961">
        <v>4</v>
      </c>
      <c r="G961">
        <v>834.57100000000003</v>
      </c>
      <c r="H961">
        <v>30196</v>
      </c>
      <c r="I961">
        <v>0</v>
      </c>
      <c r="K961">
        <v>3262.0210000000002</v>
      </c>
      <c r="L961">
        <v>5.8999999999999997E-2</v>
      </c>
      <c r="M961">
        <v>12.378</v>
      </c>
      <c r="N961">
        <v>447.86599999999999</v>
      </c>
      <c r="O961">
        <v>0</v>
      </c>
      <c r="Q961">
        <v>1.35</v>
      </c>
      <c r="R961">
        <v>367</v>
      </c>
      <c r="S961">
        <v>5.4429999999999996</v>
      </c>
      <c r="T961">
        <v>5640</v>
      </c>
      <c r="U961">
        <v>83.652000000000001</v>
      </c>
      <c r="V961">
        <v>85</v>
      </c>
      <c r="W961">
        <v>1.2609999999999999</v>
      </c>
      <c r="X961">
        <v>749</v>
      </c>
      <c r="Y961">
        <v>11.109</v>
      </c>
      <c r="Z961">
        <v>14992</v>
      </c>
      <c r="AA961">
        <v>3283828</v>
      </c>
      <c r="AB961">
        <v>48.706000000000003</v>
      </c>
      <c r="AC961">
        <v>0.222</v>
      </c>
      <c r="AD961">
        <v>73523</v>
      </c>
      <c r="AE961">
        <v>1.0900000000000001</v>
      </c>
      <c r="AF961">
        <v>1.2999999999999999E-2</v>
      </c>
      <c r="AG961">
        <v>76.900000000000006</v>
      </c>
      <c r="AH961" t="s">
        <v>207</v>
      </c>
      <c r="AV961">
        <v>46.3</v>
      </c>
      <c r="AW961">
        <v>67422000</v>
      </c>
      <c r="AX961">
        <v>122.578</v>
      </c>
      <c r="AY961">
        <v>42</v>
      </c>
      <c r="AZ961">
        <v>19.718</v>
      </c>
      <c r="BA961">
        <v>13.079000000000001</v>
      </c>
      <c r="BB961">
        <v>38605.671000000002</v>
      </c>
      <c r="BD961">
        <v>86.06</v>
      </c>
      <c r="BE961">
        <v>4.7699999999999996</v>
      </c>
      <c r="BF961">
        <v>30.1</v>
      </c>
      <c r="BG961">
        <v>35.6</v>
      </c>
      <c r="BI961">
        <v>5.98</v>
      </c>
      <c r="BJ961">
        <v>82.66</v>
      </c>
      <c r="BK961">
        <v>0.90100000000000002</v>
      </c>
      <c r="BL961">
        <v>13842.6</v>
      </c>
      <c r="BM961">
        <v>3.89</v>
      </c>
      <c r="BN961">
        <v>-1.76</v>
      </c>
      <c r="BO961">
        <v>205.31280590905001</v>
      </c>
    </row>
    <row r="962" spans="1:67" x14ac:dyDescent="0.3">
      <c r="A962" t="s">
        <v>205</v>
      </c>
      <c r="B962" t="s">
        <v>206</v>
      </c>
      <c r="C962" t="s">
        <v>122</v>
      </c>
      <c r="D962" s="33">
        <v>44039</v>
      </c>
      <c r="E962">
        <v>222420</v>
      </c>
      <c r="F962">
        <v>2488</v>
      </c>
      <c r="G962">
        <v>917</v>
      </c>
      <c r="H962">
        <v>30214</v>
      </c>
      <c r="I962">
        <v>18</v>
      </c>
      <c r="K962">
        <v>3298.9229999999998</v>
      </c>
      <c r="L962">
        <v>36.902000000000001</v>
      </c>
      <c r="M962">
        <v>13.601000000000001</v>
      </c>
      <c r="N962">
        <v>448.13299999999998</v>
      </c>
      <c r="O962">
        <v>0.26700000000000002</v>
      </c>
      <c r="Q962">
        <v>1.38</v>
      </c>
      <c r="R962">
        <v>374</v>
      </c>
      <c r="S962">
        <v>5.5469999999999997</v>
      </c>
      <c r="T962">
        <v>5614</v>
      </c>
      <c r="U962">
        <v>83.266999999999996</v>
      </c>
      <c r="V962">
        <v>92</v>
      </c>
      <c r="W962">
        <v>1.365</v>
      </c>
      <c r="X962">
        <v>730</v>
      </c>
      <c r="Y962">
        <v>10.827</v>
      </c>
      <c r="Z962">
        <v>103287</v>
      </c>
      <c r="AA962">
        <v>3387115</v>
      </c>
      <c r="AB962">
        <v>50.238</v>
      </c>
      <c r="AC962">
        <v>1.532</v>
      </c>
      <c r="AD962">
        <v>74975</v>
      </c>
      <c r="AE962">
        <v>1.1120000000000001</v>
      </c>
      <c r="AF962">
        <v>1.4E-2</v>
      </c>
      <c r="AG962">
        <v>71.400000000000006</v>
      </c>
      <c r="AH962" t="s">
        <v>207</v>
      </c>
      <c r="AV962">
        <v>46.3</v>
      </c>
      <c r="AW962">
        <v>67422000</v>
      </c>
      <c r="AX962">
        <v>122.578</v>
      </c>
      <c r="AY962">
        <v>42</v>
      </c>
      <c r="AZ962">
        <v>19.718</v>
      </c>
      <c r="BA962">
        <v>13.079000000000001</v>
      </c>
      <c r="BB962">
        <v>38605.671000000002</v>
      </c>
      <c r="BD962">
        <v>86.06</v>
      </c>
      <c r="BE962">
        <v>4.7699999999999996</v>
      </c>
      <c r="BF962">
        <v>30.1</v>
      </c>
      <c r="BG962">
        <v>35.6</v>
      </c>
      <c r="BI962">
        <v>5.98</v>
      </c>
      <c r="BJ962">
        <v>82.66</v>
      </c>
      <c r="BK962">
        <v>0.90100000000000002</v>
      </c>
    </row>
    <row r="963" spans="1:67" x14ac:dyDescent="0.3">
      <c r="A963" t="s">
        <v>205</v>
      </c>
      <c r="B963" t="s">
        <v>206</v>
      </c>
      <c r="C963" t="s">
        <v>122</v>
      </c>
      <c r="D963" s="33">
        <v>44040</v>
      </c>
      <c r="E963">
        <v>222984</v>
      </c>
      <c r="F963">
        <v>564</v>
      </c>
      <c r="G963">
        <v>912.57100000000003</v>
      </c>
      <c r="H963">
        <v>30227</v>
      </c>
      <c r="I963">
        <v>13</v>
      </c>
      <c r="J963">
        <v>8.2859999999999996</v>
      </c>
      <c r="K963">
        <v>3307.288</v>
      </c>
      <c r="L963">
        <v>8.3650000000000002</v>
      </c>
      <c r="M963">
        <v>13.535</v>
      </c>
      <c r="N963">
        <v>448.32499999999999</v>
      </c>
      <c r="O963">
        <v>0.193</v>
      </c>
      <c r="P963">
        <v>0.123</v>
      </c>
      <c r="Q963">
        <v>1.38</v>
      </c>
      <c r="R963">
        <v>361</v>
      </c>
      <c r="S963">
        <v>5.3540000000000001</v>
      </c>
      <c r="T963">
        <v>5510</v>
      </c>
      <c r="U963">
        <v>81.724000000000004</v>
      </c>
      <c r="V963">
        <v>102</v>
      </c>
      <c r="W963">
        <v>1.5129999999999999</v>
      </c>
      <c r="X963">
        <v>793</v>
      </c>
      <c r="Y963">
        <v>11.762</v>
      </c>
      <c r="Z963">
        <v>104057</v>
      </c>
      <c r="AA963">
        <v>3491172</v>
      </c>
      <c r="AB963">
        <v>51.780999999999999</v>
      </c>
      <c r="AC963">
        <v>1.5429999999999999</v>
      </c>
      <c r="AD963">
        <v>77082</v>
      </c>
      <c r="AE963">
        <v>1.143</v>
      </c>
      <c r="AF963">
        <v>1.4E-2</v>
      </c>
      <c r="AG963">
        <v>71.400000000000006</v>
      </c>
      <c r="AH963" t="s">
        <v>207</v>
      </c>
      <c r="AV963">
        <v>46.3</v>
      </c>
      <c r="AW963">
        <v>67422000</v>
      </c>
      <c r="AX963">
        <v>122.578</v>
      </c>
      <c r="AY963">
        <v>42</v>
      </c>
      <c r="AZ963">
        <v>19.718</v>
      </c>
      <c r="BA963">
        <v>13.079000000000001</v>
      </c>
      <c r="BB963">
        <v>38605.671000000002</v>
      </c>
      <c r="BD963">
        <v>86.06</v>
      </c>
      <c r="BE963">
        <v>4.7699999999999996</v>
      </c>
      <c r="BF963">
        <v>30.1</v>
      </c>
      <c r="BG963">
        <v>35.6</v>
      </c>
      <c r="BI963">
        <v>5.98</v>
      </c>
      <c r="BJ963">
        <v>82.66</v>
      </c>
      <c r="BK963">
        <v>0.90100000000000002</v>
      </c>
    </row>
    <row r="964" spans="1:67" x14ac:dyDescent="0.3">
      <c r="A964" t="s">
        <v>205</v>
      </c>
      <c r="B964" t="s">
        <v>206</v>
      </c>
      <c r="C964" t="s">
        <v>122</v>
      </c>
      <c r="D964" s="33">
        <v>44041</v>
      </c>
      <c r="E964">
        <v>224454</v>
      </c>
      <c r="F964">
        <v>1470</v>
      </c>
      <c r="G964">
        <v>991</v>
      </c>
      <c r="H964">
        <v>30241</v>
      </c>
      <c r="I964">
        <v>14</v>
      </c>
      <c r="J964">
        <v>9.4290000000000003</v>
      </c>
      <c r="K964">
        <v>3329.0909999999999</v>
      </c>
      <c r="L964">
        <v>21.803000000000001</v>
      </c>
      <c r="M964">
        <v>14.698</v>
      </c>
      <c r="N964">
        <v>448.53300000000002</v>
      </c>
      <c r="O964">
        <v>0.20799999999999999</v>
      </c>
      <c r="P964">
        <v>0.14000000000000001</v>
      </c>
      <c r="Q964">
        <v>1.37</v>
      </c>
      <c r="R964">
        <v>356</v>
      </c>
      <c r="S964">
        <v>5.28</v>
      </c>
      <c r="T964">
        <v>5409</v>
      </c>
      <c r="U964">
        <v>80.225999999999999</v>
      </c>
      <c r="V964">
        <v>99</v>
      </c>
      <c r="W964">
        <v>1.468</v>
      </c>
      <c r="X964">
        <v>779</v>
      </c>
      <c r="Y964">
        <v>11.554</v>
      </c>
      <c r="Z964">
        <v>108087</v>
      </c>
      <c r="AA964">
        <v>3599259</v>
      </c>
      <c r="AB964">
        <v>53.384</v>
      </c>
      <c r="AC964">
        <v>1.603</v>
      </c>
      <c r="AD964">
        <v>79768</v>
      </c>
      <c r="AE964">
        <v>1.1830000000000001</v>
      </c>
      <c r="AF964">
        <v>1.4E-2</v>
      </c>
      <c r="AG964">
        <v>71.400000000000006</v>
      </c>
      <c r="AH964" t="s">
        <v>207</v>
      </c>
      <c r="AV964">
        <v>46.3</v>
      </c>
      <c r="AW964">
        <v>67422000</v>
      </c>
      <c r="AX964">
        <v>122.578</v>
      </c>
      <c r="AY964">
        <v>42</v>
      </c>
      <c r="AZ964">
        <v>19.718</v>
      </c>
      <c r="BA964">
        <v>13.079000000000001</v>
      </c>
      <c r="BB964">
        <v>38605.671000000002</v>
      </c>
      <c r="BD964">
        <v>86.06</v>
      </c>
      <c r="BE964">
        <v>4.7699999999999996</v>
      </c>
      <c r="BF964">
        <v>30.1</v>
      </c>
      <c r="BG964">
        <v>35.6</v>
      </c>
      <c r="BI964">
        <v>5.98</v>
      </c>
      <c r="BJ964">
        <v>82.66</v>
      </c>
      <c r="BK964">
        <v>0.90100000000000002</v>
      </c>
    </row>
    <row r="965" spans="1:67" x14ac:dyDescent="0.3">
      <c r="A965" t="s">
        <v>205</v>
      </c>
      <c r="B965" t="s">
        <v>206</v>
      </c>
      <c r="C965" t="s">
        <v>122</v>
      </c>
      <c r="D965" s="33">
        <v>44042</v>
      </c>
      <c r="E965">
        <v>225848</v>
      </c>
      <c r="F965">
        <v>1394</v>
      </c>
      <c r="G965">
        <v>1013.571</v>
      </c>
      <c r="H965">
        <v>30257</v>
      </c>
      <c r="I965">
        <v>16</v>
      </c>
      <c r="J965">
        <v>10.143000000000001</v>
      </c>
      <c r="K965">
        <v>3349.7669999999998</v>
      </c>
      <c r="L965">
        <v>20.675999999999998</v>
      </c>
      <c r="M965">
        <v>15.032999999999999</v>
      </c>
      <c r="N965">
        <v>448.77</v>
      </c>
      <c r="O965">
        <v>0.23699999999999999</v>
      </c>
      <c r="P965">
        <v>0.15</v>
      </c>
      <c r="Q965">
        <v>1.37</v>
      </c>
      <c r="R965">
        <v>357</v>
      </c>
      <c r="S965">
        <v>5.2949999999999999</v>
      </c>
      <c r="T965">
        <v>5334</v>
      </c>
      <c r="U965">
        <v>79.114000000000004</v>
      </c>
      <c r="V965">
        <v>100</v>
      </c>
      <c r="W965">
        <v>1.4830000000000001</v>
      </c>
      <c r="X965">
        <v>772</v>
      </c>
      <c r="Y965">
        <v>11.45</v>
      </c>
      <c r="Z965">
        <v>105728</v>
      </c>
      <c r="AA965">
        <v>3704987</v>
      </c>
      <c r="AB965">
        <v>54.951999999999998</v>
      </c>
      <c r="AC965">
        <v>1.5680000000000001</v>
      </c>
      <c r="AD965">
        <v>82250</v>
      </c>
      <c r="AE965">
        <v>1.22</v>
      </c>
      <c r="AF965">
        <v>1.4E-2</v>
      </c>
      <c r="AG965">
        <v>71.400000000000006</v>
      </c>
      <c r="AH965" t="s">
        <v>207</v>
      </c>
      <c r="AV965">
        <v>46.3</v>
      </c>
      <c r="AW965">
        <v>67422000</v>
      </c>
      <c r="AX965">
        <v>122.578</v>
      </c>
      <c r="AY965">
        <v>42</v>
      </c>
      <c r="AZ965">
        <v>19.718</v>
      </c>
      <c r="BA965">
        <v>13.079000000000001</v>
      </c>
      <c r="BB965">
        <v>38605.671000000002</v>
      </c>
      <c r="BD965">
        <v>86.06</v>
      </c>
      <c r="BE965">
        <v>4.7699999999999996</v>
      </c>
      <c r="BF965">
        <v>30.1</v>
      </c>
      <c r="BG965">
        <v>35.6</v>
      </c>
      <c r="BI965">
        <v>5.98</v>
      </c>
      <c r="BJ965">
        <v>82.66</v>
      </c>
      <c r="BK965">
        <v>0.90100000000000002</v>
      </c>
    </row>
    <row r="966" spans="1:67" x14ac:dyDescent="0.3">
      <c r="A966" t="s">
        <v>205</v>
      </c>
      <c r="B966" t="s">
        <v>206</v>
      </c>
      <c r="C966" t="s">
        <v>122</v>
      </c>
      <c r="D966" s="33">
        <v>44043</v>
      </c>
      <c r="E966">
        <v>227151</v>
      </c>
      <c r="F966">
        <v>1303</v>
      </c>
      <c r="G966">
        <v>1043.857</v>
      </c>
      <c r="H966">
        <v>30268</v>
      </c>
      <c r="I966">
        <v>11</v>
      </c>
      <c r="J966">
        <v>10.286</v>
      </c>
      <c r="K966">
        <v>3369.0929999999998</v>
      </c>
      <c r="L966">
        <v>19.326000000000001</v>
      </c>
      <c r="M966">
        <v>15.481999999999999</v>
      </c>
      <c r="N966">
        <v>448.93400000000003</v>
      </c>
      <c r="O966">
        <v>0.16300000000000001</v>
      </c>
      <c r="P966">
        <v>0.153</v>
      </c>
      <c r="Q966">
        <v>1.36</v>
      </c>
      <c r="R966">
        <v>347</v>
      </c>
      <c r="S966">
        <v>5.1470000000000002</v>
      </c>
      <c r="T966">
        <v>5257</v>
      </c>
      <c r="U966">
        <v>77.971999999999994</v>
      </c>
      <c r="V966">
        <v>100</v>
      </c>
      <c r="W966">
        <v>1.4830000000000001</v>
      </c>
      <c r="X966">
        <v>798</v>
      </c>
      <c r="Y966">
        <v>11.836</v>
      </c>
      <c r="Z966">
        <v>110211</v>
      </c>
      <c r="AA966">
        <v>3815198</v>
      </c>
      <c r="AB966">
        <v>56.587000000000003</v>
      </c>
      <c r="AC966">
        <v>1.635</v>
      </c>
      <c r="AD966">
        <v>84252</v>
      </c>
      <c r="AE966">
        <v>1.25</v>
      </c>
      <c r="AF966">
        <v>1.4E-2</v>
      </c>
      <c r="AG966">
        <v>71.400000000000006</v>
      </c>
      <c r="AH966" t="s">
        <v>207</v>
      </c>
      <c r="AV966">
        <v>46.3</v>
      </c>
      <c r="AW966">
        <v>67422000</v>
      </c>
      <c r="AX966">
        <v>122.578</v>
      </c>
      <c r="AY966">
        <v>42</v>
      </c>
      <c r="AZ966">
        <v>19.718</v>
      </c>
      <c r="BA966">
        <v>13.079000000000001</v>
      </c>
      <c r="BB966">
        <v>38605.671000000002</v>
      </c>
      <c r="BD966">
        <v>86.06</v>
      </c>
      <c r="BE966">
        <v>4.7699999999999996</v>
      </c>
      <c r="BF966">
        <v>30.1</v>
      </c>
      <c r="BG966">
        <v>35.6</v>
      </c>
      <c r="BI966">
        <v>5.98</v>
      </c>
      <c r="BJ966">
        <v>82.66</v>
      </c>
      <c r="BK966">
        <v>0.90100000000000002</v>
      </c>
    </row>
    <row r="967" spans="1:67" x14ac:dyDescent="0.3">
      <c r="A967" t="s">
        <v>205</v>
      </c>
      <c r="B967" t="s">
        <v>206</v>
      </c>
      <c r="C967" t="s">
        <v>122</v>
      </c>
      <c r="D967" s="33">
        <v>44044</v>
      </c>
      <c r="E967">
        <v>227213</v>
      </c>
      <c r="F967">
        <v>62</v>
      </c>
      <c r="G967">
        <v>1040.7139999999999</v>
      </c>
      <c r="H967">
        <v>30268</v>
      </c>
      <c r="I967">
        <v>0</v>
      </c>
      <c r="J967">
        <v>10.286</v>
      </c>
      <c r="K967">
        <v>3370.0129999999999</v>
      </c>
      <c r="L967">
        <v>0.92</v>
      </c>
      <c r="M967">
        <v>15.436</v>
      </c>
      <c r="N967">
        <v>448.93400000000003</v>
      </c>
      <c r="O967">
        <v>0</v>
      </c>
      <c r="P967">
        <v>0.153</v>
      </c>
      <c r="Q967">
        <v>1.37</v>
      </c>
      <c r="R967">
        <v>344</v>
      </c>
      <c r="S967">
        <v>5.1020000000000003</v>
      </c>
      <c r="T967">
        <v>5177</v>
      </c>
      <c r="U967">
        <v>76.784999999999997</v>
      </c>
      <c r="V967">
        <v>103</v>
      </c>
      <c r="W967">
        <v>1.528</v>
      </c>
      <c r="X967">
        <v>789</v>
      </c>
      <c r="Y967">
        <v>11.702</v>
      </c>
      <c r="Z967">
        <v>47672</v>
      </c>
      <c r="AA967">
        <v>3862870</v>
      </c>
      <c r="AB967">
        <v>57.293999999999997</v>
      </c>
      <c r="AC967">
        <v>0.70699999999999996</v>
      </c>
      <c r="AD967">
        <v>84862</v>
      </c>
      <c r="AE967">
        <v>1.2589999999999999</v>
      </c>
      <c r="AF967">
        <v>1.4E-2</v>
      </c>
      <c r="AG967">
        <v>71.400000000000006</v>
      </c>
      <c r="AH967" t="s">
        <v>207</v>
      </c>
      <c r="AV967">
        <v>46.3</v>
      </c>
      <c r="AW967">
        <v>67422000</v>
      </c>
      <c r="AX967">
        <v>122.578</v>
      </c>
      <c r="AY967">
        <v>42</v>
      </c>
      <c r="AZ967">
        <v>19.718</v>
      </c>
      <c r="BA967">
        <v>13.079000000000001</v>
      </c>
      <c r="BB967">
        <v>38605.671000000002</v>
      </c>
      <c r="BD967">
        <v>86.06</v>
      </c>
      <c r="BE967">
        <v>4.7699999999999996</v>
      </c>
      <c r="BF967">
        <v>30.1</v>
      </c>
      <c r="BG967">
        <v>35.6</v>
      </c>
      <c r="BI967">
        <v>5.98</v>
      </c>
      <c r="BJ967">
        <v>82.66</v>
      </c>
      <c r="BK967">
        <v>0.90100000000000002</v>
      </c>
    </row>
    <row r="968" spans="1:67" x14ac:dyDescent="0.3">
      <c r="A968" t="s">
        <v>205</v>
      </c>
      <c r="B968" t="s">
        <v>206</v>
      </c>
      <c r="C968" t="s">
        <v>122</v>
      </c>
      <c r="D968" s="33">
        <v>44045</v>
      </c>
      <c r="E968">
        <v>227216</v>
      </c>
      <c r="F968">
        <v>3</v>
      </c>
      <c r="G968">
        <v>1040.5709999999999</v>
      </c>
      <c r="H968">
        <v>30268</v>
      </c>
      <c r="I968">
        <v>0</v>
      </c>
      <c r="J968">
        <v>10.286</v>
      </c>
      <c r="K968">
        <v>3370.0569999999998</v>
      </c>
      <c r="L968">
        <v>4.3999999999999997E-2</v>
      </c>
      <c r="M968">
        <v>15.433999999999999</v>
      </c>
      <c r="N968">
        <v>448.93400000000003</v>
      </c>
      <c r="O968">
        <v>0</v>
      </c>
      <c r="P968">
        <v>0.153</v>
      </c>
      <c r="Q968">
        <v>1.4</v>
      </c>
      <c r="R968">
        <v>345</v>
      </c>
      <c r="S968">
        <v>5.117</v>
      </c>
      <c r="T968">
        <v>5188</v>
      </c>
      <c r="U968">
        <v>76.947999999999993</v>
      </c>
      <c r="V968">
        <v>105</v>
      </c>
      <c r="W968">
        <v>1.5569999999999999</v>
      </c>
      <c r="X968">
        <v>778</v>
      </c>
      <c r="Y968">
        <v>11.539</v>
      </c>
      <c r="Z968">
        <v>16527</v>
      </c>
      <c r="AA968">
        <v>3879397</v>
      </c>
      <c r="AB968">
        <v>57.539000000000001</v>
      </c>
      <c r="AC968">
        <v>0.245</v>
      </c>
      <c r="AD968">
        <v>85081</v>
      </c>
      <c r="AE968">
        <v>1.262</v>
      </c>
      <c r="AF968">
        <v>1.4E-2</v>
      </c>
      <c r="AG968">
        <v>71.400000000000006</v>
      </c>
      <c r="AH968" t="s">
        <v>207</v>
      </c>
      <c r="AV968">
        <v>46.3</v>
      </c>
      <c r="AW968">
        <v>67422000</v>
      </c>
      <c r="AX968">
        <v>122.578</v>
      </c>
      <c r="AY968">
        <v>42</v>
      </c>
      <c r="AZ968">
        <v>19.718</v>
      </c>
      <c r="BA968">
        <v>13.079000000000001</v>
      </c>
      <c r="BB968">
        <v>38605.671000000002</v>
      </c>
      <c r="BD968">
        <v>86.06</v>
      </c>
      <c r="BE968">
        <v>4.7699999999999996</v>
      </c>
      <c r="BF968">
        <v>30.1</v>
      </c>
      <c r="BG968">
        <v>35.6</v>
      </c>
      <c r="BI968">
        <v>5.98</v>
      </c>
      <c r="BJ968">
        <v>82.66</v>
      </c>
      <c r="BK968">
        <v>0.90100000000000002</v>
      </c>
      <c r="BL968">
        <v>14257.8</v>
      </c>
      <c r="BM968">
        <v>3.9</v>
      </c>
      <c r="BN968">
        <v>3.97</v>
      </c>
      <c r="BO968">
        <v>211.471033193913</v>
      </c>
    </row>
    <row r="969" spans="1:67" x14ac:dyDescent="0.3">
      <c r="A969" t="s">
        <v>205</v>
      </c>
      <c r="B969" t="s">
        <v>206</v>
      </c>
      <c r="C969" t="s">
        <v>122</v>
      </c>
      <c r="D969" s="33">
        <v>44046</v>
      </c>
      <c r="E969">
        <v>230577</v>
      </c>
      <c r="F969">
        <v>3361</v>
      </c>
      <c r="G969">
        <v>1165.2860000000001</v>
      </c>
      <c r="H969">
        <v>30298</v>
      </c>
      <c r="I969">
        <v>30</v>
      </c>
      <c r="J969">
        <v>12</v>
      </c>
      <c r="K969">
        <v>3419.9070000000002</v>
      </c>
      <c r="L969">
        <v>49.85</v>
      </c>
      <c r="M969">
        <v>17.283000000000001</v>
      </c>
      <c r="N969">
        <v>449.37900000000002</v>
      </c>
      <c r="O969">
        <v>0.44500000000000001</v>
      </c>
      <c r="P969">
        <v>0.17799999999999999</v>
      </c>
      <c r="Q969">
        <v>1.43</v>
      </c>
      <c r="R969">
        <v>360</v>
      </c>
      <c r="S969">
        <v>5.34</v>
      </c>
      <c r="T969">
        <v>5157</v>
      </c>
      <c r="U969">
        <v>76.488</v>
      </c>
      <c r="V969">
        <v>109</v>
      </c>
      <c r="W969">
        <v>1.617</v>
      </c>
      <c r="X969">
        <v>802</v>
      </c>
      <c r="Y969">
        <v>11.895</v>
      </c>
      <c r="Z969">
        <v>113443</v>
      </c>
      <c r="AA969">
        <v>3992840</v>
      </c>
      <c r="AB969">
        <v>59.222000000000001</v>
      </c>
      <c r="AC969">
        <v>1.6830000000000001</v>
      </c>
      <c r="AD969">
        <v>86532</v>
      </c>
      <c r="AE969">
        <v>1.2829999999999999</v>
      </c>
      <c r="AF969">
        <v>1.4999999999999999E-2</v>
      </c>
      <c r="AG969">
        <v>66.7</v>
      </c>
      <c r="AH969" t="s">
        <v>207</v>
      </c>
      <c r="AV969">
        <v>46.3</v>
      </c>
      <c r="AW969">
        <v>67422000</v>
      </c>
      <c r="AX969">
        <v>122.578</v>
      </c>
      <c r="AY969">
        <v>42</v>
      </c>
      <c r="AZ969">
        <v>19.718</v>
      </c>
      <c r="BA969">
        <v>13.079000000000001</v>
      </c>
      <c r="BB969">
        <v>38605.671000000002</v>
      </c>
      <c r="BD969">
        <v>86.06</v>
      </c>
      <c r="BE969">
        <v>4.7699999999999996</v>
      </c>
      <c r="BF969">
        <v>30.1</v>
      </c>
      <c r="BG969">
        <v>35.6</v>
      </c>
      <c r="BI969">
        <v>5.98</v>
      </c>
      <c r="BJ969">
        <v>82.66</v>
      </c>
      <c r="BK969">
        <v>0.90100000000000002</v>
      </c>
    </row>
    <row r="970" spans="1:67" x14ac:dyDescent="0.3">
      <c r="A970" t="s">
        <v>205</v>
      </c>
      <c r="B970" t="s">
        <v>206</v>
      </c>
      <c r="C970" t="s">
        <v>122</v>
      </c>
      <c r="D970" s="33">
        <v>44047</v>
      </c>
      <c r="E970">
        <v>231546</v>
      </c>
      <c r="F970">
        <v>969</v>
      </c>
      <c r="G970">
        <v>1223.143</v>
      </c>
      <c r="H970">
        <v>30300</v>
      </c>
      <c r="I970">
        <v>2</v>
      </c>
      <c r="J970">
        <v>10.429</v>
      </c>
      <c r="K970">
        <v>3434.28</v>
      </c>
      <c r="L970">
        <v>14.372</v>
      </c>
      <c r="M970">
        <v>18.141999999999999</v>
      </c>
      <c r="N970">
        <v>449.40800000000002</v>
      </c>
      <c r="O970">
        <v>0.03</v>
      </c>
      <c r="P970">
        <v>0.155</v>
      </c>
      <c r="Q970">
        <v>1.43</v>
      </c>
      <c r="R970">
        <v>364</v>
      </c>
      <c r="S970">
        <v>5.399</v>
      </c>
      <c r="T970">
        <v>5121</v>
      </c>
      <c r="U970">
        <v>75.953999999999994</v>
      </c>
      <c r="V970">
        <v>108</v>
      </c>
      <c r="W970">
        <v>1.6020000000000001</v>
      </c>
      <c r="X970">
        <v>769</v>
      </c>
      <c r="Y970">
        <v>11.406000000000001</v>
      </c>
      <c r="Z970">
        <v>106729</v>
      </c>
      <c r="AA970">
        <v>4099569</v>
      </c>
      <c r="AB970">
        <v>60.805</v>
      </c>
      <c r="AC970">
        <v>1.583</v>
      </c>
      <c r="AD970">
        <v>86914</v>
      </c>
      <c r="AE970">
        <v>1.2889999999999999</v>
      </c>
      <c r="AF970">
        <v>1.6E-2</v>
      </c>
      <c r="AG970">
        <v>62.5</v>
      </c>
      <c r="AH970" t="s">
        <v>207</v>
      </c>
      <c r="AV970">
        <v>46.3</v>
      </c>
      <c r="AW970">
        <v>67422000</v>
      </c>
      <c r="AX970">
        <v>122.578</v>
      </c>
      <c r="AY970">
        <v>42</v>
      </c>
      <c r="AZ970">
        <v>19.718</v>
      </c>
      <c r="BA970">
        <v>13.079000000000001</v>
      </c>
      <c r="BB970">
        <v>38605.671000000002</v>
      </c>
      <c r="BD970">
        <v>86.06</v>
      </c>
      <c r="BE970">
        <v>4.7699999999999996</v>
      </c>
      <c r="BF970">
        <v>30.1</v>
      </c>
      <c r="BG970">
        <v>35.6</v>
      </c>
      <c r="BI970">
        <v>5.98</v>
      </c>
      <c r="BJ970">
        <v>82.66</v>
      </c>
      <c r="BK970">
        <v>0.90100000000000002</v>
      </c>
    </row>
    <row r="971" spans="1:67" x14ac:dyDescent="0.3">
      <c r="A971" t="s">
        <v>205</v>
      </c>
      <c r="B971" t="s">
        <v>206</v>
      </c>
      <c r="C971" t="s">
        <v>122</v>
      </c>
      <c r="D971" s="33">
        <v>44048</v>
      </c>
      <c r="E971">
        <v>233254</v>
      </c>
      <c r="F971">
        <v>1708</v>
      </c>
      <c r="G971">
        <v>1257.143</v>
      </c>
      <c r="H971">
        <v>30311</v>
      </c>
      <c r="I971">
        <v>11</v>
      </c>
      <c r="J971">
        <v>10</v>
      </c>
      <c r="K971">
        <v>3459.6129999999998</v>
      </c>
      <c r="L971">
        <v>25.332999999999998</v>
      </c>
      <c r="M971">
        <v>18.646000000000001</v>
      </c>
      <c r="N971">
        <v>449.57100000000003</v>
      </c>
      <c r="O971">
        <v>0.16300000000000001</v>
      </c>
      <c r="P971">
        <v>0.14799999999999999</v>
      </c>
      <c r="Q971">
        <v>1.42</v>
      </c>
      <c r="R971">
        <v>360</v>
      </c>
      <c r="S971">
        <v>5.34</v>
      </c>
      <c r="T971">
        <v>5107</v>
      </c>
      <c r="U971">
        <v>75.747</v>
      </c>
      <c r="V971">
        <v>109</v>
      </c>
      <c r="W971">
        <v>1.617</v>
      </c>
      <c r="X971">
        <v>788</v>
      </c>
      <c r="Y971">
        <v>11.688000000000001</v>
      </c>
      <c r="Z971">
        <v>106577</v>
      </c>
      <c r="AA971">
        <v>4206146</v>
      </c>
      <c r="AB971">
        <v>62.384999999999998</v>
      </c>
      <c r="AC971">
        <v>1.581</v>
      </c>
      <c r="AD971">
        <v>86698</v>
      </c>
      <c r="AE971">
        <v>1.286</v>
      </c>
      <c r="AF971">
        <v>1.7000000000000001E-2</v>
      </c>
      <c r="AG971">
        <v>58.8</v>
      </c>
      <c r="AH971" t="s">
        <v>207</v>
      </c>
      <c r="AV971">
        <v>46.3</v>
      </c>
      <c r="AW971">
        <v>67422000</v>
      </c>
      <c r="AX971">
        <v>122.578</v>
      </c>
      <c r="AY971">
        <v>42</v>
      </c>
      <c r="AZ971">
        <v>19.718</v>
      </c>
      <c r="BA971">
        <v>13.079000000000001</v>
      </c>
      <c r="BB971">
        <v>38605.671000000002</v>
      </c>
      <c r="BD971">
        <v>86.06</v>
      </c>
      <c r="BE971">
        <v>4.7699999999999996</v>
      </c>
      <c r="BF971">
        <v>30.1</v>
      </c>
      <c r="BG971">
        <v>35.6</v>
      </c>
      <c r="BI971">
        <v>5.98</v>
      </c>
      <c r="BJ971">
        <v>82.66</v>
      </c>
      <c r="BK971">
        <v>0.90100000000000002</v>
      </c>
    </row>
    <row r="972" spans="1:67" x14ac:dyDescent="0.3">
      <c r="A972" t="s">
        <v>205</v>
      </c>
      <c r="B972" t="s">
        <v>206</v>
      </c>
      <c r="C972" t="s">
        <v>122</v>
      </c>
      <c r="D972" s="33">
        <v>44049</v>
      </c>
      <c r="E972">
        <v>234855</v>
      </c>
      <c r="F972">
        <v>1601</v>
      </c>
      <c r="G972">
        <v>1286.7139999999999</v>
      </c>
      <c r="H972">
        <v>30315</v>
      </c>
      <c r="I972">
        <v>4</v>
      </c>
      <c r="J972">
        <v>8.2859999999999996</v>
      </c>
      <c r="K972">
        <v>3483.3589999999999</v>
      </c>
      <c r="L972">
        <v>23.745999999999999</v>
      </c>
      <c r="M972">
        <v>19.084</v>
      </c>
      <c r="N972">
        <v>449.63099999999997</v>
      </c>
      <c r="O972">
        <v>5.8999999999999997E-2</v>
      </c>
      <c r="P972">
        <v>0.123</v>
      </c>
      <c r="Q972">
        <v>1.42</v>
      </c>
      <c r="R972">
        <v>366</v>
      </c>
      <c r="S972">
        <v>5.4279999999999999</v>
      </c>
      <c r="T972">
        <v>5019</v>
      </c>
      <c r="U972">
        <v>74.441999999999993</v>
      </c>
      <c r="V972">
        <v>116</v>
      </c>
      <c r="W972">
        <v>1.7210000000000001</v>
      </c>
      <c r="X972">
        <v>813</v>
      </c>
      <c r="Y972">
        <v>12.058</v>
      </c>
      <c r="Z972">
        <v>109853</v>
      </c>
      <c r="AA972">
        <v>4315999</v>
      </c>
      <c r="AB972">
        <v>64.015000000000001</v>
      </c>
      <c r="AC972">
        <v>1.629</v>
      </c>
      <c r="AD972">
        <v>87287</v>
      </c>
      <c r="AE972">
        <v>1.2949999999999999</v>
      </c>
      <c r="AF972">
        <v>1.7999999999999999E-2</v>
      </c>
      <c r="AG972">
        <v>55.6</v>
      </c>
      <c r="AH972" t="s">
        <v>207</v>
      </c>
      <c r="AV972">
        <v>46.3</v>
      </c>
      <c r="AW972">
        <v>67422000</v>
      </c>
      <c r="AX972">
        <v>122.578</v>
      </c>
      <c r="AY972">
        <v>42</v>
      </c>
      <c r="AZ972">
        <v>19.718</v>
      </c>
      <c r="BA972">
        <v>13.079000000000001</v>
      </c>
      <c r="BB972">
        <v>38605.671000000002</v>
      </c>
      <c r="BD972">
        <v>86.06</v>
      </c>
      <c r="BE972">
        <v>4.7699999999999996</v>
      </c>
      <c r="BF972">
        <v>30.1</v>
      </c>
      <c r="BG972">
        <v>35.6</v>
      </c>
      <c r="BI972">
        <v>5.98</v>
      </c>
      <c r="BJ972">
        <v>82.66</v>
      </c>
      <c r="BK972">
        <v>0.90100000000000002</v>
      </c>
    </row>
    <row r="973" spans="1:67" x14ac:dyDescent="0.3">
      <c r="A973" t="s">
        <v>205</v>
      </c>
      <c r="B973" t="s">
        <v>206</v>
      </c>
      <c r="C973" t="s">
        <v>122</v>
      </c>
      <c r="D973" s="33">
        <v>44050</v>
      </c>
      <c r="E973">
        <v>237237</v>
      </c>
      <c r="F973">
        <v>2382</v>
      </c>
      <c r="G973">
        <v>1440.857</v>
      </c>
      <c r="H973">
        <v>30328</v>
      </c>
      <c r="I973">
        <v>13</v>
      </c>
      <c r="J973">
        <v>8.5709999999999997</v>
      </c>
      <c r="K973">
        <v>3518.6880000000001</v>
      </c>
      <c r="L973">
        <v>35.33</v>
      </c>
      <c r="M973">
        <v>21.370999999999999</v>
      </c>
      <c r="N973">
        <v>449.82299999999998</v>
      </c>
      <c r="O973">
        <v>0.193</v>
      </c>
      <c r="P973">
        <v>0.127</v>
      </c>
      <c r="Q973">
        <v>1.42</v>
      </c>
      <c r="R973">
        <v>359</v>
      </c>
      <c r="S973">
        <v>5.3250000000000002</v>
      </c>
      <c r="T973">
        <v>4970</v>
      </c>
      <c r="U973">
        <v>73.715000000000003</v>
      </c>
      <c r="V973">
        <v>120</v>
      </c>
      <c r="W973">
        <v>1.78</v>
      </c>
      <c r="X973">
        <v>797</v>
      </c>
      <c r="Y973">
        <v>11.821</v>
      </c>
      <c r="Z973">
        <v>112139</v>
      </c>
      <c r="AA973">
        <v>4428138</v>
      </c>
      <c r="AB973">
        <v>65.677999999999997</v>
      </c>
      <c r="AC973">
        <v>1.663</v>
      </c>
      <c r="AD973">
        <v>87563</v>
      </c>
      <c r="AE973">
        <v>1.2989999999999999</v>
      </c>
      <c r="AF973">
        <v>1.9E-2</v>
      </c>
      <c r="AG973">
        <v>52.6</v>
      </c>
      <c r="AH973" t="s">
        <v>207</v>
      </c>
      <c r="AV973">
        <v>46.3</v>
      </c>
      <c r="AW973">
        <v>67422000</v>
      </c>
      <c r="AX973">
        <v>122.578</v>
      </c>
      <c r="AY973">
        <v>42</v>
      </c>
      <c r="AZ973">
        <v>19.718</v>
      </c>
      <c r="BA973">
        <v>13.079000000000001</v>
      </c>
      <c r="BB973">
        <v>38605.671000000002</v>
      </c>
      <c r="BD973">
        <v>86.06</v>
      </c>
      <c r="BE973">
        <v>4.7699999999999996</v>
      </c>
      <c r="BF973">
        <v>30.1</v>
      </c>
      <c r="BG973">
        <v>35.6</v>
      </c>
      <c r="BI973">
        <v>5.98</v>
      </c>
      <c r="BJ973">
        <v>82.66</v>
      </c>
      <c r="BK973">
        <v>0.90100000000000002</v>
      </c>
    </row>
    <row r="974" spans="1:67" x14ac:dyDescent="0.3">
      <c r="A974" t="s">
        <v>205</v>
      </c>
      <c r="B974" t="s">
        <v>206</v>
      </c>
      <c r="C974" t="s">
        <v>122</v>
      </c>
      <c r="D974" s="33">
        <v>44051</v>
      </c>
      <c r="E974">
        <v>237306</v>
      </c>
      <c r="F974">
        <v>69</v>
      </c>
      <c r="G974">
        <v>1441.857</v>
      </c>
      <c r="H974">
        <v>30329</v>
      </c>
      <c r="I974">
        <v>1</v>
      </c>
      <c r="J974">
        <v>8.7140000000000004</v>
      </c>
      <c r="K974">
        <v>3519.712</v>
      </c>
      <c r="L974">
        <v>1.0229999999999999</v>
      </c>
      <c r="M974">
        <v>21.385999999999999</v>
      </c>
      <c r="N974">
        <v>449.83800000000002</v>
      </c>
      <c r="O974">
        <v>1.4999999999999999E-2</v>
      </c>
      <c r="P974">
        <v>0.129</v>
      </c>
      <c r="Q974">
        <v>1.42</v>
      </c>
      <c r="R974">
        <v>366</v>
      </c>
      <c r="S974">
        <v>5.4279999999999999</v>
      </c>
      <c r="T974">
        <v>4981</v>
      </c>
      <c r="U974">
        <v>73.878</v>
      </c>
      <c r="V974">
        <v>121</v>
      </c>
      <c r="W974">
        <v>1.7949999999999999</v>
      </c>
      <c r="X974">
        <v>793</v>
      </c>
      <c r="Y974">
        <v>11.762</v>
      </c>
      <c r="Z974">
        <v>49804</v>
      </c>
      <c r="AA974">
        <v>4477942</v>
      </c>
      <c r="AB974">
        <v>66.417000000000002</v>
      </c>
      <c r="AC974">
        <v>0.73899999999999999</v>
      </c>
      <c r="AD974">
        <v>87867</v>
      </c>
      <c r="AE974">
        <v>1.3029999999999999</v>
      </c>
      <c r="AF974">
        <v>1.9E-2</v>
      </c>
      <c r="AG974">
        <v>52.6</v>
      </c>
      <c r="AH974" t="s">
        <v>207</v>
      </c>
      <c r="AV974">
        <v>46.3</v>
      </c>
      <c r="AW974">
        <v>67422000</v>
      </c>
      <c r="AX974">
        <v>122.578</v>
      </c>
      <c r="AY974">
        <v>42</v>
      </c>
      <c r="AZ974">
        <v>19.718</v>
      </c>
      <c r="BA974">
        <v>13.079000000000001</v>
      </c>
      <c r="BB974">
        <v>38605.671000000002</v>
      </c>
      <c r="BD974">
        <v>86.06</v>
      </c>
      <c r="BE974">
        <v>4.7699999999999996</v>
      </c>
      <c r="BF974">
        <v>30.1</v>
      </c>
      <c r="BG974">
        <v>35.6</v>
      </c>
      <c r="BI974">
        <v>5.98</v>
      </c>
      <c r="BJ974">
        <v>82.66</v>
      </c>
      <c r="BK974">
        <v>0.90100000000000002</v>
      </c>
    </row>
    <row r="975" spans="1:67" x14ac:dyDescent="0.3">
      <c r="A975" t="s">
        <v>205</v>
      </c>
      <c r="B975" t="s">
        <v>206</v>
      </c>
      <c r="C975" t="s">
        <v>122</v>
      </c>
      <c r="D975" s="33">
        <v>44052</v>
      </c>
      <c r="E975">
        <v>237312</v>
      </c>
      <c r="F975">
        <v>6</v>
      </c>
      <c r="G975">
        <v>1442.2860000000001</v>
      </c>
      <c r="H975">
        <v>30329</v>
      </c>
      <c r="I975">
        <v>0</v>
      </c>
      <c r="J975">
        <v>8.7140000000000004</v>
      </c>
      <c r="K975">
        <v>3519.8009999999999</v>
      </c>
      <c r="L975">
        <v>8.8999999999999996E-2</v>
      </c>
      <c r="M975">
        <v>21.391999999999999</v>
      </c>
      <c r="N975">
        <v>449.83800000000002</v>
      </c>
      <c r="O975">
        <v>0</v>
      </c>
      <c r="P975">
        <v>0.129</v>
      </c>
      <c r="Q975">
        <v>1.45</v>
      </c>
      <c r="R975">
        <v>368</v>
      </c>
      <c r="S975">
        <v>5.4580000000000002</v>
      </c>
      <c r="T975">
        <v>4992</v>
      </c>
      <c r="U975">
        <v>74.040999999999997</v>
      </c>
      <c r="V975">
        <v>122</v>
      </c>
      <c r="W975">
        <v>1.8089999999999999</v>
      </c>
      <c r="X975">
        <v>782</v>
      </c>
      <c r="Y975">
        <v>11.599</v>
      </c>
      <c r="Z975">
        <v>17136</v>
      </c>
      <c r="AA975">
        <v>4495078</v>
      </c>
      <c r="AB975">
        <v>66.671000000000006</v>
      </c>
      <c r="AC975">
        <v>0.254</v>
      </c>
      <c r="AD975">
        <v>87954</v>
      </c>
      <c r="AE975">
        <v>1.3049999999999999</v>
      </c>
      <c r="AF975">
        <v>0.02</v>
      </c>
      <c r="AG975">
        <v>50</v>
      </c>
      <c r="AH975" t="s">
        <v>207</v>
      </c>
      <c r="AV975">
        <v>46.3</v>
      </c>
      <c r="AW975">
        <v>67422000</v>
      </c>
      <c r="AX975">
        <v>122.578</v>
      </c>
      <c r="AY975">
        <v>42</v>
      </c>
      <c r="AZ975">
        <v>19.718</v>
      </c>
      <c r="BA975">
        <v>13.079000000000001</v>
      </c>
      <c r="BB975">
        <v>38605.671000000002</v>
      </c>
      <c r="BD975">
        <v>86.06</v>
      </c>
      <c r="BE975">
        <v>4.7699999999999996</v>
      </c>
      <c r="BF975">
        <v>30.1</v>
      </c>
      <c r="BG975">
        <v>35.6</v>
      </c>
      <c r="BI975">
        <v>5.98</v>
      </c>
      <c r="BJ975">
        <v>82.66</v>
      </c>
      <c r="BK975">
        <v>0.90100000000000002</v>
      </c>
      <c r="BL975">
        <v>14453</v>
      </c>
      <c r="BM975">
        <v>3.84</v>
      </c>
      <c r="BN975">
        <v>1.85</v>
      </c>
      <c r="BO975">
        <v>214.36623060721999</v>
      </c>
    </row>
    <row r="976" spans="1:67" x14ac:dyDescent="0.3">
      <c r="A976" t="s">
        <v>205</v>
      </c>
      <c r="B976" t="s">
        <v>206</v>
      </c>
      <c r="C976" t="s">
        <v>122</v>
      </c>
      <c r="D976" s="33">
        <v>44053</v>
      </c>
      <c r="E976">
        <v>242029</v>
      </c>
      <c r="F976">
        <v>4717</v>
      </c>
      <c r="G976">
        <v>1636</v>
      </c>
      <c r="H976">
        <v>30344</v>
      </c>
      <c r="I976">
        <v>15</v>
      </c>
      <c r="J976">
        <v>6.5709999999999997</v>
      </c>
      <c r="K976">
        <v>3589.7629999999999</v>
      </c>
      <c r="L976">
        <v>69.962000000000003</v>
      </c>
      <c r="M976">
        <v>24.265000000000001</v>
      </c>
      <c r="N976">
        <v>450.06099999999998</v>
      </c>
      <c r="O976">
        <v>0.222</v>
      </c>
      <c r="P976">
        <v>9.7000000000000003E-2</v>
      </c>
      <c r="Q976">
        <v>1.48</v>
      </c>
      <c r="R976">
        <v>372</v>
      </c>
      <c r="S976">
        <v>5.5170000000000003</v>
      </c>
      <c r="T976">
        <v>5004</v>
      </c>
      <c r="U976">
        <v>74.218999999999994</v>
      </c>
      <c r="V976">
        <v>121</v>
      </c>
      <c r="W976">
        <v>1.7949999999999999</v>
      </c>
      <c r="X976">
        <v>820</v>
      </c>
      <c r="Y976">
        <v>12.162000000000001</v>
      </c>
      <c r="Z976">
        <v>116892</v>
      </c>
      <c r="AA976">
        <v>4611970</v>
      </c>
      <c r="AB976">
        <v>68.405000000000001</v>
      </c>
      <c r="AC976">
        <v>1.734</v>
      </c>
      <c r="AD976">
        <v>88447</v>
      </c>
      <c r="AE976">
        <v>1.3120000000000001</v>
      </c>
      <c r="AF976">
        <v>2.1000000000000001E-2</v>
      </c>
      <c r="AG976">
        <v>47.6</v>
      </c>
      <c r="AH976" t="s">
        <v>207</v>
      </c>
      <c r="AV976">
        <v>46.3</v>
      </c>
      <c r="AW976">
        <v>67422000</v>
      </c>
      <c r="AX976">
        <v>122.578</v>
      </c>
      <c r="AY976">
        <v>42</v>
      </c>
      <c r="AZ976">
        <v>19.718</v>
      </c>
      <c r="BA976">
        <v>13.079000000000001</v>
      </c>
      <c r="BB976">
        <v>38605.671000000002</v>
      </c>
      <c r="BD976">
        <v>86.06</v>
      </c>
      <c r="BE976">
        <v>4.7699999999999996</v>
      </c>
      <c r="BF976">
        <v>30.1</v>
      </c>
      <c r="BG976">
        <v>35.6</v>
      </c>
      <c r="BI976">
        <v>5.98</v>
      </c>
      <c r="BJ976">
        <v>82.66</v>
      </c>
      <c r="BK976">
        <v>0.90100000000000002</v>
      </c>
    </row>
    <row r="977" spans="1:67" x14ac:dyDescent="0.3">
      <c r="A977" t="s">
        <v>205</v>
      </c>
      <c r="B977" t="s">
        <v>206</v>
      </c>
      <c r="C977" t="s">
        <v>122</v>
      </c>
      <c r="D977" s="33">
        <v>44054</v>
      </c>
      <c r="E977">
        <v>243437</v>
      </c>
      <c r="F977">
        <v>1408</v>
      </c>
      <c r="G977">
        <v>1698.7139999999999</v>
      </c>
      <c r="H977">
        <v>30357</v>
      </c>
      <c r="I977">
        <v>13</v>
      </c>
      <c r="J977">
        <v>8.1430000000000007</v>
      </c>
      <c r="K977">
        <v>3610.6460000000002</v>
      </c>
      <c r="L977">
        <v>20.882999999999999</v>
      </c>
      <c r="M977">
        <v>25.195</v>
      </c>
      <c r="N977">
        <v>450.25400000000002</v>
      </c>
      <c r="O977">
        <v>0.193</v>
      </c>
      <c r="P977">
        <v>0.121</v>
      </c>
      <c r="Q977">
        <v>1.47</v>
      </c>
      <c r="R977">
        <v>367</v>
      </c>
      <c r="S977">
        <v>5.4429999999999996</v>
      </c>
      <c r="T977">
        <v>4971</v>
      </c>
      <c r="U977">
        <v>73.73</v>
      </c>
      <c r="V977">
        <v>121</v>
      </c>
      <c r="W977">
        <v>1.7949999999999999</v>
      </c>
      <c r="X977">
        <v>872</v>
      </c>
      <c r="Y977">
        <v>12.933</v>
      </c>
      <c r="Z977">
        <v>106637</v>
      </c>
      <c r="AA977">
        <v>4718607</v>
      </c>
      <c r="AB977">
        <v>69.986000000000004</v>
      </c>
      <c r="AC977">
        <v>1.5820000000000001</v>
      </c>
      <c r="AD977">
        <v>88434</v>
      </c>
      <c r="AE977">
        <v>1.3120000000000001</v>
      </c>
      <c r="AF977">
        <v>2.1999999999999999E-2</v>
      </c>
      <c r="AG977">
        <v>45.5</v>
      </c>
      <c r="AH977" t="s">
        <v>207</v>
      </c>
      <c r="AV977">
        <v>46.3</v>
      </c>
      <c r="AW977">
        <v>67422000</v>
      </c>
      <c r="AX977">
        <v>122.578</v>
      </c>
      <c r="AY977">
        <v>42</v>
      </c>
      <c r="AZ977">
        <v>19.718</v>
      </c>
      <c r="BA977">
        <v>13.079000000000001</v>
      </c>
      <c r="BB977">
        <v>38605.671000000002</v>
      </c>
      <c r="BD977">
        <v>86.06</v>
      </c>
      <c r="BE977">
        <v>4.7699999999999996</v>
      </c>
      <c r="BF977">
        <v>30.1</v>
      </c>
      <c r="BG977">
        <v>35.6</v>
      </c>
      <c r="BI977">
        <v>5.98</v>
      </c>
      <c r="BJ977">
        <v>82.66</v>
      </c>
      <c r="BK977">
        <v>0.90100000000000002</v>
      </c>
    </row>
    <row r="978" spans="1:67" x14ac:dyDescent="0.3">
      <c r="A978" t="s">
        <v>205</v>
      </c>
      <c r="B978" t="s">
        <v>206</v>
      </c>
      <c r="C978" t="s">
        <v>122</v>
      </c>
      <c r="D978" s="33">
        <v>44055</v>
      </c>
      <c r="E978">
        <v>246014</v>
      </c>
      <c r="F978">
        <v>2577</v>
      </c>
      <c r="G978">
        <v>1822.857</v>
      </c>
      <c r="H978">
        <v>30376</v>
      </c>
      <c r="I978">
        <v>19</v>
      </c>
      <c r="J978">
        <v>9.2859999999999996</v>
      </c>
      <c r="K978">
        <v>3648.8679999999999</v>
      </c>
      <c r="L978">
        <v>38.222000000000001</v>
      </c>
      <c r="M978">
        <v>27.036999999999999</v>
      </c>
      <c r="N978">
        <v>450.53500000000003</v>
      </c>
      <c r="O978">
        <v>0.28199999999999997</v>
      </c>
      <c r="P978">
        <v>0.13800000000000001</v>
      </c>
      <c r="Q978">
        <v>1.46</v>
      </c>
      <c r="R978">
        <v>355</v>
      </c>
      <c r="S978">
        <v>5.2649999999999997</v>
      </c>
      <c r="T978">
        <v>4850</v>
      </c>
      <c r="U978">
        <v>71.935000000000002</v>
      </c>
      <c r="V978">
        <v>123</v>
      </c>
      <c r="W978">
        <v>1.8240000000000001</v>
      </c>
      <c r="X978">
        <v>878</v>
      </c>
      <c r="Y978">
        <v>13.022</v>
      </c>
      <c r="Z978">
        <v>111735</v>
      </c>
      <c r="AA978">
        <v>4830342</v>
      </c>
      <c r="AB978">
        <v>71.643000000000001</v>
      </c>
      <c r="AC978">
        <v>1.657</v>
      </c>
      <c r="AD978">
        <v>89171</v>
      </c>
      <c r="AE978">
        <v>1.323</v>
      </c>
      <c r="AF978">
        <v>2.3E-2</v>
      </c>
      <c r="AG978">
        <v>43.5</v>
      </c>
      <c r="AH978" t="s">
        <v>207</v>
      </c>
      <c r="AV978">
        <v>46.3</v>
      </c>
      <c r="AW978">
        <v>67422000</v>
      </c>
      <c r="AX978">
        <v>122.578</v>
      </c>
      <c r="AY978">
        <v>42</v>
      </c>
      <c r="AZ978">
        <v>19.718</v>
      </c>
      <c r="BA978">
        <v>13.079000000000001</v>
      </c>
      <c r="BB978">
        <v>38605.671000000002</v>
      </c>
      <c r="BD978">
        <v>86.06</v>
      </c>
      <c r="BE978">
        <v>4.7699999999999996</v>
      </c>
      <c r="BF978">
        <v>30.1</v>
      </c>
      <c r="BG978">
        <v>35.6</v>
      </c>
      <c r="BI978">
        <v>5.98</v>
      </c>
      <c r="BJ978">
        <v>82.66</v>
      </c>
      <c r="BK978">
        <v>0.90100000000000002</v>
      </c>
    </row>
    <row r="979" spans="1:67" x14ac:dyDescent="0.3">
      <c r="A979" t="s">
        <v>205</v>
      </c>
      <c r="B979" t="s">
        <v>206</v>
      </c>
      <c r="C979" t="s">
        <v>122</v>
      </c>
      <c r="D979" s="33">
        <v>44056</v>
      </c>
      <c r="E979">
        <v>248684</v>
      </c>
      <c r="F979">
        <v>2670</v>
      </c>
      <c r="G979">
        <v>1975.5709999999999</v>
      </c>
      <c r="H979">
        <v>30393</v>
      </c>
      <c r="I979">
        <v>17</v>
      </c>
      <c r="J979">
        <v>11.143000000000001</v>
      </c>
      <c r="K979">
        <v>3688.47</v>
      </c>
      <c r="L979">
        <v>39.600999999999999</v>
      </c>
      <c r="M979">
        <v>29.302</v>
      </c>
      <c r="N979">
        <v>450.78800000000001</v>
      </c>
      <c r="O979">
        <v>0.252</v>
      </c>
      <c r="P979">
        <v>0.16500000000000001</v>
      </c>
      <c r="Q979">
        <v>1.45</v>
      </c>
      <c r="R979">
        <v>351</v>
      </c>
      <c r="S979">
        <v>5.2060000000000004</v>
      </c>
      <c r="T979">
        <v>4824</v>
      </c>
      <c r="U979">
        <v>71.549000000000007</v>
      </c>
      <c r="V979">
        <v>127</v>
      </c>
      <c r="W979">
        <v>1.8839999999999999</v>
      </c>
      <c r="X979">
        <v>938</v>
      </c>
      <c r="Y979">
        <v>13.912000000000001</v>
      </c>
      <c r="Z979">
        <v>121163</v>
      </c>
      <c r="AA979">
        <v>4951505</v>
      </c>
      <c r="AB979">
        <v>73.44</v>
      </c>
      <c r="AC979">
        <v>1.7969999999999999</v>
      </c>
      <c r="AD979">
        <v>90787</v>
      </c>
      <c r="AE979">
        <v>1.347</v>
      </c>
      <c r="AF979">
        <v>2.5000000000000001E-2</v>
      </c>
      <c r="AG979">
        <v>40</v>
      </c>
      <c r="AH979" t="s">
        <v>207</v>
      </c>
      <c r="AV979">
        <v>46.3</v>
      </c>
      <c r="AW979">
        <v>67422000</v>
      </c>
      <c r="AX979">
        <v>122.578</v>
      </c>
      <c r="AY979">
        <v>42</v>
      </c>
      <c r="AZ979">
        <v>19.718</v>
      </c>
      <c r="BA979">
        <v>13.079000000000001</v>
      </c>
      <c r="BB979">
        <v>38605.671000000002</v>
      </c>
      <c r="BD979">
        <v>86.06</v>
      </c>
      <c r="BE979">
        <v>4.7699999999999996</v>
      </c>
      <c r="BF979">
        <v>30.1</v>
      </c>
      <c r="BG979">
        <v>35.6</v>
      </c>
      <c r="BI979">
        <v>5.98</v>
      </c>
      <c r="BJ979">
        <v>82.66</v>
      </c>
      <c r="BK979">
        <v>0.90100000000000002</v>
      </c>
    </row>
    <row r="980" spans="1:67" x14ac:dyDescent="0.3">
      <c r="A980" t="s">
        <v>205</v>
      </c>
      <c r="B980" t="s">
        <v>206</v>
      </c>
      <c r="C980" t="s">
        <v>122</v>
      </c>
      <c r="D980" s="33">
        <v>44057</v>
      </c>
      <c r="E980">
        <v>251571</v>
      </c>
      <c r="F980">
        <v>2887</v>
      </c>
      <c r="G980">
        <v>2047.7139999999999</v>
      </c>
      <c r="H980">
        <v>30412</v>
      </c>
      <c r="I980">
        <v>19</v>
      </c>
      <c r="J980">
        <v>12</v>
      </c>
      <c r="K980">
        <v>3731.2890000000002</v>
      </c>
      <c r="L980">
        <v>42.82</v>
      </c>
      <c r="M980">
        <v>30.372</v>
      </c>
      <c r="N980">
        <v>451.06900000000002</v>
      </c>
      <c r="O980">
        <v>0.28199999999999997</v>
      </c>
      <c r="P980">
        <v>0.17799999999999999</v>
      </c>
      <c r="Q980">
        <v>1.45</v>
      </c>
      <c r="R980">
        <v>344</v>
      </c>
      <c r="S980">
        <v>5.1020000000000003</v>
      </c>
      <c r="T980">
        <v>4788</v>
      </c>
      <c r="U980">
        <v>71.015000000000001</v>
      </c>
      <c r="V980">
        <v>127</v>
      </c>
      <c r="W980">
        <v>1.8839999999999999</v>
      </c>
      <c r="X980">
        <v>975</v>
      </c>
      <c r="Y980">
        <v>14.461</v>
      </c>
      <c r="Z980">
        <v>132851</v>
      </c>
      <c r="AA980">
        <v>5084356</v>
      </c>
      <c r="AB980">
        <v>75.411000000000001</v>
      </c>
      <c r="AC980">
        <v>1.97</v>
      </c>
      <c r="AD980">
        <v>93745</v>
      </c>
      <c r="AE980">
        <v>1.39</v>
      </c>
      <c r="AF980">
        <v>2.7E-2</v>
      </c>
      <c r="AG980">
        <v>37</v>
      </c>
      <c r="AH980" t="s">
        <v>207</v>
      </c>
      <c r="AV980">
        <v>48.15</v>
      </c>
      <c r="AW980">
        <v>67422000</v>
      </c>
      <c r="AX980">
        <v>122.578</v>
      </c>
      <c r="AY980">
        <v>42</v>
      </c>
      <c r="AZ980">
        <v>19.718</v>
      </c>
      <c r="BA980">
        <v>13.079000000000001</v>
      </c>
      <c r="BB980">
        <v>38605.671000000002</v>
      </c>
      <c r="BD980">
        <v>86.06</v>
      </c>
      <c r="BE980">
        <v>4.7699999999999996</v>
      </c>
      <c r="BF980">
        <v>30.1</v>
      </c>
      <c r="BG980">
        <v>35.6</v>
      </c>
      <c r="BI980">
        <v>5.98</v>
      </c>
      <c r="BJ980">
        <v>82.66</v>
      </c>
      <c r="BK980">
        <v>0.90100000000000002</v>
      </c>
    </row>
    <row r="981" spans="1:67" x14ac:dyDescent="0.3">
      <c r="A981" t="s">
        <v>205</v>
      </c>
      <c r="B981" t="s">
        <v>206</v>
      </c>
      <c r="C981" t="s">
        <v>122</v>
      </c>
      <c r="D981" s="33">
        <v>44058</v>
      </c>
      <c r="E981">
        <v>254781</v>
      </c>
      <c r="F981">
        <v>3210</v>
      </c>
      <c r="G981">
        <v>2496.4290000000001</v>
      </c>
      <c r="H981">
        <v>30413</v>
      </c>
      <c r="I981">
        <v>1</v>
      </c>
      <c r="J981">
        <v>12</v>
      </c>
      <c r="K981">
        <v>3778.9</v>
      </c>
      <c r="L981">
        <v>47.610999999999997</v>
      </c>
      <c r="M981">
        <v>37.027000000000001</v>
      </c>
      <c r="N981">
        <v>451.084</v>
      </c>
      <c r="O981">
        <v>1.4999999999999999E-2</v>
      </c>
      <c r="P981">
        <v>0.17799999999999999</v>
      </c>
      <c r="Q981">
        <v>1.44</v>
      </c>
      <c r="R981">
        <v>353</v>
      </c>
      <c r="S981">
        <v>5.2359999999999998</v>
      </c>
      <c r="T981">
        <v>4817</v>
      </c>
      <c r="U981">
        <v>71.445999999999998</v>
      </c>
      <c r="V981">
        <v>130</v>
      </c>
      <c r="W981">
        <v>1.9279999999999999</v>
      </c>
      <c r="X981">
        <v>989</v>
      </c>
      <c r="Y981">
        <v>14.669</v>
      </c>
      <c r="Z981">
        <v>26853</v>
      </c>
      <c r="AA981">
        <v>5111209</v>
      </c>
      <c r="AB981">
        <v>75.808999999999997</v>
      </c>
      <c r="AC981">
        <v>0.39800000000000002</v>
      </c>
      <c r="AD981">
        <v>90467</v>
      </c>
      <c r="AE981">
        <v>1.3420000000000001</v>
      </c>
      <c r="AF981">
        <v>2.7E-2</v>
      </c>
      <c r="AG981">
        <v>37</v>
      </c>
      <c r="AH981" t="s">
        <v>207</v>
      </c>
      <c r="AV981">
        <v>48.15</v>
      </c>
      <c r="AW981">
        <v>67422000</v>
      </c>
      <c r="AX981">
        <v>122.578</v>
      </c>
      <c r="AY981">
        <v>42</v>
      </c>
      <c r="AZ981">
        <v>19.718</v>
      </c>
      <c r="BA981">
        <v>13.079000000000001</v>
      </c>
      <c r="BB981">
        <v>38605.671000000002</v>
      </c>
      <c r="BD981">
        <v>86.06</v>
      </c>
      <c r="BE981">
        <v>4.7699999999999996</v>
      </c>
      <c r="BF981">
        <v>30.1</v>
      </c>
      <c r="BG981">
        <v>35.6</v>
      </c>
      <c r="BI981">
        <v>5.98</v>
      </c>
      <c r="BJ981">
        <v>82.66</v>
      </c>
      <c r="BK981">
        <v>0.90100000000000002</v>
      </c>
    </row>
    <row r="982" spans="1:67" x14ac:dyDescent="0.3">
      <c r="A982" t="s">
        <v>205</v>
      </c>
      <c r="B982" t="s">
        <v>206</v>
      </c>
      <c r="C982" t="s">
        <v>122</v>
      </c>
      <c r="D982" s="33">
        <v>44059</v>
      </c>
      <c r="E982">
        <v>257801</v>
      </c>
      <c r="F982">
        <v>3020</v>
      </c>
      <c r="G982">
        <v>2927</v>
      </c>
      <c r="H982">
        <v>30415</v>
      </c>
      <c r="I982">
        <v>2</v>
      </c>
      <c r="J982">
        <v>12.286</v>
      </c>
      <c r="K982">
        <v>3823.6930000000002</v>
      </c>
      <c r="L982">
        <v>44.792999999999999</v>
      </c>
      <c r="M982">
        <v>43.412999999999997</v>
      </c>
      <c r="N982">
        <v>451.11399999999998</v>
      </c>
      <c r="O982">
        <v>0.03</v>
      </c>
      <c r="P982">
        <v>0.182</v>
      </c>
      <c r="Q982">
        <v>1.43</v>
      </c>
      <c r="R982">
        <v>353</v>
      </c>
      <c r="S982">
        <v>5.2359999999999998</v>
      </c>
      <c r="T982">
        <v>4820</v>
      </c>
      <c r="U982">
        <v>71.489999999999995</v>
      </c>
      <c r="V982">
        <v>128</v>
      </c>
      <c r="W982">
        <v>1.8979999999999999</v>
      </c>
      <c r="X982">
        <v>1008</v>
      </c>
      <c r="Y982">
        <v>14.951000000000001</v>
      </c>
      <c r="Z982">
        <v>22105</v>
      </c>
      <c r="AA982">
        <v>5133314</v>
      </c>
      <c r="AB982">
        <v>76.137</v>
      </c>
      <c r="AC982">
        <v>0.32800000000000001</v>
      </c>
      <c r="AD982">
        <v>91177</v>
      </c>
      <c r="AE982">
        <v>1.3520000000000001</v>
      </c>
      <c r="AF982">
        <v>2.7E-2</v>
      </c>
      <c r="AG982">
        <v>37</v>
      </c>
      <c r="AH982" t="s">
        <v>207</v>
      </c>
      <c r="AV982">
        <v>48.15</v>
      </c>
      <c r="AW982">
        <v>67422000</v>
      </c>
      <c r="AX982">
        <v>122.578</v>
      </c>
      <c r="AY982">
        <v>42</v>
      </c>
      <c r="AZ982">
        <v>19.718</v>
      </c>
      <c r="BA982">
        <v>13.079000000000001</v>
      </c>
      <c r="BB982">
        <v>38605.671000000002</v>
      </c>
      <c r="BD982">
        <v>86.06</v>
      </c>
      <c r="BE982">
        <v>4.7699999999999996</v>
      </c>
      <c r="BF982">
        <v>30.1</v>
      </c>
      <c r="BG982">
        <v>35.6</v>
      </c>
      <c r="BI982">
        <v>5.98</v>
      </c>
      <c r="BJ982">
        <v>82.66</v>
      </c>
      <c r="BK982">
        <v>0.90100000000000002</v>
      </c>
      <c r="BL982">
        <v>15902.8</v>
      </c>
      <c r="BM982">
        <v>4.1100000000000003</v>
      </c>
      <c r="BN982">
        <v>14.05</v>
      </c>
      <c r="BO982">
        <v>235.869597460769</v>
      </c>
    </row>
    <row r="983" spans="1:67" x14ac:dyDescent="0.3">
      <c r="A983" t="s">
        <v>205</v>
      </c>
      <c r="B983" t="s">
        <v>206</v>
      </c>
      <c r="C983" t="s">
        <v>122</v>
      </c>
      <c r="D983" s="33">
        <v>44060</v>
      </c>
      <c r="E983">
        <v>258391</v>
      </c>
      <c r="F983">
        <v>590</v>
      </c>
      <c r="G983">
        <v>2337.4290000000001</v>
      </c>
      <c r="H983">
        <v>30434</v>
      </c>
      <c r="I983">
        <v>19</v>
      </c>
      <c r="J983">
        <v>12.856999999999999</v>
      </c>
      <c r="K983">
        <v>3832.4430000000002</v>
      </c>
      <c r="L983">
        <v>8.7509999999999994</v>
      </c>
      <c r="M983">
        <v>34.668999999999997</v>
      </c>
      <c r="N983">
        <v>451.39600000000002</v>
      </c>
      <c r="O983">
        <v>0.28199999999999997</v>
      </c>
      <c r="P983">
        <v>0.191</v>
      </c>
      <c r="Q983">
        <v>1.4</v>
      </c>
      <c r="R983">
        <v>361</v>
      </c>
      <c r="S983">
        <v>5.3540000000000001</v>
      </c>
      <c r="T983">
        <v>4885</v>
      </c>
      <c r="U983">
        <v>72.453999999999994</v>
      </c>
      <c r="V983">
        <v>134</v>
      </c>
      <c r="W983">
        <v>1.9870000000000001</v>
      </c>
      <c r="X983">
        <v>1062</v>
      </c>
      <c r="Y983">
        <v>15.752000000000001</v>
      </c>
      <c r="Z983">
        <v>154341</v>
      </c>
      <c r="AA983">
        <v>5287655</v>
      </c>
      <c r="AB983">
        <v>78.426000000000002</v>
      </c>
      <c r="AC983">
        <v>2.2890000000000001</v>
      </c>
      <c r="AD983">
        <v>96526</v>
      </c>
      <c r="AE983">
        <v>1.4319999999999999</v>
      </c>
      <c r="AF983">
        <v>2.9000000000000001E-2</v>
      </c>
      <c r="AG983">
        <v>34.5</v>
      </c>
      <c r="AH983" t="s">
        <v>207</v>
      </c>
      <c r="AV983">
        <v>48.15</v>
      </c>
      <c r="AW983">
        <v>67422000</v>
      </c>
      <c r="AX983">
        <v>122.578</v>
      </c>
      <c r="AY983">
        <v>42</v>
      </c>
      <c r="AZ983">
        <v>19.718</v>
      </c>
      <c r="BA983">
        <v>13.079000000000001</v>
      </c>
      <c r="BB983">
        <v>38605.671000000002</v>
      </c>
      <c r="BD983">
        <v>86.06</v>
      </c>
      <c r="BE983">
        <v>4.7699999999999996</v>
      </c>
      <c r="BF983">
        <v>30.1</v>
      </c>
      <c r="BG983">
        <v>35.6</v>
      </c>
      <c r="BI983">
        <v>5.98</v>
      </c>
      <c r="BJ983">
        <v>82.66</v>
      </c>
      <c r="BK983">
        <v>0.90100000000000002</v>
      </c>
    </row>
    <row r="984" spans="1:67" x14ac:dyDescent="0.3">
      <c r="A984" t="s">
        <v>205</v>
      </c>
      <c r="B984" t="s">
        <v>206</v>
      </c>
      <c r="C984" t="s">
        <v>122</v>
      </c>
      <c r="D984" s="33">
        <v>44061</v>
      </c>
      <c r="E984">
        <v>260509</v>
      </c>
      <c r="F984">
        <v>2118</v>
      </c>
      <c r="G984">
        <v>2438.857</v>
      </c>
      <c r="H984">
        <v>30456</v>
      </c>
      <c r="I984">
        <v>22</v>
      </c>
      <c r="J984">
        <v>14.143000000000001</v>
      </c>
      <c r="K984">
        <v>3863.857</v>
      </c>
      <c r="L984">
        <v>31.414000000000001</v>
      </c>
      <c r="M984">
        <v>36.173000000000002</v>
      </c>
      <c r="N984">
        <v>451.72199999999998</v>
      </c>
      <c r="O984">
        <v>0.32600000000000001</v>
      </c>
      <c r="P984">
        <v>0.21</v>
      </c>
      <c r="Q984">
        <v>1.41</v>
      </c>
      <c r="R984">
        <v>357</v>
      </c>
      <c r="S984">
        <v>5.2949999999999999</v>
      </c>
      <c r="T984">
        <v>4783</v>
      </c>
      <c r="U984">
        <v>70.941000000000003</v>
      </c>
      <c r="V984">
        <v>141</v>
      </c>
      <c r="W984">
        <v>2.0910000000000002</v>
      </c>
      <c r="X984">
        <v>1056</v>
      </c>
      <c r="Y984">
        <v>15.663</v>
      </c>
      <c r="Z984">
        <v>145398</v>
      </c>
      <c r="AA984">
        <v>5433053</v>
      </c>
      <c r="AB984">
        <v>80.582999999999998</v>
      </c>
      <c r="AC984">
        <v>2.157</v>
      </c>
      <c r="AD984">
        <v>102064</v>
      </c>
      <c r="AE984">
        <v>1.514</v>
      </c>
      <c r="AF984">
        <v>3.1E-2</v>
      </c>
      <c r="AG984">
        <v>32.299999999999997</v>
      </c>
      <c r="AH984" t="s">
        <v>207</v>
      </c>
      <c r="AV984">
        <v>48.15</v>
      </c>
      <c r="AW984">
        <v>67422000</v>
      </c>
      <c r="AX984">
        <v>122.578</v>
      </c>
      <c r="AY984">
        <v>42</v>
      </c>
      <c r="AZ984">
        <v>19.718</v>
      </c>
      <c r="BA984">
        <v>13.079000000000001</v>
      </c>
      <c r="BB984">
        <v>38605.671000000002</v>
      </c>
      <c r="BD984">
        <v>86.06</v>
      </c>
      <c r="BE984">
        <v>4.7699999999999996</v>
      </c>
      <c r="BF984">
        <v>30.1</v>
      </c>
      <c r="BG984">
        <v>35.6</v>
      </c>
      <c r="BI984">
        <v>5.98</v>
      </c>
      <c r="BJ984">
        <v>82.66</v>
      </c>
      <c r="BK984">
        <v>0.90100000000000002</v>
      </c>
    </row>
    <row r="985" spans="1:67" x14ac:dyDescent="0.3">
      <c r="A985" t="s">
        <v>205</v>
      </c>
      <c r="B985" t="s">
        <v>206</v>
      </c>
      <c r="C985" t="s">
        <v>122</v>
      </c>
      <c r="D985" s="33">
        <v>44062</v>
      </c>
      <c r="E985">
        <v>264296</v>
      </c>
      <c r="F985">
        <v>3787</v>
      </c>
      <c r="G985">
        <v>2611.7139999999999</v>
      </c>
      <c r="H985">
        <v>30474</v>
      </c>
      <c r="I985">
        <v>18</v>
      </c>
      <c r="J985">
        <v>14</v>
      </c>
      <c r="K985">
        <v>3920.0259999999998</v>
      </c>
      <c r="L985">
        <v>56.168999999999997</v>
      </c>
      <c r="M985">
        <v>38.737000000000002</v>
      </c>
      <c r="N985">
        <v>451.98899999999998</v>
      </c>
      <c r="O985">
        <v>0.26700000000000002</v>
      </c>
      <c r="P985">
        <v>0.20799999999999999</v>
      </c>
      <c r="Q985">
        <v>1.42</v>
      </c>
      <c r="R985">
        <v>362</v>
      </c>
      <c r="S985">
        <v>5.3689999999999998</v>
      </c>
      <c r="T985">
        <v>4781</v>
      </c>
      <c r="U985">
        <v>70.912000000000006</v>
      </c>
      <c r="V985">
        <v>155</v>
      </c>
      <c r="W985">
        <v>2.2989999999999999</v>
      </c>
      <c r="X985">
        <v>1075</v>
      </c>
      <c r="Y985">
        <v>15.944000000000001</v>
      </c>
      <c r="Z985">
        <v>145186</v>
      </c>
      <c r="AA985">
        <v>5578239</v>
      </c>
      <c r="AB985">
        <v>82.736000000000004</v>
      </c>
      <c r="AC985">
        <v>2.153</v>
      </c>
      <c r="AD985">
        <v>106842</v>
      </c>
      <c r="AE985">
        <v>1.585</v>
      </c>
      <c r="AF985">
        <v>3.2000000000000001E-2</v>
      </c>
      <c r="AG985">
        <v>31.2</v>
      </c>
      <c r="AH985" t="s">
        <v>207</v>
      </c>
      <c r="AV985">
        <v>48.15</v>
      </c>
      <c r="AW985">
        <v>67422000</v>
      </c>
      <c r="AX985">
        <v>122.578</v>
      </c>
      <c r="AY985">
        <v>42</v>
      </c>
      <c r="AZ985">
        <v>19.718</v>
      </c>
      <c r="BA985">
        <v>13.079000000000001</v>
      </c>
      <c r="BB985">
        <v>38605.671000000002</v>
      </c>
      <c r="BD985">
        <v>86.06</v>
      </c>
      <c r="BE985">
        <v>4.7699999999999996</v>
      </c>
      <c r="BF985">
        <v>30.1</v>
      </c>
      <c r="BG985">
        <v>35.6</v>
      </c>
      <c r="BI985">
        <v>5.98</v>
      </c>
      <c r="BJ985">
        <v>82.66</v>
      </c>
      <c r="BK985">
        <v>0.90100000000000002</v>
      </c>
    </row>
    <row r="986" spans="1:67" x14ac:dyDescent="0.3">
      <c r="A986" t="s">
        <v>205</v>
      </c>
      <c r="B986" t="s">
        <v>206</v>
      </c>
      <c r="C986" t="s">
        <v>122</v>
      </c>
      <c r="D986" s="33">
        <v>44063</v>
      </c>
      <c r="E986">
        <v>269096</v>
      </c>
      <c r="F986">
        <v>4800</v>
      </c>
      <c r="G986">
        <v>2916</v>
      </c>
      <c r="H986">
        <v>30485</v>
      </c>
      <c r="I986">
        <v>11</v>
      </c>
      <c r="J986">
        <v>13.143000000000001</v>
      </c>
      <c r="K986">
        <v>3991.2190000000001</v>
      </c>
      <c r="L986">
        <v>71.192999999999998</v>
      </c>
      <c r="M986">
        <v>43.25</v>
      </c>
      <c r="N986">
        <v>452.15199999999999</v>
      </c>
      <c r="O986">
        <v>0.16300000000000001</v>
      </c>
      <c r="P986">
        <v>0.19500000000000001</v>
      </c>
      <c r="Q986">
        <v>1.43</v>
      </c>
      <c r="R986">
        <v>368</v>
      </c>
      <c r="S986">
        <v>5.4580000000000002</v>
      </c>
      <c r="T986">
        <v>4723</v>
      </c>
      <c r="U986">
        <v>70.051000000000002</v>
      </c>
      <c r="V986">
        <v>158</v>
      </c>
      <c r="W986">
        <v>2.343</v>
      </c>
      <c r="X986">
        <v>1023</v>
      </c>
      <c r="Y986">
        <v>15.173</v>
      </c>
      <c r="Z986">
        <v>153884</v>
      </c>
      <c r="AA986">
        <v>5732123</v>
      </c>
      <c r="AB986">
        <v>85.019000000000005</v>
      </c>
      <c r="AC986">
        <v>2.282</v>
      </c>
      <c r="AD986">
        <v>111517</v>
      </c>
      <c r="AE986">
        <v>1.6539999999999999</v>
      </c>
      <c r="AF986">
        <v>3.3000000000000002E-2</v>
      </c>
      <c r="AG986">
        <v>30.3</v>
      </c>
      <c r="AH986" t="s">
        <v>207</v>
      </c>
      <c r="AV986">
        <v>48.15</v>
      </c>
      <c r="AW986">
        <v>67422000</v>
      </c>
      <c r="AX986">
        <v>122.578</v>
      </c>
      <c r="AY986">
        <v>42</v>
      </c>
      <c r="AZ986">
        <v>19.718</v>
      </c>
      <c r="BA986">
        <v>13.079000000000001</v>
      </c>
      <c r="BB986">
        <v>38605.671000000002</v>
      </c>
      <c r="BD986">
        <v>86.06</v>
      </c>
      <c r="BE986">
        <v>4.7699999999999996</v>
      </c>
      <c r="BF986">
        <v>30.1</v>
      </c>
      <c r="BG986">
        <v>35.6</v>
      </c>
      <c r="BI986">
        <v>5.98</v>
      </c>
      <c r="BJ986">
        <v>82.66</v>
      </c>
      <c r="BK986">
        <v>0.90100000000000002</v>
      </c>
    </row>
    <row r="987" spans="1:67" x14ac:dyDescent="0.3">
      <c r="A987" t="s">
        <v>205</v>
      </c>
      <c r="B987" t="s">
        <v>206</v>
      </c>
      <c r="C987" t="s">
        <v>122</v>
      </c>
      <c r="D987" s="33">
        <v>44064</v>
      </c>
      <c r="E987">
        <v>274050</v>
      </c>
      <c r="F987">
        <v>4954</v>
      </c>
      <c r="G987">
        <v>3211.2860000000001</v>
      </c>
      <c r="H987">
        <v>30509</v>
      </c>
      <c r="I987">
        <v>24</v>
      </c>
      <c r="J987">
        <v>13.856999999999999</v>
      </c>
      <c r="K987">
        <v>4064.6970000000001</v>
      </c>
      <c r="L987">
        <v>73.477000000000004</v>
      </c>
      <c r="M987">
        <v>47.63</v>
      </c>
      <c r="N987">
        <v>452.50799999999998</v>
      </c>
      <c r="O987">
        <v>0.35599999999999998</v>
      </c>
      <c r="P987">
        <v>0.20599999999999999</v>
      </c>
      <c r="Q987">
        <v>1.43</v>
      </c>
      <c r="R987">
        <v>367</v>
      </c>
      <c r="S987">
        <v>5.4429999999999996</v>
      </c>
      <c r="T987">
        <v>4720</v>
      </c>
      <c r="U987">
        <v>70.007000000000005</v>
      </c>
      <c r="V987">
        <v>175</v>
      </c>
      <c r="W987">
        <v>2.5960000000000001</v>
      </c>
      <c r="X987">
        <v>1060</v>
      </c>
      <c r="Y987">
        <v>15.722</v>
      </c>
      <c r="Z987">
        <v>164860</v>
      </c>
      <c r="AA987">
        <v>5896983</v>
      </c>
      <c r="AB987">
        <v>87.463999999999999</v>
      </c>
      <c r="AC987">
        <v>2.4449999999999998</v>
      </c>
      <c r="AD987">
        <v>116090</v>
      </c>
      <c r="AE987">
        <v>1.722</v>
      </c>
      <c r="AF987">
        <v>3.3000000000000002E-2</v>
      </c>
      <c r="AG987">
        <v>30.3</v>
      </c>
      <c r="AH987" t="s">
        <v>207</v>
      </c>
      <c r="AV987">
        <v>48.15</v>
      </c>
      <c r="AW987">
        <v>67422000</v>
      </c>
      <c r="AX987">
        <v>122.578</v>
      </c>
      <c r="AY987">
        <v>42</v>
      </c>
      <c r="AZ987">
        <v>19.718</v>
      </c>
      <c r="BA987">
        <v>13.079000000000001</v>
      </c>
      <c r="BB987">
        <v>38605.671000000002</v>
      </c>
      <c r="BD987">
        <v>86.06</v>
      </c>
      <c r="BE987">
        <v>4.7699999999999996</v>
      </c>
      <c r="BF987">
        <v>30.1</v>
      </c>
      <c r="BG987">
        <v>35.6</v>
      </c>
      <c r="BI987">
        <v>5.98</v>
      </c>
      <c r="BJ987">
        <v>82.66</v>
      </c>
      <c r="BK987">
        <v>0.90100000000000002</v>
      </c>
    </row>
    <row r="988" spans="1:67" x14ac:dyDescent="0.3">
      <c r="A988" t="s">
        <v>205</v>
      </c>
      <c r="B988" t="s">
        <v>206</v>
      </c>
      <c r="C988" t="s">
        <v>122</v>
      </c>
      <c r="D988" s="33">
        <v>44065</v>
      </c>
      <c r="E988">
        <v>277524</v>
      </c>
      <c r="F988">
        <v>3474</v>
      </c>
      <c r="G988">
        <v>3249</v>
      </c>
      <c r="H988">
        <v>30518</v>
      </c>
      <c r="I988">
        <v>9</v>
      </c>
      <c r="J988">
        <v>15</v>
      </c>
      <c r="K988">
        <v>4116.223</v>
      </c>
      <c r="L988">
        <v>51.526000000000003</v>
      </c>
      <c r="M988">
        <v>48.189</v>
      </c>
      <c r="N988">
        <v>452.642</v>
      </c>
      <c r="O988">
        <v>0.13300000000000001</v>
      </c>
      <c r="P988">
        <v>0.222</v>
      </c>
      <c r="Q988">
        <v>1.42</v>
      </c>
      <c r="R988">
        <v>368</v>
      </c>
      <c r="S988">
        <v>5.4580000000000002</v>
      </c>
      <c r="T988">
        <v>4685</v>
      </c>
      <c r="U988">
        <v>69.488</v>
      </c>
      <c r="V988">
        <v>170</v>
      </c>
      <c r="W988">
        <v>2.5209999999999999</v>
      </c>
      <c r="X988">
        <v>1087</v>
      </c>
      <c r="Y988">
        <v>16.122</v>
      </c>
      <c r="Z988">
        <v>69464</v>
      </c>
      <c r="AA988">
        <v>5966447</v>
      </c>
      <c r="AB988">
        <v>88.494</v>
      </c>
      <c r="AC988">
        <v>1.03</v>
      </c>
      <c r="AD988">
        <v>122177</v>
      </c>
      <c r="AE988">
        <v>1.8120000000000001</v>
      </c>
      <c r="AF988">
        <v>3.3000000000000002E-2</v>
      </c>
      <c r="AG988">
        <v>30.3</v>
      </c>
      <c r="AH988" t="s">
        <v>207</v>
      </c>
      <c r="AV988">
        <v>48.15</v>
      </c>
      <c r="AW988">
        <v>67422000</v>
      </c>
      <c r="AX988">
        <v>122.578</v>
      </c>
      <c r="AY988">
        <v>42</v>
      </c>
      <c r="AZ988">
        <v>19.718</v>
      </c>
      <c r="BA988">
        <v>13.079000000000001</v>
      </c>
      <c r="BB988">
        <v>38605.671000000002</v>
      </c>
      <c r="BD988">
        <v>86.06</v>
      </c>
      <c r="BE988">
        <v>4.7699999999999996</v>
      </c>
      <c r="BF988">
        <v>30.1</v>
      </c>
      <c r="BG988">
        <v>35.6</v>
      </c>
      <c r="BI988">
        <v>5.98</v>
      </c>
      <c r="BJ988">
        <v>82.66</v>
      </c>
      <c r="BK988">
        <v>0.90100000000000002</v>
      </c>
    </row>
    <row r="989" spans="1:67" x14ac:dyDescent="0.3">
      <c r="A989" t="s">
        <v>205</v>
      </c>
      <c r="B989" t="s">
        <v>206</v>
      </c>
      <c r="C989" t="s">
        <v>122</v>
      </c>
      <c r="D989" s="33">
        <v>44066</v>
      </c>
      <c r="E989">
        <v>282259</v>
      </c>
      <c r="F989">
        <v>4735</v>
      </c>
      <c r="G989">
        <v>3494</v>
      </c>
      <c r="H989">
        <v>30518</v>
      </c>
      <c r="I989">
        <v>0</v>
      </c>
      <c r="J989">
        <v>14.714</v>
      </c>
      <c r="K989">
        <v>4186.4520000000002</v>
      </c>
      <c r="L989">
        <v>70.228999999999999</v>
      </c>
      <c r="M989">
        <v>51.823</v>
      </c>
      <c r="N989">
        <v>452.642</v>
      </c>
      <c r="O989">
        <v>0</v>
      </c>
      <c r="P989">
        <v>0.218</v>
      </c>
      <c r="Q989">
        <v>1.41</v>
      </c>
      <c r="R989">
        <v>371</v>
      </c>
      <c r="S989">
        <v>5.5030000000000001</v>
      </c>
      <c r="T989">
        <v>4683</v>
      </c>
      <c r="U989">
        <v>69.457999999999998</v>
      </c>
      <c r="V989">
        <v>174</v>
      </c>
      <c r="W989">
        <v>2.581</v>
      </c>
      <c r="X989">
        <v>1083</v>
      </c>
      <c r="Y989">
        <v>16.062999999999999</v>
      </c>
      <c r="Z989">
        <v>23588</v>
      </c>
      <c r="AA989">
        <v>5990035</v>
      </c>
      <c r="AB989">
        <v>88.843999999999994</v>
      </c>
      <c r="AC989">
        <v>0.35</v>
      </c>
      <c r="AD989">
        <v>122389</v>
      </c>
      <c r="AE989">
        <v>1.8149999999999999</v>
      </c>
      <c r="AF989">
        <v>3.3000000000000002E-2</v>
      </c>
      <c r="AG989">
        <v>30.3</v>
      </c>
      <c r="AH989" t="s">
        <v>207</v>
      </c>
      <c r="AV989">
        <v>48.15</v>
      </c>
      <c r="AW989">
        <v>67422000</v>
      </c>
      <c r="AX989">
        <v>122.578</v>
      </c>
      <c r="AY989">
        <v>42</v>
      </c>
      <c r="AZ989">
        <v>19.718</v>
      </c>
      <c r="BA989">
        <v>13.079000000000001</v>
      </c>
      <c r="BB989">
        <v>38605.671000000002</v>
      </c>
      <c r="BD989">
        <v>86.06</v>
      </c>
      <c r="BE989">
        <v>4.7699999999999996</v>
      </c>
      <c r="BF989">
        <v>30.1</v>
      </c>
      <c r="BG989">
        <v>35.6</v>
      </c>
      <c r="BI989">
        <v>5.98</v>
      </c>
      <c r="BJ989">
        <v>82.66</v>
      </c>
      <c r="BK989">
        <v>0.90100000000000002</v>
      </c>
      <c r="BL989">
        <v>15802.6</v>
      </c>
      <c r="BM989">
        <v>3.98</v>
      </c>
      <c r="BN989">
        <v>-0.95</v>
      </c>
      <c r="BO989">
        <v>234.383435673816</v>
      </c>
    </row>
    <row r="990" spans="1:67" x14ac:dyDescent="0.3">
      <c r="A990" t="s">
        <v>205</v>
      </c>
      <c r="B990" t="s">
        <v>206</v>
      </c>
      <c r="C990" t="s">
        <v>122</v>
      </c>
      <c r="D990" s="33">
        <v>44067</v>
      </c>
      <c r="E990">
        <v>284235</v>
      </c>
      <c r="F990">
        <v>1976</v>
      </c>
      <c r="G990">
        <v>3692</v>
      </c>
      <c r="H990">
        <v>30534</v>
      </c>
      <c r="I990">
        <v>16</v>
      </c>
      <c r="J990">
        <v>14.286</v>
      </c>
      <c r="K990">
        <v>4215.76</v>
      </c>
      <c r="L990">
        <v>29.308</v>
      </c>
      <c r="M990">
        <v>54.76</v>
      </c>
      <c r="N990">
        <v>452.87900000000002</v>
      </c>
      <c r="O990">
        <v>0.23699999999999999</v>
      </c>
      <c r="P990">
        <v>0.21199999999999999</v>
      </c>
      <c r="Q990">
        <v>1.39</v>
      </c>
      <c r="R990">
        <v>387</v>
      </c>
      <c r="S990">
        <v>5.74</v>
      </c>
      <c r="T990">
        <v>4664</v>
      </c>
      <c r="U990">
        <v>69.176000000000002</v>
      </c>
      <c r="V990">
        <v>183</v>
      </c>
      <c r="W990">
        <v>2.714</v>
      </c>
      <c r="X990">
        <v>1082</v>
      </c>
      <c r="Y990">
        <v>16.047999999999998</v>
      </c>
      <c r="Z990">
        <v>187204</v>
      </c>
      <c r="AA990">
        <v>6177239</v>
      </c>
      <c r="AB990">
        <v>91.620999999999995</v>
      </c>
      <c r="AC990">
        <v>2.7770000000000001</v>
      </c>
      <c r="AD990">
        <v>127083</v>
      </c>
      <c r="AE990">
        <v>1.885</v>
      </c>
      <c r="AF990">
        <v>3.4000000000000002E-2</v>
      </c>
      <c r="AG990">
        <v>29.4</v>
      </c>
      <c r="AH990" t="s">
        <v>207</v>
      </c>
      <c r="AV990">
        <v>48.15</v>
      </c>
      <c r="AW990">
        <v>67422000</v>
      </c>
      <c r="AX990">
        <v>122.578</v>
      </c>
      <c r="AY990">
        <v>42</v>
      </c>
      <c r="AZ990">
        <v>19.718</v>
      </c>
      <c r="BA990">
        <v>13.079000000000001</v>
      </c>
      <c r="BB990">
        <v>38605.671000000002</v>
      </c>
      <c r="BD990">
        <v>86.06</v>
      </c>
      <c r="BE990">
        <v>4.7699999999999996</v>
      </c>
      <c r="BF990">
        <v>30.1</v>
      </c>
      <c r="BG990">
        <v>35.6</v>
      </c>
      <c r="BI990">
        <v>5.98</v>
      </c>
      <c r="BJ990">
        <v>82.66</v>
      </c>
      <c r="BK990">
        <v>0.90100000000000002</v>
      </c>
    </row>
    <row r="991" spans="1:67" x14ac:dyDescent="0.3">
      <c r="A991" t="s">
        <v>205</v>
      </c>
      <c r="B991" t="s">
        <v>206</v>
      </c>
      <c r="C991" t="s">
        <v>122</v>
      </c>
      <c r="D991" s="33">
        <v>44068</v>
      </c>
      <c r="E991">
        <v>287667</v>
      </c>
      <c r="F991">
        <v>3432</v>
      </c>
      <c r="G991">
        <v>3879.7139999999999</v>
      </c>
      <c r="H991">
        <v>30553</v>
      </c>
      <c r="I991">
        <v>19</v>
      </c>
      <c r="J991">
        <v>13.856999999999999</v>
      </c>
      <c r="K991">
        <v>4266.6639999999998</v>
      </c>
      <c r="L991">
        <v>50.902999999999999</v>
      </c>
      <c r="M991">
        <v>57.543999999999997</v>
      </c>
      <c r="N991">
        <v>453.161</v>
      </c>
      <c r="O991">
        <v>0.28199999999999997</v>
      </c>
      <c r="P991">
        <v>0.20599999999999999</v>
      </c>
      <c r="Q991">
        <v>1.4</v>
      </c>
      <c r="R991">
        <v>401</v>
      </c>
      <c r="S991">
        <v>5.9480000000000004</v>
      </c>
      <c r="T991">
        <v>4578</v>
      </c>
      <c r="U991">
        <v>67.900999999999996</v>
      </c>
      <c r="V991">
        <v>204</v>
      </c>
      <c r="W991">
        <v>3.0259999999999998</v>
      </c>
      <c r="X991">
        <v>1162</v>
      </c>
      <c r="Y991">
        <v>17.234999999999999</v>
      </c>
      <c r="Z991">
        <v>177699</v>
      </c>
      <c r="AA991">
        <v>6354938</v>
      </c>
      <c r="AB991">
        <v>94.256</v>
      </c>
      <c r="AC991">
        <v>2.6360000000000001</v>
      </c>
      <c r="AD991">
        <v>131698</v>
      </c>
      <c r="AE991">
        <v>1.9530000000000001</v>
      </c>
      <c r="AF991">
        <v>3.5000000000000003E-2</v>
      </c>
      <c r="AG991">
        <v>28.6</v>
      </c>
      <c r="AH991" t="s">
        <v>207</v>
      </c>
      <c r="AV991">
        <v>48.15</v>
      </c>
      <c r="AW991">
        <v>67422000</v>
      </c>
      <c r="AX991">
        <v>122.578</v>
      </c>
      <c r="AY991">
        <v>42</v>
      </c>
      <c r="AZ991">
        <v>19.718</v>
      </c>
      <c r="BA991">
        <v>13.079000000000001</v>
      </c>
      <c r="BB991">
        <v>38605.671000000002</v>
      </c>
      <c r="BD991">
        <v>86.06</v>
      </c>
      <c r="BE991">
        <v>4.7699999999999996</v>
      </c>
      <c r="BF991">
        <v>30.1</v>
      </c>
      <c r="BG991">
        <v>35.6</v>
      </c>
      <c r="BI991">
        <v>5.98</v>
      </c>
      <c r="BJ991">
        <v>82.66</v>
      </c>
      <c r="BK991">
        <v>0.90100000000000002</v>
      </c>
    </row>
    <row r="992" spans="1:67" x14ac:dyDescent="0.3">
      <c r="A992" t="s">
        <v>205</v>
      </c>
      <c r="B992" t="s">
        <v>206</v>
      </c>
      <c r="C992" t="s">
        <v>122</v>
      </c>
      <c r="D992" s="33">
        <v>44069</v>
      </c>
      <c r="E992">
        <v>287911</v>
      </c>
      <c r="F992">
        <v>244</v>
      </c>
      <c r="G992">
        <v>3373.5709999999999</v>
      </c>
      <c r="H992">
        <v>30553</v>
      </c>
      <c r="I992">
        <v>0</v>
      </c>
      <c r="J992">
        <v>11.286</v>
      </c>
      <c r="K992">
        <v>4270.2830000000004</v>
      </c>
      <c r="L992">
        <v>3.6190000000000002</v>
      </c>
      <c r="M992">
        <v>50.036999999999999</v>
      </c>
      <c r="N992">
        <v>453.161</v>
      </c>
      <c r="O992">
        <v>0</v>
      </c>
      <c r="P992">
        <v>0.16700000000000001</v>
      </c>
      <c r="Q992">
        <v>1.4</v>
      </c>
      <c r="R992">
        <v>373</v>
      </c>
      <c r="S992">
        <v>5.532</v>
      </c>
      <c r="T992">
        <v>4535</v>
      </c>
      <c r="U992">
        <v>67.263000000000005</v>
      </c>
      <c r="V992">
        <v>194</v>
      </c>
      <c r="W992">
        <v>2.8769999999999998</v>
      </c>
      <c r="X992">
        <v>1215</v>
      </c>
      <c r="Y992">
        <v>18.021000000000001</v>
      </c>
      <c r="Z992">
        <v>182038</v>
      </c>
      <c r="AA992">
        <v>6536976</v>
      </c>
      <c r="AB992">
        <v>96.956000000000003</v>
      </c>
      <c r="AC992">
        <v>2.7</v>
      </c>
      <c r="AD992">
        <v>136962</v>
      </c>
      <c r="AE992">
        <v>2.0310000000000001</v>
      </c>
      <c r="AF992">
        <v>3.5999999999999997E-2</v>
      </c>
      <c r="AG992">
        <v>27.8</v>
      </c>
      <c r="AH992" t="s">
        <v>207</v>
      </c>
      <c r="AV992">
        <v>48.15</v>
      </c>
      <c r="AW992">
        <v>67422000</v>
      </c>
      <c r="AX992">
        <v>122.578</v>
      </c>
      <c r="AY992">
        <v>42</v>
      </c>
      <c r="AZ992">
        <v>19.718</v>
      </c>
      <c r="BA992">
        <v>13.079000000000001</v>
      </c>
      <c r="BB992">
        <v>38605.671000000002</v>
      </c>
      <c r="BD992">
        <v>86.06</v>
      </c>
      <c r="BE992">
        <v>4.7699999999999996</v>
      </c>
      <c r="BF992">
        <v>30.1</v>
      </c>
      <c r="BG992">
        <v>35.6</v>
      </c>
      <c r="BI992">
        <v>5.98</v>
      </c>
      <c r="BJ992">
        <v>82.66</v>
      </c>
      <c r="BK992">
        <v>0.90100000000000002</v>
      </c>
    </row>
    <row r="993" spans="1:67" x14ac:dyDescent="0.3">
      <c r="A993" t="s">
        <v>205</v>
      </c>
      <c r="B993" t="s">
        <v>206</v>
      </c>
      <c r="C993" t="s">
        <v>122</v>
      </c>
      <c r="D993" s="33">
        <v>44070</v>
      </c>
      <c r="E993">
        <v>299137</v>
      </c>
      <c r="F993">
        <v>11226</v>
      </c>
      <c r="G993">
        <v>4291.5709999999999</v>
      </c>
      <c r="H993">
        <v>30588</v>
      </c>
      <c r="I993">
        <v>35</v>
      </c>
      <c r="J993">
        <v>14.714</v>
      </c>
      <c r="K993">
        <v>4436.7860000000001</v>
      </c>
      <c r="L993">
        <v>166.50399999999999</v>
      </c>
      <c r="M993">
        <v>63.652000000000001</v>
      </c>
      <c r="N993">
        <v>453.68</v>
      </c>
      <c r="O993">
        <v>0.51900000000000002</v>
      </c>
      <c r="P993">
        <v>0.218</v>
      </c>
      <c r="Q993">
        <v>1.44</v>
      </c>
      <c r="R993">
        <v>375</v>
      </c>
      <c r="S993">
        <v>5.5620000000000003</v>
      </c>
      <c r="T993">
        <v>4517</v>
      </c>
      <c r="U993">
        <v>66.995999999999995</v>
      </c>
      <c r="V993">
        <v>198</v>
      </c>
      <c r="W993">
        <v>2.9369999999999998</v>
      </c>
      <c r="X993">
        <v>1291</v>
      </c>
      <c r="Y993">
        <v>19.148</v>
      </c>
      <c r="Z993">
        <v>195124</v>
      </c>
      <c r="AA993">
        <v>6732100</v>
      </c>
      <c r="AB993">
        <v>99.85</v>
      </c>
      <c r="AC993">
        <v>2.8940000000000001</v>
      </c>
      <c r="AD993">
        <v>142854</v>
      </c>
      <c r="AE993">
        <v>2.1190000000000002</v>
      </c>
      <c r="AF993">
        <v>3.6999999999999998E-2</v>
      </c>
      <c r="AG993">
        <v>27</v>
      </c>
      <c r="AH993" t="s">
        <v>207</v>
      </c>
      <c r="AV993">
        <v>48.15</v>
      </c>
      <c r="AW993">
        <v>67422000</v>
      </c>
      <c r="AX993">
        <v>122.578</v>
      </c>
      <c r="AY993">
        <v>42</v>
      </c>
      <c r="AZ993">
        <v>19.718</v>
      </c>
      <c r="BA993">
        <v>13.079000000000001</v>
      </c>
      <c r="BB993">
        <v>38605.671000000002</v>
      </c>
      <c r="BD993">
        <v>86.06</v>
      </c>
      <c r="BE993">
        <v>4.7699999999999996</v>
      </c>
      <c r="BF993">
        <v>30.1</v>
      </c>
      <c r="BG993">
        <v>35.6</v>
      </c>
      <c r="BI993">
        <v>5.98</v>
      </c>
      <c r="BJ993">
        <v>82.66</v>
      </c>
      <c r="BK993">
        <v>0.90100000000000002</v>
      </c>
    </row>
    <row r="994" spans="1:67" x14ac:dyDescent="0.3">
      <c r="A994" t="s">
        <v>205</v>
      </c>
      <c r="B994" t="s">
        <v>206</v>
      </c>
      <c r="C994" t="s">
        <v>122</v>
      </c>
      <c r="D994" s="33">
        <v>44071</v>
      </c>
      <c r="E994">
        <v>306695</v>
      </c>
      <c r="F994">
        <v>7558</v>
      </c>
      <c r="G994">
        <v>4663.5709999999999</v>
      </c>
      <c r="H994">
        <v>30606</v>
      </c>
      <c r="I994">
        <v>18</v>
      </c>
      <c r="J994">
        <v>13.856999999999999</v>
      </c>
      <c r="K994">
        <v>4548.8860000000004</v>
      </c>
      <c r="L994">
        <v>112.1</v>
      </c>
      <c r="M994">
        <v>69.17</v>
      </c>
      <c r="N994">
        <v>453.947</v>
      </c>
      <c r="O994">
        <v>0.26700000000000002</v>
      </c>
      <c r="P994">
        <v>0.20599999999999999</v>
      </c>
      <c r="Q994">
        <v>1.42</v>
      </c>
      <c r="R994">
        <v>381</v>
      </c>
      <c r="S994">
        <v>5.6509999999999998</v>
      </c>
      <c r="T994">
        <v>4517</v>
      </c>
      <c r="U994">
        <v>66.995999999999995</v>
      </c>
      <c r="V994">
        <v>193</v>
      </c>
      <c r="W994">
        <v>2.863</v>
      </c>
      <c r="X994">
        <v>1322</v>
      </c>
      <c r="Y994">
        <v>19.608000000000001</v>
      </c>
      <c r="Z994">
        <v>201686</v>
      </c>
      <c r="AA994">
        <v>6933786</v>
      </c>
      <c r="AB994">
        <v>102.842</v>
      </c>
      <c r="AC994">
        <v>2.9910000000000001</v>
      </c>
      <c r="AD994">
        <v>148115</v>
      </c>
      <c r="AE994">
        <v>2.1970000000000001</v>
      </c>
      <c r="AF994">
        <v>3.7999999999999999E-2</v>
      </c>
      <c r="AG994">
        <v>26.3</v>
      </c>
      <c r="AH994" t="s">
        <v>207</v>
      </c>
      <c r="AV994">
        <v>48.15</v>
      </c>
      <c r="AW994">
        <v>67422000</v>
      </c>
      <c r="AX994">
        <v>122.578</v>
      </c>
      <c r="AY994">
        <v>42</v>
      </c>
      <c r="AZ994">
        <v>19.718</v>
      </c>
      <c r="BA994">
        <v>13.079000000000001</v>
      </c>
      <c r="BB994">
        <v>38605.671000000002</v>
      </c>
      <c r="BD994">
        <v>86.06</v>
      </c>
      <c r="BE994">
        <v>4.7699999999999996</v>
      </c>
      <c r="BF994">
        <v>30.1</v>
      </c>
      <c r="BG994">
        <v>35.6</v>
      </c>
      <c r="BI994">
        <v>5.98</v>
      </c>
      <c r="BJ994">
        <v>82.66</v>
      </c>
      <c r="BK994">
        <v>0.90100000000000002</v>
      </c>
    </row>
    <row r="995" spans="1:67" x14ac:dyDescent="0.3">
      <c r="A995" t="s">
        <v>205</v>
      </c>
      <c r="B995" t="s">
        <v>206</v>
      </c>
      <c r="C995" t="s">
        <v>122</v>
      </c>
      <c r="D995" s="33">
        <v>44072</v>
      </c>
      <c r="E995">
        <v>312155</v>
      </c>
      <c r="F995">
        <v>5460</v>
      </c>
      <c r="G995">
        <v>4947.2860000000001</v>
      </c>
      <c r="H995">
        <v>30612</v>
      </c>
      <c r="I995">
        <v>6</v>
      </c>
      <c r="J995">
        <v>13.429</v>
      </c>
      <c r="K995">
        <v>4629.8689999999997</v>
      </c>
      <c r="L995">
        <v>80.981999999999999</v>
      </c>
      <c r="M995">
        <v>73.378</v>
      </c>
      <c r="N995">
        <v>454.036</v>
      </c>
      <c r="O995">
        <v>8.8999999999999996E-2</v>
      </c>
      <c r="P995">
        <v>0.19900000000000001</v>
      </c>
      <c r="Q995">
        <v>1.4</v>
      </c>
      <c r="R995">
        <v>394</v>
      </c>
      <c r="S995">
        <v>5.8440000000000003</v>
      </c>
      <c r="T995">
        <v>4512</v>
      </c>
      <c r="U995">
        <v>66.921999999999997</v>
      </c>
      <c r="V995">
        <v>211</v>
      </c>
      <c r="W995">
        <v>3.13</v>
      </c>
      <c r="X995">
        <v>1343</v>
      </c>
      <c r="Y995">
        <v>19.919</v>
      </c>
      <c r="Z995">
        <v>84891</v>
      </c>
      <c r="AA995">
        <v>7018677</v>
      </c>
      <c r="AB995">
        <v>104.101</v>
      </c>
      <c r="AC995">
        <v>1.2589999999999999</v>
      </c>
      <c r="AD995">
        <v>150319</v>
      </c>
      <c r="AE995">
        <v>2.23</v>
      </c>
      <c r="AF995">
        <v>3.7999999999999999E-2</v>
      </c>
      <c r="AG995">
        <v>26.3</v>
      </c>
      <c r="AH995" t="s">
        <v>207</v>
      </c>
      <c r="AV995">
        <v>48.15</v>
      </c>
      <c r="AW995">
        <v>67422000</v>
      </c>
      <c r="AX995">
        <v>122.578</v>
      </c>
      <c r="AY995">
        <v>42</v>
      </c>
      <c r="AZ995">
        <v>19.718</v>
      </c>
      <c r="BA995">
        <v>13.079000000000001</v>
      </c>
      <c r="BB995">
        <v>38605.671000000002</v>
      </c>
      <c r="BD995">
        <v>86.06</v>
      </c>
      <c r="BE995">
        <v>4.7699999999999996</v>
      </c>
      <c r="BF995">
        <v>30.1</v>
      </c>
      <c r="BG995">
        <v>35.6</v>
      </c>
      <c r="BI995">
        <v>5.98</v>
      </c>
      <c r="BJ995">
        <v>82.66</v>
      </c>
      <c r="BK995">
        <v>0.90100000000000002</v>
      </c>
    </row>
    <row r="996" spans="1:67" x14ac:dyDescent="0.3">
      <c r="A996" t="s">
        <v>205</v>
      </c>
      <c r="B996" t="s">
        <v>206</v>
      </c>
      <c r="C996" t="s">
        <v>122</v>
      </c>
      <c r="D996" s="33">
        <v>44073</v>
      </c>
      <c r="E996">
        <v>317537</v>
      </c>
      <c r="F996">
        <v>5382</v>
      </c>
      <c r="G996">
        <v>5039.7139999999999</v>
      </c>
      <c r="H996">
        <v>30615</v>
      </c>
      <c r="I996">
        <v>3</v>
      </c>
      <c r="J996">
        <v>13.856999999999999</v>
      </c>
      <c r="K996">
        <v>4709.6940000000004</v>
      </c>
      <c r="L996">
        <v>79.825999999999993</v>
      </c>
      <c r="M996">
        <v>74.748999999999995</v>
      </c>
      <c r="N996">
        <v>454.08</v>
      </c>
      <c r="O996">
        <v>4.3999999999999997E-2</v>
      </c>
      <c r="P996">
        <v>0.20599999999999999</v>
      </c>
      <c r="Q996">
        <v>1.38</v>
      </c>
      <c r="R996">
        <v>396</v>
      </c>
      <c r="S996">
        <v>5.8730000000000002</v>
      </c>
      <c r="T996">
        <v>4517</v>
      </c>
      <c r="U996">
        <v>66.995999999999995</v>
      </c>
      <c r="V996">
        <v>210</v>
      </c>
      <c r="W996">
        <v>3.1150000000000002</v>
      </c>
      <c r="X996">
        <v>1337</v>
      </c>
      <c r="Y996">
        <v>19.829999999999998</v>
      </c>
      <c r="Z996">
        <v>27782</v>
      </c>
      <c r="AA996">
        <v>7046459</v>
      </c>
      <c r="AB996">
        <v>104.51300000000001</v>
      </c>
      <c r="AC996">
        <v>0.41199999999999998</v>
      </c>
      <c r="AD996">
        <v>150918</v>
      </c>
      <c r="AE996">
        <v>2.238</v>
      </c>
      <c r="AF996">
        <v>3.7999999999999999E-2</v>
      </c>
      <c r="AG996">
        <v>26.3</v>
      </c>
      <c r="AH996" t="s">
        <v>207</v>
      </c>
      <c r="AV996">
        <v>48.15</v>
      </c>
      <c r="AW996">
        <v>67422000</v>
      </c>
      <c r="AX996">
        <v>122.578</v>
      </c>
      <c r="AY996">
        <v>42</v>
      </c>
      <c r="AZ996">
        <v>19.718</v>
      </c>
      <c r="BA996">
        <v>13.079000000000001</v>
      </c>
      <c r="BB996">
        <v>38605.671000000002</v>
      </c>
      <c r="BD996">
        <v>86.06</v>
      </c>
      <c r="BE996">
        <v>4.7699999999999996</v>
      </c>
      <c r="BF996">
        <v>30.1</v>
      </c>
      <c r="BG996">
        <v>35.6</v>
      </c>
      <c r="BI996">
        <v>5.98</v>
      </c>
      <c r="BJ996">
        <v>82.66</v>
      </c>
      <c r="BK996">
        <v>0.90100000000000002</v>
      </c>
      <c r="BL996">
        <v>15729.2</v>
      </c>
      <c r="BM996">
        <v>3.86</v>
      </c>
      <c r="BN996">
        <v>-0.69</v>
      </c>
      <c r="BO996">
        <v>233.29477025303299</v>
      </c>
    </row>
    <row r="997" spans="1:67" x14ac:dyDescent="0.3">
      <c r="A997" t="s">
        <v>205</v>
      </c>
      <c r="B997" t="s">
        <v>206</v>
      </c>
      <c r="C997" t="s">
        <v>122</v>
      </c>
      <c r="D997" s="33">
        <v>44074</v>
      </c>
      <c r="E997">
        <v>320559</v>
      </c>
      <c r="F997">
        <v>3022</v>
      </c>
      <c r="G997">
        <v>5189.143</v>
      </c>
      <c r="H997">
        <v>30646</v>
      </c>
      <c r="I997">
        <v>31</v>
      </c>
      <c r="J997">
        <v>16</v>
      </c>
      <c r="K997">
        <v>4754.5159999999996</v>
      </c>
      <c r="L997">
        <v>44.822000000000003</v>
      </c>
      <c r="M997">
        <v>76.965000000000003</v>
      </c>
      <c r="N997">
        <v>454.54</v>
      </c>
      <c r="O997">
        <v>0.46</v>
      </c>
      <c r="P997">
        <v>0.23699999999999999</v>
      </c>
      <c r="Q997">
        <v>1.35</v>
      </c>
      <c r="R997">
        <v>403</v>
      </c>
      <c r="S997">
        <v>5.9770000000000003</v>
      </c>
      <c r="T997">
        <v>4564</v>
      </c>
      <c r="U997">
        <v>67.692999999999998</v>
      </c>
      <c r="V997">
        <v>212</v>
      </c>
      <c r="W997">
        <v>3.1440000000000001</v>
      </c>
      <c r="X997">
        <v>1358</v>
      </c>
      <c r="Y997">
        <v>20.141999999999999</v>
      </c>
      <c r="Z997">
        <v>219614</v>
      </c>
      <c r="AA997">
        <v>7266073</v>
      </c>
      <c r="AB997">
        <v>107.77</v>
      </c>
      <c r="AC997">
        <v>3.2570000000000001</v>
      </c>
      <c r="AD997">
        <v>155548</v>
      </c>
      <c r="AE997">
        <v>2.3069999999999999</v>
      </c>
      <c r="AF997">
        <v>3.9E-2</v>
      </c>
      <c r="AG997">
        <v>25.6</v>
      </c>
      <c r="AH997" t="s">
        <v>207</v>
      </c>
      <c r="AV997">
        <v>48.15</v>
      </c>
      <c r="AW997">
        <v>67422000</v>
      </c>
      <c r="AX997">
        <v>122.578</v>
      </c>
      <c r="AY997">
        <v>42</v>
      </c>
      <c r="AZ997">
        <v>19.718</v>
      </c>
      <c r="BA997">
        <v>13.079000000000001</v>
      </c>
      <c r="BB997">
        <v>38605.671000000002</v>
      </c>
      <c r="BD997">
        <v>86.06</v>
      </c>
      <c r="BE997">
        <v>4.7699999999999996</v>
      </c>
      <c r="BF997">
        <v>30.1</v>
      </c>
      <c r="BG997">
        <v>35.6</v>
      </c>
      <c r="BI997">
        <v>5.98</v>
      </c>
      <c r="BJ997">
        <v>82.66</v>
      </c>
      <c r="BK997">
        <v>0.90100000000000002</v>
      </c>
    </row>
    <row r="998" spans="1:67" x14ac:dyDescent="0.3">
      <c r="A998" t="s">
        <v>205</v>
      </c>
      <c r="B998" t="s">
        <v>206</v>
      </c>
      <c r="C998" t="s">
        <v>122</v>
      </c>
      <c r="D998" s="33">
        <v>44075</v>
      </c>
      <c r="E998">
        <v>325663</v>
      </c>
      <c r="F998">
        <v>5104</v>
      </c>
      <c r="G998">
        <v>5428</v>
      </c>
      <c r="H998">
        <v>30673</v>
      </c>
      <c r="I998">
        <v>27</v>
      </c>
      <c r="J998">
        <v>17.143000000000001</v>
      </c>
      <c r="K998">
        <v>4830.2190000000001</v>
      </c>
      <c r="L998">
        <v>75.701999999999998</v>
      </c>
      <c r="M998">
        <v>80.507999999999996</v>
      </c>
      <c r="N998">
        <v>454.94099999999997</v>
      </c>
      <c r="O998">
        <v>0.4</v>
      </c>
      <c r="P998">
        <v>0.254</v>
      </c>
      <c r="Q998">
        <v>1.34</v>
      </c>
      <c r="R998">
        <v>418</v>
      </c>
      <c r="S998">
        <v>6.2</v>
      </c>
      <c r="T998">
        <v>4586</v>
      </c>
      <c r="U998">
        <v>68.019000000000005</v>
      </c>
      <c r="V998">
        <v>217</v>
      </c>
      <c r="W998">
        <v>3.2189999999999999</v>
      </c>
      <c r="X998">
        <v>1393</v>
      </c>
      <c r="Y998">
        <v>20.661000000000001</v>
      </c>
      <c r="Z998">
        <v>196210</v>
      </c>
      <c r="AA998">
        <v>7462283</v>
      </c>
      <c r="AB998">
        <v>110.68</v>
      </c>
      <c r="AC998">
        <v>2.91</v>
      </c>
      <c r="AD998">
        <v>158192</v>
      </c>
      <c r="AE998">
        <v>2.3460000000000001</v>
      </c>
      <c r="AF998">
        <v>4.1000000000000002E-2</v>
      </c>
      <c r="AG998">
        <v>24.4</v>
      </c>
      <c r="AH998" t="s">
        <v>207</v>
      </c>
      <c r="AV998">
        <v>46.76</v>
      </c>
      <c r="AW998">
        <v>67422000</v>
      </c>
      <c r="AX998">
        <v>122.578</v>
      </c>
      <c r="AY998">
        <v>42</v>
      </c>
      <c r="AZ998">
        <v>19.718</v>
      </c>
      <c r="BA998">
        <v>13.079000000000001</v>
      </c>
      <c r="BB998">
        <v>38605.671000000002</v>
      </c>
      <c r="BD998">
        <v>86.06</v>
      </c>
      <c r="BE998">
        <v>4.7699999999999996</v>
      </c>
      <c r="BF998">
        <v>30.1</v>
      </c>
      <c r="BG998">
        <v>35.6</v>
      </c>
      <c r="BI998">
        <v>5.98</v>
      </c>
      <c r="BJ998">
        <v>82.66</v>
      </c>
      <c r="BK998">
        <v>0.90100000000000002</v>
      </c>
    </row>
    <row r="999" spans="1:67" x14ac:dyDescent="0.3">
      <c r="A999" t="s">
        <v>205</v>
      </c>
      <c r="B999" t="s">
        <v>206</v>
      </c>
      <c r="C999" t="s">
        <v>122</v>
      </c>
      <c r="D999" s="33">
        <v>44076</v>
      </c>
      <c r="E999">
        <v>332701</v>
      </c>
      <c r="F999">
        <v>7038</v>
      </c>
      <c r="G999">
        <v>6398.5709999999999</v>
      </c>
      <c r="H999">
        <v>30699</v>
      </c>
      <c r="I999">
        <v>26</v>
      </c>
      <c r="J999">
        <v>20.856999999999999</v>
      </c>
      <c r="K999">
        <v>4934.6059999999998</v>
      </c>
      <c r="L999">
        <v>104.387</v>
      </c>
      <c r="M999">
        <v>94.903000000000006</v>
      </c>
      <c r="N999">
        <v>455.32600000000002</v>
      </c>
      <c r="O999">
        <v>0.38600000000000001</v>
      </c>
      <c r="P999">
        <v>0.309</v>
      </c>
      <c r="Q999">
        <v>1.34</v>
      </c>
      <c r="R999">
        <v>440</v>
      </c>
      <c r="S999">
        <v>6.5259999999999998</v>
      </c>
      <c r="T999">
        <v>4614</v>
      </c>
      <c r="U999">
        <v>68.435000000000002</v>
      </c>
      <c r="V999">
        <v>253</v>
      </c>
      <c r="W999">
        <v>3.7519999999999998</v>
      </c>
      <c r="X999">
        <v>1495</v>
      </c>
      <c r="Y999">
        <v>22.173999999999999</v>
      </c>
      <c r="Z999">
        <v>195211</v>
      </c>
      <c r="AA999">
        <v>7657494</v>
      </c>
      <c r="AB999">
        <v>113.57599999999999</v>
      </c>
      <c r="AC999">
        <v>2.895</v>
      </c>
      <c r="AD999">
        <v>160074</v>
      </c>
      <c r="AE999">
        <v>2.3740000000000001</v>
      </c>
      <c r="AF999">
        <v>4.2000000000000003E-2</v>
      </c>
      <c r="AG999">
        <v>23.8</v>
      </c>
      <c r="AH999" t="s">
        <v>207</v>
      </c>
      <c r="AV999">
        <v>46.76</v>
      </c>
      <c r="AW999">
        <v>67422000</v>
      </c>
      <c r="AX999">
        <v>122.578</v>
      </c>
      <c r="AY999">
        <v>42</v>
      </c>
      <c r="AZ999">
        <v>19.718</v>
      </c>
      <c r="BA999">
        <v>13.079000000000001</v>
      </c>
      <c r="BB999">
        <v>38605.671000000002</v>
      </c>
      <c r="BD999">
        <v>86.06</v>
      </c>
      <c r="BE999">
        <v>4.7699999999999996</v>
      </c>
      <c r="BF999">
        <v>30.1</v>
      </c>
      <c r="BG999">
        <v>35.6</v>
      </c>
      <c r="BI999">
        <v>5.98</v>
      </c>
      <c r="BJ999">
        <v>82.66</v>
      </c>
      <c r="BK999">
        <v>0.90100000000000002</v>
      </c>
    </row>
    <row r="1000" spans="1:67" x14ac:dyDescent="0.3">
      <c r="A1000" t="s">
        <v>205</v>
      </c>
      <c r="B1000" t="s">
        <v>206</v>
      </c>
      <c r="C1000" t="s">
        <v>122</v>
      </c>
      <c r="D1000" s="33">
        <v>44077</v>
      </c>
      <c r="E1000">
        <v>339820</v>
      </c>
      <c r="F1000">
        <v>7119</v>
      </c>
      <c r="G1000">
        <v>5811.857</v>
      </c>
      <c r="H1000">
        <v>30716</v>
      </c>
      <c r="I1000">
        <v>17</v>
      </c>
      <c r="J1000">
        <v>18.286000000000001</v>
      </c>
      <c r="K1000">
        <v>5040.1949999999997</v>
      </c>
      <c r="L1000">
        <v>105.589</v>
      </c>
      <c r="M1000">
        <v>86.200999999999993</v>
      </c>
      <c r="N1000">
        <v>455.57799999999997</v>
      </c>
      <c r="O1000">
        <v>0.252</v>
      </c>
      <c r="P1000">
        <v>0.27100000000000002</v>
      </c>
      <c r="Q1000">
        <v>1.32</v>
      </c>
      <c r="R1000">
        <v>458</v>
      </c>
      <c r="S1000">
        <v>6.7930000000000001</v>
      </c>
      <c r="T1000">
        <v>4625</v>
      </c>
      <c r="U1000">
        <v>68.597999999999999</v>
      </c>
      <c r="V1000">
        <v>276</v>
      </c>
      <c r="W1000">
        <v>4.0940000000000003</v>
      </c>
      <c r="X1000">
        <v>1577</v>
      </c>
      <c r="Y1000">
        <v>23.39</v>
      </c>
      <c r="Z1000">
        <v>203260</v>
      </c>
      <c r="AA1000">
        <v>7860754</v>
      </c>
      <c r="AB1000">
        <v>116.59</v>
      </c>
      <c r="AC1000">
        <v>3.0150000000000001</v>
      </c>
      <c r="AD1000">
        <v>161236</v>
      </c>
      <c r="AE1000">
        <v>2.391</v>
      </c>
      <c r="AF1000">
        <v>4.3999999999999997E-2</v>
      </c>
      <c r="AG1000">
        <v>22.7</v>
      </c>
      <c r="AH1000" t="s">
        <v>207</v>
      </c>
      <c r="AV1000">
        <v>48.61</v>
      </c>
      <c r="AW1000">
        <v>67422000</v>
      </c>
      <c r="AX1000">
        <v>122.578</v>
      </c>
      <c r="AY1000">
        <v>42</v>
      </c>
      <c r="AZ1000">
        <v>19.718</v>
      </c>
      <c r="BA1000">
        <v>13.079000000000001</v>
      </c>
      <c r="BB1000">
        <v>38605.671000000002</v>
      </c>
      <c r="BD1000">
        <v>86.06</v>
      </c>
      <c r="BE1000">
        <v>4.7699999999999996</v>
      </c>
      <c r="BF1000">
        <v>30.1</v>
      </c>
      <c r="BG1000">
        <v>35.6</v>
      </c>
      <c r="BI1000">
        <v>5.98</v>
      </c>
      <c r="BJ1000">
        <v>82.66</v>
      </c>
      <c r="BK1000">
        <v>0.90100000000000002</v>
      </c>
    </row>
    <row r="1001" spans="1:67" x14ac:dyDescent="0.3">
      <c r="A1001" t="s">
        <v>205</v>
      </c>
      <c r="B1001" t="s">
        <v>206</v>
      </c>
      <c r="C1001" t="s">
        <v>122</v>
      </c>
      <c r="D1001" s="33">
        <v>44078</v>
      </c>
      <c r="E1001">
        <v>348608</v>
      </c>
      <c r="F1001">
        <v>8788</v>
      </c>
      <c r="G1001">
        <v>5987.5709999999999</v>
      </c>
      <c r="H1001">
        <v>30696</v>
      </c>
      <c r="K1001">
        <v>5170.5379999999996</v>
      </c>
      <c r="L1001">
        <v>130.34299999999999</v>
      </c>
      <c r="M1001">
        <v>88.807000000000002</v>
      </c>
      <c r="N1001">
        <v>455.28199999999998</v>
      </c>
      <c r="Q1001">
        <v>1.32</v>
      </c>
      <c r="R1001">
        <v>467</v>
      </c>
      <c r="S1001">
        <v>6.9269999999999996</v>
      </c>
      <c r="T1001">
        <v>4653</v>
      </c>
      <c r="U1001">
        <v>69.013000000000005</v>
      </c>
      <c r="V1001">
        <v>290</v>
      </c>
      <c r="W1001">
        <v>4.3010000000000002</v>
      </c>
      <c r="X1001">
        <v>1628</v>
      </c>
      <c r="Y1001">
        <v>24.146000000000001</v>
      </c>
      <c r="Z1001">
        <v>217610</v>
      </c>
      <c r="AA1001">
        <v>8078364</v>
      </c>
      <c r="AB1001">
        <v>119.818</v>
      </c>
      <c r="AC1001">
        <v>3.2280000000000002</v>
      </c>
      <c r="AD1001">
        <v>163511</v>
      </c>
      <c r="AE1001">
        <v>2.4249999999999998</v>
      </c>
      <c r="AF1001">
        <v>4.5999999999999999E-2</v>
      </c>
      <c r="AG1001">
        <v>21.7</v>
      </c>
      <c r="AH1001" t="s">
        <v>207</v>
      </c>
      <c r="AV1001">
        <v>48.61</v>
      </c>
      <c r="AW1001">
        <v>67422000</v>
      </c>
      <c r="AX1001">
        <v>122.578</v>
      </c>
      <c r="AY1001">
        <v>42</v>
      </c>
      <c r="AZ1001">
        <v>19.718</v>
      </c>
      <c r="BA1001">
        <v>13.079000000000001</v>
      </c>
      <c r="BB1001">
        <v>38605.671000000002</v>
      </c>
      <c r="BD1001">
        <v>86.06</v>
      </c>
      <c r="BE1001">
        <v>4.7699999999999996</v>
      </c>
      <c r="BF1001">
        <v>30.1</v>
      </c>
      <c r="BG1001">
        <v>35.6</v>
      </c>
      <c r="BI1001">
        <v>5.98</v>
      </c>
      <c r="BJ1001">
        <v>82.66</v>
      </c>
      <c r="BK1001">
        <v>0.90100000000000002</v>
      </c>
    </row>
    <row r="1002" spans="1:67" x14ac:dyDescent="0.3">
      <c r="A1002" t="s">
        <v>205</v>
      </c>
      <c r="B1002" t="s">
        <v>206</v>
      </c>
      <c r="C1002" t="s">
        <v>122</v>
      </c>
      <c r="D1002" s="33">
        <v>44079</v>
      </c>
      <c r="E1002">
        <v>357202</v>
      </c>
      <c r="F1002">
        <v>8594</v>
      </c>
      <c r="G1002">
        <v>6435.2860000000001</v>
      </c>
      <c r="H1002">
        <v>30708</v>
      </c>
      <c r="I1002">
        <v>12</v>
      </c>
      <c r="K1002">
        <v>5298.0039999999999</v>
      </c>
      <c r="L1002">
        <v>127.46599999999999</v>
      </c>
      <c r="M1002">
        <v>95.447999999999993</v>
      </c>
      <c r="N1002">
        <v>455.46</v>
      </c>
      <c r="O1002">
        <v>0.17799999999999999</v>
      </c>
      <c r="Q1002">
        <v>1.31</v>
      </c>
      <c r="R1002">
        <v>476</v>
      </c>
      <c r="S1002">
        <v>7.06</v>
      </c>
      <c r="T1002">
        <v>4667</v>
      </c>
      <c r="U1002">
        <v>69.221000000000004</v>
      </c>
      <c r="V1002">
        <v>285</v>
      </c>
      <c r="W1002">
        <v>4.2270000000000003</v>
      </c>
      <c r="X1002">
        <v>1661</v>
      </c>
      <c r="Y1002">
        <v>24.635999999999999</v>
      </c>
      <c r="Z1002">
        <v>93223</v>
      </c>
      <c r="AA1002">
        <v>8171587</v>
      </c>
      <c r="AB1002">
        <v>121.20099999999999</v>
      </c>
      <c r="AC1002">
        <v>1.383</v>
      </c>
      <c r="AD1002">
        <v>164701</v>
      </c>
      <c r="AE1002">
        <v>2.4430000000000001</v>
      </c>
      <c r="AF1002">
        <v>4.5999999999999999E-2</v>
      </c>
      <c r="AG1002">
        <v>21.7</v>
      </c>
      <c r="AH1002" t="s">
        <v>207</v>
      </c>
      <c r="AV1002">
        <v>48.61</v>
      </c>
      <c r="AW1002">
        <v>67422000</v>
      </c>
      <c r="AX1002">
        <v>122.578</v>
      </c>
      <c r="AY1002">
        <v>42</v>
      </c>
      <c r="AZ1002">
        <v>19.718</v>
      </c>
      <c r="BA1002">
        <v>13.079000000000001</v>
      </c>
      <c r="BB1002">
        <v>38605.671000000002</v>
      </c>
      <c r="BD1002">
        <v>86.06</v>
      </c>
      <c r="BE1002">
        <v>4.7699999999999996</v>
      </c>
      <c r="BF1002">
        <v>30.1</v>
      </c>
      <c r="BG1002">
        <v>35.6</v>
      </c>
      <c r="BI1002">
        <v>5.98</v>
      </c>
      <c r="BJ1002">
        <v>82.66</v>
      </c>
      <c r="BK1002">
        <v>0.90100000000000002</v>
      </c>
    </row>
    <row r="1003" spans="1:67" x14ac:dyDescent="0.3">
      <c r="A1003" t="s">
        <v>205</v>
      </c>
      <c r="B1003" t="s">
        <v>206</v>
      </c>
      <c r="C1003" t="s">
        <v>122</v>
      </c>
      <c r="D1003" s="33">
        <v>44080</v>
      </c>
      <c r="E1003">
        <v>364217</v>
      </c>
      <c r="F1003">
        <v>7015</v>
      </c>
      <c r="G1003">
        <v>6668.5709999999999</v>
      </c>
      <c r="H1003">
        <v>30712</v>
      </c>
      <c r="I1003">
        <v>4</v>
      </c>
      <c r="K1003">
        <v>5402.05</v>
      </c>
      <c r="L1003">
        <v>104.04600000000001</v>
      </c>
      <c r="M1003">
        <v>98.908000000000001</v>
      </c>
      <c r="N1003">
        <v>455.51900000000001</v>
      </c>
      <c r="O1003">
        <v>5.8999999999999997E-2</v>
      </c>
      <c r="Q1003">
        <v>1.3</v>
      </c>
      <c r="R1003">
        <v>480</v>
      </c>
      <c r="S1003">
        <v>7.1189999999999998</v>
      </c>
      <c r="T1003">
        <v>4697</v>
      </c>
      <c r="U1003">
        <v>69.665999999999997</v>
      </c>
      <c r="V1003">
        <v>288</v>
      </c>
      <c r="W1003">
        <v>4.2720000000000002</v>
      </c>
      <c r="X1003">
        <v>1704</v>
      </c>
      <c r="Y1003">
        <v>25.274000000000001</v>
      </c>
      <c r="Z1003">
        <v>28461</v>
      </c>
      <c r="AA1003">
        <v>8200048</v>
      </c>
      <c r="AB1003">
        <v>121.623</v>
      </c>
      <c r="AC1003">
        <v>0.42199999999999999</v>
      </c>
      <c r="AD1003">
        <v>164798</v>
      </c>
      <c r="AE1003">
        <v>2.444</v>
      </c>
      <c r="AF1003">
        <v>4.5999999999999999E-2</v>
      </c>
      <c r="AG1003">
        <v>21.7</v>
      </c>
      <c r="AH1003" t="s">
        <v>207</v>
      </c>
      <c r="AV1003">
        <v>48.61</v>
      </c>
      <c r="AW1003">
        <v>67422000</v>
      </c>
      <c r="AX1003">
        <v>122.578</v>
      </c>
      <c r="AY1003">
        <v>42</v>
      </c>
      <c r="AZ1003">
        <v>19.718</v>
      </c>
      <c r="BA1003">
        <v>13.079000000000001</v>
      </c>
      <c r="BB1003">
        <v>38605.671000000002</v>
      </c>
      <c r="BD1003">
        <v>86.06</v>
      </c>
      <c r="BE1003">
        <v>4.7699999999999996</v>
      </c>
      <c r="BF1003">
        <v>30.1</v>
      </c>
      <c r="BG1003">
        <v>35.6</v>
      </c>
      <c r="BI1003">
        <v>5.98</v>
      </c>
      <c r="BJ1003">
        <v>82.66</v>
      </c>
      <c r="BK1003">
        <v>0.90100000000000002</v>
      </c>
      <c r="BL1003">
        <v>15979.6</v>
      </c>
      <c r="BM1003">
        <v>3.82</v>
      </c>
      <c r="BN1003">
        <v>2.41</v>
      </c>
      <c r="BO1003">
        <v>237.00869152502199</v>
      </c>
    </row>
    <row r="1004" spans="1:67" x14ac:dyDescent="0.3">
      <c r="A1004" t="s">
        <v>205</v>
      </c>
      <c r="B1004" t="s">
        <v>206</v>
      </c>
      <c r="C1004" t="s">
        <v>122</v>
      </c>
      <c r="D1004" s="33">
        <v>44081</v>
      </c>
      <c r="E1004">
        <v>368401</v>
      </c>
      <c r="F1004">
        <v>4184</v>
      </c>
      <c r="G1004">
        <v>6834.5709999999999</v>
      </c>
      <c r="H1004">
        <v>30735</v>
      </c>
      <c r="I1004">
        <v>23</v>
      </c>
      <c r="K1004">
        <v>5464.107</v>
      </c>
      <c r="L1004">
        <v>62.057000000000002</v>
      </c>
      <c r="M1004">
        <v>101.37</v>
      </c>
      <c r="N1004">
        <v>455.86</v>
      </c>
      <c r="O1004">
        <v>0.34100000000000003</v>
      </c>
      <c r="Q1004">
        <v>1.28</v>
      </c>
      <c r="R1004">
        <v>531</v>
      </c>
      <c r="S1004">
        <v>7.8760000000000003</v>
      </c>
      <c r="T1004">
        <v>4889</v>
      </c>
      <c r="U1004">
        <v>72.513000000000005</v>
      </c>
      <c r="V1004">
        <v>326</v>
      </c>
      <c r="W1004">
        <v>4.835</v>
      </c>
      <c r="X1004">
        <v>1898</v>
      </c>
      <c r="Y1004">
        <v>28.151</v>
      </c>
      <c r="Z1004">
        <v>244275</v>
      </c>
      <c r="AA1004">
        <v>8444323</v>
      </c>
      <c r="AB1004">
        <v>125.246</v>
      </c>
      <c r="AC1004">
        <v>3.6230000000000002</v>
      </c>
      <c r="AD1004">
        <v>168321</v>
      </c>
      <c r="AE1004">
        <v>2.4969999999999999</v>
      </c>
      <c r="AF1004">
        <v>4.8000000000000001E-2</v>
      </c>
      <c r="AG1004">
        <v>20.8</v>
      </c>
      <c r="AH1004" t="s">
        <v>207</v>
      </c>
      <c r="AV1004">
        <v>48.61</v>
      </c>
      <c r="AW1004">
        <v>67422000</v>
      </c>
      <c r="AX1004">
        <v>122.578</v>
      </c>
      <c r="AY1004">
        <v>42</v>
      </c>
      <c r="AZ1004">
        <v>19.718</v>
      </c>
      <c r="BA1004">
        <v>13.079000000000001</v>
      </c>
      <c r="BB1004">
        <v>38605.671000000002</v>
      </c>
      <c r="BD1004">
        <v>86.06</v>
      </c>
      <c r="BE1004">
        <v>4.7699999999999996</v>
      </c>
      <c r="BF1004">
        <v>30.1</v>
      </c>
      <c r="BG1004">
        <v>35.6</v>
      </c>
      <c r="BI1004">
        <v>5.98</v>
      </c>
      <c r="BJ1004">
        <v>82.66</v>
      </c>
      <c r="BK1004">
        <v>0.90100000000000002</v>
      </c>
    </row>
    <row r="1005" spans="1:67" x14ac:dyDescent="0.3">
      <c r="A1005" t="s">
        <v>205</v>
      </c>
      <c r="B1005" t="s">
        <v>206</v>
      </c>
      <c r="C1005" t="s">
        <v>122</v>
      </c>
      <c r="D1005" s="33">
        <v>44082</v>
      </c>
      <c r="E1005">
        <v>375139</v>
      </c>
      <c r="F1005">
        <v>6738</v>
      </c>
      <c r="G1005">
        <v>7068</v>
      </c>
      <c r="H1005">
        <v>30773</v>
      </c>
      <c r="I1005">
        <v>38</v>
      </c>
      <c r="K1005">
        <v>5564.0439999999999</v>
      </c>
      <c r="L1005">
        <v>99.938000000000002</v>
      </c>
      <c r="M1005">
        <v>104.83199999999999</v>
      </c>
      <c r="N1005">
        <v>456.42399999999998</v>
      </c>
      <c r="O1005">
        <v>0.56399999999999995</v>
      </c>
      <c r="Q1005">
        <v>1.27</v>
      </c>
      <c r="R1005">
        <v>568</v>
      </c>
      <c r="S1005">
        <v>8.4250000000000007</v>
      </c>
      <c r="T1005">
        <v>4942</v>
      </c>
      <c r="U1005">
        <v>73.3</v>
      </c>
      <c r="V1005">
        <v>358</v>
      </c>
      <c r="W1005">
        <v>5.31</v>
      </c>
      <c r="X1005">
        <v>2088</v>
      </c>
      <c r="Y1005">
        <v>30.969000000000001</v>
      </c>
      <c r="Z1005">
        <v>241301</v>
      </c>
      <c r="AA1005">
        <v>8685624</v>
      </c>
      <c r="AB1005">
        <v>128.82499999999999</v>
      </c>
      <c r="AC1005">
        <v>3.5790000000000002</v>
      </c>
      <c r="AD1005">
        <v>174763</v>
      </c>
      <c r="AE1005">
        <v>2.5920000000000001</v>
      </c>
      <c r="AF1005">
        <v>4.8000000000000001E-2</v>
      </c>
      <c r="AG1005">
        <v>20.8</v>
      </c>
      <c r="AH1005" t="s">
        <v>207</v>
      </c>
      <c r="AV1005">
        <v>48.61</v>
      </c>
      <c r="AW1005">
        <v>67422000</v>
      </c>
      <c r="AX1005">
        <v>122.578</v>
      </c>
      <c r="AY1005">
        <v>42</v>
      </c>
      <c r="AZ1005">
        <v>19.718</v>
      </c>
      <c r="BA1005">
        <v>13.079000000000001</v>
      </c>
      <c r="BB1005">
        <v>38605.671000000002</v>
      </c>
      <c r="BD1005">
        <v>86.06</v>
      </c>
      <c r="BE1005">
        <v>4.7699999999999996</v>
      </c>
      <c r="BF1005">
        <v>30.1</v>
      </c>
      <c r="BG1005">
        <v>35.6</v>
      </c>
      <c r="BI1005">
        <v>5.98</v>
      </c>
      <c r="BJ1005">
        <v>82.66</v>
      </c>
      <c r="BK1005">
        <v>0.90100000000000002</v>
      </c>
    </row>
    <row r="1006" spans="1:67" x14ac:dyDescent="0.3">
      <c r="A1006" t="s">
        <v>205</v>
      </c>
      <c r="B1006" t="s">
        <v>206</v>
      </c>
      <c r="C1006" t="s">
        <v>122</v>
      </c>
      <c r="D1006" s="33">
        <v>44083</v>
      </c>
      <c r="E1006">
        <v>383716</v>
      </c>
      <c r="F1006">
        <v>8577</v>
      </c>
      <c r="G1006">
        <v>7287.857</v>
      </c>
      <c r="H1006">
        <v>30805</v>
      </c>
      <c r="I1006">
        <v>32</v>
      </c>
      <c r="K1006">
        <v>5691.2579999999998</v>
      </c>
      <c r="L1006">
        <v>127.214</v>
      </c>
      <c r="M1006">
        <v>108.093</v>
      </c>
      <c r="N1006">
        <v>456.89800000000002</v>
      </c>
      <c r="O1006">
        <v>0.47499999999999998</v>
      </c>
      <c r="Q1006">
        <v>1.26</v>
      </c>
      <c r="R1006">
        <v>593</v>
      </c>
      <c r="S1006">
        <v>8.7949999999999999</v>
      </c>
      <c r="T1006">
        <v>4985</v>
      </c>
      <c r="U1006">
        <v>73.936999999999998</v>
      </c>
      <c r="V1006">
        <v>372</v>
      </c>
      <c r="W1006">
        <v>5.5170000000000003</v>
      </c>
      <c r="X1006">
        <v>2157</v>
      </c>
      <c r="Y1006">
        <v>31.992999999999999</v>
      </c>
      <c r="Z1006">
        <v>237363</v>
      </c>
      <c r="AA1006">
        <v>8922987</v>
      </c>
      <c r="AB1006">
        <v>132.345</v>
      </c>
      <c r="AC1006">
        <v>3.5209999999999999</v>
      </c>
      <c r="AD1006">
        <v>180785</v>
      </c>
      <c r="AE1006">
        <v>2.681</v>
      </c>
      <c r="AF1006">
        <v>4.9000000000000002E-2</v>
      </c>
      <c r="AG1006">
        <v>20.399999999999999</v>
      </c>
      <c r="AH1006" t="s">
        <v>207</v>
      </c>
      <c r="AV1006">
        <v>48.61</v>
      </c>
      <c r="AW1006">
        <v>67422000</v>
      </c>
      <c r="AX1006">
        <v>122.578</v>
      </c>
      <c r="AY1006">
        <v>42</v>
      </c>
      <c r="AZ1006">
        <v>19.718</v>
      </c>
      <c r="BA1006">
        <v>13.079000000000001</v>
      </c>
      <c r="BB1006">
        <v>38605.671000000002</v>
      </c>
      <c r="BD1006">
        <v>86.06</v>
      </c>
      <c r="BE1006">
        <v>4.7699999999999996</v>
      </c>
      <c r="BF1006">
        <v>30.1</v>
      </c>
      <c r="BG1006">
        <v>35.6</v>
      </c>
      <c r="BI1006">
        <v>5.98</v>
      </c>
      <c r="BJ1006">
        <v>82.66</v>
      </c>
      <c r="BK1006">
        <v>0.90100000000000002</v>
      </c>
    </row>
    <row r="1007" spans="1:67" x14ac:dyDescent="0.3">
      <c r="A1007" t="s">
        <v>205</v>
      </c>
      <c r="B1007" t="s">
        <v>206</v>
      </c>
      <c r="C1007" t="s">
        <v>122</v>
      </c>
      <c r="D1007" s="33">
        <v>44084</v>
      </c>
      <c r="E1007">
        <v>393415</v>
      </c>
      <c r="F1007">
        <v>9699</v>
      </c>
      <c r="G1007">
        <v>7656.4290000000001</v>
      </c>
      <c r="H1007">
        <v>30824</v>
      </c>
      <c r="I1007">
        <v>19</v>
      </c>
      <c r="K1007">
        <v>5835.1130000000003</v>
      </c>
      <c r="L1007">
        <v>143.85499999999999</v>
      </c>
      <c r="M1007">
        <v>113.56</v>
      </c>
      <c r="N1007">
        <v>457.18</v>
      </c>
      <c r="O1007">
        <v>0.28199999999999997</v>
      </c>
      <c r="Q1007">
        <v>1.26</v>
      </c>
      <c r="R1007">
        <v>608</v>
      </c>
      <c r="S1007">
        <v>9.0180000000000007</v>
      </c>
      <c r="T1007">
        <v>5077</v>
      </c>
      <c r="U1007">
        <v>75.302000000000007</v>
      </c>
      <c r="V1007">
        <v>371</v>
      </c>
      <c r="W1007">
        <v>5.5030000000000001</v>
      </c>
      <c r="X1007">
        <v>2202</v>
      </c>
      <c r="Y1007">
        <v>32.659999999999997</v>
      </c>
      <c r="Z1007">
        <v>251244</v>
      </c>
      <c r="AA1007">
        <v>9174231</v>
      </c>
      <c r="AB1007">
        <v>136.072</v>
      </c>
      <c r="AC1007">
        <v>3.726</v>
      </c>
      <c r="AD1007">
        <v>187640</v>
      </c>
      <c r="AE1007">
        <v>2.7829999999999999</v>
      </c>
      <c r="AF1007">
        <v>4.9000000000000002E-2</v>
      </c>
      <c r="AG1007">
        <v>20.399999999999999</v>
      </c>
      <c r="AH1007" t="s">
        <v>207</v>
      </c>
      <c r="AV1007">
        <v>48.61</v>
      </c>
      <c r="AW1007">
        <v>67422000</v>
      </c>
      <c r="AX1007">
        <v>122.578</v>
      </c>
      <c r="AY1007">
        <v>42</v>
      </c>
      <c r="AZ1007">
        <v>19.718</v>
      </c>
      <c r="BA1007">
        <v>13.079000000000001</v>
      </c>
      <c r="BB1007">
        <v>38605.671000000002</v>
      </c>
      <c r="BD1007">
        <v>86.06</v>
      </c>
      <c r="BE1007">
        <v>4.7699999999999996</v>
      </c>
      <c r="BF1007">
        <v>30.1</v>
      </c>
      <c r="BG1007">
        <v>35.6</v>
      </c>
      <c r="BI1007">
        <v>5.98</v>
      </c>
      <c r="BJ1007">
        <v>82.66</v>
      </c>
      <c r="BK1007">
        <v>0.90100000000000002</v>
      </c>
    </row>
    <row r="1008" spans="1:67" x14ac:dyDescent="0.3">
      <c r="A1008" t="s">
        <v>205</v>
      </c>
      <c r="B1008" t="s">
        <v>206</v>
      </c>
      <c r="C1008" t="s">
        <v>122</v>
      </c>
      <c r="D1008" s="33">
        <v>44085</v>
      </c>
      <c r="E1008">
        <v>402848</v>
      </c>
      <c r="F1008">
        <v>9433</v>
      </c>
      <c r="G1008">
        <v>7748.5709999999999</v>
      </c>
      <c r="H1008">
        <v>30904</v>
      </c>
      <c r="I1008">
        <v>80</v>
      </c>
      <c r="J1008">
        <v>29.713999999999999</v>
      </c>
      <c r="K1008">
        <v>5975.0230000000001</v>
      </c>
      <c r="L1008">
        <v>139.91</v>
      </c>
      <c r="M1008">
        <v>114.926</v>
      </c>
      <c r="N1008">
        <v>458.36700000000002</v>
      </c>
      <c r="O1008">
        <v>1.1870000000000001</v>
      </c>
      <c r="P1008">
        <v>0.441</v>
      </c>
      <c r="Q1008">
        <v>1.25</v>
      </c>
      <c r="R1008">
        <v>628</v>
      </c>
      <c r="S1008">
        <v>9.3140000000000001</v>
      </c>
      <c r="T1008">
        <v>5136</v>
      </c>
      <c r="U1008">
        <v>76.177000000000007</v>
      </c>
      <c r="V1008">
        <v>389</v>
      </c>
      <c r="W1008">
        <v>5.77</v>
      </c>
      <c r="X1008">
        <v>2357</v>
      </c>
      <c r="Y1008">
        <v>34.959000000000003</v>
      </c>
      <c r="Z1008">
        <v>260554</v>
      </c>
      <c r="AA1008">
        <v>9434785</v>
      </c>
      <c r="AB1008">
        <v>139.93600000000001</v>
      </c>
      <c r="AC1008">
        <v>3.8650000000000002</v>
      </c>
      <c r="AD1008">
        <v>193774</v>
      </c>
      <c r="AE1008">
        <v>2.8740000000000001</v>
      </c>
      <c r="AF1008">
        <v>4.8000000000000001E-2</v>
      </c>
      <c r="AG1008">
        <v>20.8</v>
      </c>
      <c r="AH1008" t="s">
        <v>207</v>
      </c>
      <c r="AV1008">
        <v>48.61</v>
      </c>
      <c r="AW1008">
        <v>67422000</v>
      </c>
      <c r="AX1008">
        <v>122.578</v>
      </c>
      <c r="AY1008">
        <v>42</v>
      </c>
      <c r="AZ1008">
        <v>19.718</v>
      </c>
      <c r="BA1008">
        <v>13.079000000000001</v>
      </c>
      <c r="BB1008">
        <v>38605.671000000002</v>
      </c>
      <c r="BD1008">
        <v>86.06</v>
      </c>
      <c r="BE1008">
        <v>4.7699999999999996</v>
      </c>
      <c r="BF1008">
        <v>30.1</v>
      </c>
      <c r="BG1008">
        <v>35.6</v>
      </c>
      <c r="BI1008">
        <v>5.98</v>
      </c>
      <c r="BJ1008">
        <v>82.66</v>
      </c>
      <c r="BK1008">
        <v>0.90100000000000002</v>
      </c>
    </row>
    <row r="1009" spans="1:67" x14ac:dyDescent="0.3">
      <c r="A1009" t="s">
        <v>205</v>
      </c>
      <c r="B1009" t="s">
        <v>206</v>
      </c>
      <c r="C1009" t="s">
        <v>122</v>
      </c>
      <c r="D1009" s="33">
        <v>44086</v>
      </c>
      <c r="E1009">
        <v>414184</v>
      </c>
      <c r="F1009">
        <v>11336</v>
      </c>
      <c r="G1009">
        <v>8140.2860000000001</v>
      </c>
      <c r="H1009">
        <v>30922</v>
      </c>
      <c r="I1009">
        <v>18</v>
      </c>
      <c r="J1009">
        <v>30.571000000000002</v>
      </c>
      <c r="K1009">
        <v>6143.1580000000004</v>
      </c>
      <c r="L1009">
        <v>168.13499999999999</v>
      </c>
      <c r="M1009">
        <v>120.736</v>
      </c>
      <c r="N1009">
        <v>458.63400000000001</v>
      </c>
      <c r="O1009">
        <v>0.26700000000000002</v>
      </c>
      <c r="P1009">
        <v>0.45300000000000001</v>
      </c>
      <c r="Q1009">
        <v>1.25</v>
      </c>
      <c r="R1009">
        <v>655</v>
      </c>
      <c r="S1009">
        <v>9.7149999999999999</v>
      </c>
      <c r="T1009">
        <v>5176</v>
      </c>
      <c r="U1009">
        <v>76.77</v>
      </c>
      <c r="V1009">
        <v>417</v>
      </c>
      <c r="W1009">
        <v>6.1849999999999996</v>
      </c>
      <c r="X1009">
        <v>2432</v>
      </c>
      <c r="Y1009">
        <v>36.070999999999998</v>
      </c>
      <c r="Z1009">
        <v>101940</v>
      </c>
      <c r="AA1009">
        <v>9536725</v>
      </c>
      <c r="AB1009">
        <v>141.44800000000001</v>
      </c>
      <c r="AC1009">
        <v>1.512</v>
      </c>
      <c r="AD1009">
        <v>195020</v>
      </c>
      <c r="AE1009">
        <v>2.8929999999999998</v>
      </c>
      <c r="AF1009">
        <v>4.8000000000000001E-2</v>
      </c>
      <c r="AG1009">
        <v>20.8</v>
      </c>
      <c r="AH1009" t="s">
        <v>207</v>
      </c>
      <c r="AV1009">
        <v>48.61</v>
      </c>
      <c r="AW1009">
        <v>67422000</v>
      </c>
      <c r="AX1009">
        <v>122.578</v>
      </c>
      <c r="AY1009">
        <v>42</v>
      </c>
      <c r="AZ1009">
        <v>19.718</v>
      </c>
      <c r="BA1009">
        <v>13.079000000000001</v>
      </c>
      <c r="BB1009">
        <v>38605.671000000002</v>
      </c>
      <c r="BD1009">
        <v>86.06</v>
      </c>
      <c r="BE1009">
        <v>4.7699999999999996</v>
      </c>
      <c r="BF1009">
        <v>30.1</v>
      </c>
      <c r="BG1009">
        <v>35.6</v>
      </c>
      <c r="BI1009">
        <v>5.98</v>
      </c>
      <c r="BJ1009">
        <v>82.66</v>
      </c>
      <c r="BK1009">
        <v>0.90100000000000002</v>
      </c>
    </row>
    <row r="1010" spans="1:67" x14ac:dyDescent="0.3">
      <c r="A1010" t="s">
        <v>205</v>
      </c>
      <c r="B1010" t="s">
        <v>206</v>
      </c>
      <c r="C1010" t="s">
        <v>122</v>
      </c>
      <c r="D1010" s="33">
        <v>44087</v>
      </c>
      <c r="E1010">
        <v>420529</v>
      </c>
      <c r="F1010">
        <v>6345</v>
      </c>
      <c r="G1010">
        <v>8044.5709999999999</v>
      </c>
      <c r="H1010">
        <v>30927</v>
      </c>
      <c r="I1010">
        <v>5</v>
      </c>
      <c r="J1010">
        <v>30.713999999999999</v>
      </c>
      <c r="K1010">
        <v>6237.2669999999998</v>
      </c>
      <c r="L1010">
        <v>94.108999999999995</v>
      </c>
      <c r="M1010">
        <v>119.31699999999999</v>
      </c>
      <c r="N1010">
        <v>458.70800000000003</v>
      </c>
      <c r="O1010">
        <v>7.3999999999999996E-2</v>
      </c>
      <c r="P1010">
        <v>0.45600000000000002</v>
      </c>
      <c r="Q1010">
        <v>1.24</v>
      </c>
      <c r="R1010">
        <v>662</v>
      </c>
      <c r="S1010">
        <v>9.8190000000000008</v>
      </c>
      <c r="T1010">
        <v>5228</v>
      </c>
      <c r="U1010">
        <v>77.540999999999997</v>
      </c>
      <c r="V1010">
        <v>427</v>
      </c>
      <c r="W1010">
        <v>6.3330000000000002</v>
      </c>
      <c r="X1010">
        <v>2464</v>
      </c>
      <c r="Y1010">
        <v>36.545999999999999</v>
      </c>
      <c r="Z1010">
        <v>29140</v>
      </c>
      <c r="AA1010">
        <v>9565865</v>
      </c>
      <c r="AB1010">
        <v>141.88</v>
      </c>
      <c r="AC1010">
        <v>0.432</v>
      </c>
      <c r="AD1010">
        <v>195117</v>
      </c>
      <c r="AE1010">
        <v>2.8940000000000001</v>
      </c>
      <c r="AF1010">
        <v>4.8000000000000001E-2</v>
      </c>
      <c r="AG1010">
        <v>20.8</v>
      </c>
      <c r="AH1010" t="s">
        <v>207</v>
      </c>
      <c r="AV1010">
        <v>48.61</v>
      </c>
      <c r="AW1010">
        <v>67422000</v>
      </c>
      <c r="AX1010">
        <v>122.578</v>
      </c>
      <c r="AY1010">
        <v>42</v>
      </c>
      <c r="AZ1010">
        <v>19.718</v>
      </c>
      <c r="BA1010">
        <v>13.079000000000001</v>
      </c>
      <c r="BB1010">
        <v>38605.671000000002</v>
      </c>
      <c r="BD1010">
        <v>86.06</v>
      </c>
      <c r="BE1010">
        <v>4.7699999999999996</v>
      </c>
      <c r="BF1010">
        <v>30.1</v>
      </c>
      <c r="BG1010">
        <v>35.6</v>
      </c>
      <c r="BI1010">
        <v>5.98</v>
      </c>
      <c r="BJ1010">
        <v>82.66</v>
      </c>
      <c r="BK1010">
        <v>0.90100000000000002</v>
      </c>
      <c r="BL1010">
        <v>16528.2</v>
      </c>
      <c r="BM1010">
        <v>3.85</v>
      </c>
      <c r="BN1010">
        <v>5.15</v>
      </c>
      <c r="BO1010">
        <v>245.14550146836299</v>
      </c>
    </row>
    <row r="1011" spans="1:67" x14ac:dyDescent="0.3">
      <c r="A1011" t="s">
        <v>205</v>
      </c>
      <c r="B1011" t="s">
        <v>206</v>
      </c>
      <c r="C1011" t="s">
        <v>122</v>
      </c>
      <c r="D1011" s="33">
        <v>44088</v>
      </c>
      <c r="E1011">
        <v>426703</v>
      </c>
      <c r="F1011">
        <v>6174</v>
      </c>
      <c r="G1011">
        <v>8328.857</v>
      </c>
      <c r="H1011">
        <v>30961</v>
      </c>
      <c r="I1011">
        <v>34</v>
      </c>
      <c r="J1011">
        <v>32.286000000000001</v>
      </c>
      <c r="K1011">
        <v>6328.8389999999999</v>
      </c>
      <c r="L1011">
        <v>91.572000000000003</v>
      </c>
      <c r="M1011">
        <v>123.533</v>
      </c>
      <c r="N1011">
        <v>459.21199999999999</v>
      </c>
      <c r="O1011">
        <v>0.504</v>
      </c>
      <c r="P1011">
        <v>0.47899999999999998</v>
      </c>
      <c r="Q1011">
        <v>1.23</v>
      </c>
      <c r="R1011">
        <v>705</v>
      </c>
      <c r="S1011">
        <v>10.457000000000001</v>
      </c>
      <c r="T1011">
        <v>5479</v>
      </c>
      <c r="U1011">
        <v>81.263999999999996</v>
      </c>
      <c r="V1011">
        <v>448</v>
      </c>
      <c r="W1011">
        <v>6.6449999999999996</v>
      </c>
      <c r="X1011">
        <v>2561</v>
      </c>
      <c r="Y1011">
        <v>37.984999999999999</v>
      </c>
      <c r="Z1011">
        <v>275457</v>
      </c>
      <c r="AA1011">
        <v>9841322</v>
      </c>
      <c r="AB1011">
        <v>145.96600000000001</v>
      </c>
      <c r="AC1011">
        <v>4.0860000000000003</v>
      </c>
      <c r="AD1011">
        <v>199571</v>
      </c>
      <c r="AE1011">
        <v>2.96</v>
      </c>
      <c r="AF1011">
        <v>4.9000000000000002E-2</v>
      </c>
      <c r="AG1011">
        <v>20.399999999999999</v>
      </c>
      <c r="AH1011" t="s">
        <v>207</v>
      </c>
      <c r="AV1011">
        <v>48.61</v>
      </c>
      <c r="AW1011">
        <v>67422000</v>
      </c>
      <c r="AX1011">
        <v>122.578</v>
      </c>
      <c r="AY1011">
        <v>42</v>
      </c>
      <c r="AZ1011">
        <v>19.718</v>
      </c>
      <c r="BA1011">
        <v>13.079000000000001</v>
      </c>
      <c r="BB1011">
        <v>38605.671000000002</v>
      </c>
      <c r="BD1011">
        <v>86.06</v>
      </c>
      <c r="BE1011">
        <v>4.7699999999999996</v>
      </c>
      <c r="BF1011">
        <v>30.1</v>
      </c>
      <c r="BG1011">
        <v>35.6</v>
      </c>
      <c r="BI1011">
        <v>5.98</v>
      </c>
      <c r="BJ1011">
        <v>82.66</v>
      </c>
      <c r="BK1011">
        <v>0.90100000000000002</v>
      </c>
    </row>
    <row r="1012" spans="1:67" x14ac:dyDescent="0.3">
      <c r="A1012" t="s">
        <v>205</v>
      </c>
      <c r="B1012" t="s">
        <v>206</v>
      </c>
      <c r="C1012" t="s">
        <v>122</v>
      </c>
      <c r="D1012" s="33">
        <v>44089</v>
      </c>
      <c r="E1012">
        <v>434529</v>
      </c>
      <c r="F1012">
        <v>7826</v>
      </c>
      <c r="G1012">
        <v>8484.2860000000001</v>
      </c>
      <c r="H1012">
        <v>31011</v>
      </c>
      <c r="I1012">
        <v>50</v>
      </c>
      <c r="J1012">
        <v>34</v>
      </c>
      <c r="K1012">
        <v>6444.9139999999998</v>
      </c>
      <c r="L1012">
        <v>116.075</v>
      </c>
      <c r="M1012">
        <v>125.839</v>
      </c>
      <c r="N1012">
        <v>459.95400000000001</v>
      </c>
      <c r="O1012">
        <v>0.74199999999999999</v>
      </c>
      <c r="P1012">
        <v>0.504</v>
      </c>
      <c r="Q1012">
        <v>1.23</v>
      </c>
      <c r="R1012">
        <v>752</v>
      </c>
      <c r="S1012">
        <v>11.154</v>
      </c>
      <c r="T1012">
        <v>5660</v>
      </c>
      <c r="U1012">
        <v>83.948999999999998</v>
      </c>
      <c r="V1012">
        <v>479</v>
      </c>
      <c r="W1012">
        <v>7.1050000000000004</v>
      </c>
      <c r="X1012">
        <v>2713</v>
      </c>
      <c r="Y1012">
        <v>40.238999999999997</v>
      </c>
      <c r="Z1012">
        <v>265938</v>
      </c>
      <c r="AA1012">
        <v>10107260</v>
      </c>
      <c r="AB1012">
        <v>149.91</v>
      </c>
      <c r="AC1012">
        <v>3.944</v>
      </c>
      <c r="AD1012">
        <v>203091</v>
      </c>
      <c r="AE1012">
        <v>3.012</v>
      </c>
      <c r="AF1012">
        <v>4.9000000000000002E-2</v>
      </c>
      <c r="AG1012">
        <v>20.399999999999999</v>
      </c>
      <c r="AH1012" t="s">
        <v>207</v>
      </c>
      <c r="AV1012">
        <v>48.61</v>
      </c>
      <c r="AW1012">
        <v>67422000</v>
      </c>
      <c r="AX1012">
        <v>122.578</v>
      </c>
      <c r="AY1012">
        <v>42</v>
      </c>
      <c r="AZ1012">
        <v>19.718</v>
      </c>
      <c r="BA1012">
        <v>13.079000000000001</v>
      </c>
      <c r="BB1012">
        <v>38605.671000000002</v>
      </c>
      <c r="BD1012">
        <v>86.06</v>
      </c>
      <c r="BE1012">
        <v>4.7699999999999996</v>
      </c>
      <c r="BF1012">
        <v>30.1</v>
      </c>
      <c r="BG1012">
        <v>35.6</v>
      </c>
      <c r="BI1012">
        <v>5.98</v>
      </c>
      <c r="BJ1012">
        <v>82.66</v>
      </c>
      <c r="BK1012">
        <v>0.90100000000000002</v>
      </c>
    </row>
    <row r="1013" spans="1:67" x14ac:dyDescent="0.3">
      <c r="A1013" t="s">
        <v>205</v>
      </c>
      <c r="B1013" t="s">
        <v>206</v>
      </c>
      <c r="C1013" t="s">
        <v>122</v>
      </c>
      <c r="D1013" s="33">
        <v>44090</v>
      </c>
      <c r="E1013">
        <v>444796</v>
      </c>
      <c r="F1013">
        <v>10267</v>
      </c>
      <c r="G1013">
        <v>8725.7139999999999</v>
      </c>
      <c r="H1013">
        <v>31059</v>
      </c>
      <c r="I1013">
        <v>48</v>
      </c>
      <c r="J1013">
        <v>36.286000000000001</v>
      </c>
      <c r="K1013">
        <v>6597.1940000000004</v>
      </c>
      <c r="L1013">
        <v>152.28</v>
      </c>
      <c r="M1013">
        <v>129.41900000000001</v>
      </c>
      <c r="N1013">
        <v>460.666</v>
      </c>
      <c r="O1013">
        <v>0.71199999999999997</v>
      </c>
      <c r="P1013">
        <v>0.53800000000000003</v>
      </c>
      <c r="Q1013">
        <v>1.22</v>
      </c>
      <c r="R1013">
        <v>796</v>
      </c>
      <c r="S1013">
        <v>11.805999999999999</v>
      </c>
      <c r="T1013">
        <v>5800</v>
      </c>
      <c r="U1013">
        <v>86.025000000000006</v>
      </c>
      <c r="V1013">
        <v>508</v>
      </c>
      <c r="W1013">
        <v>7.5350000000000001</v>
      </c>
      <c r="X1013">
        <v>2976</v>
      </c>
      <c r="Y1013">
        <v>44.14</v>
      </c>
      <c r="Z1013">
        <v>247179</v>
      </c>
      <c r="AA1013">
        <v>10354439</v>
      </c>
      <c r="AB1013">
        <v>153.577</v>
      </c>
      <c r="AC1013">
        <v>3.6659999999999999</v>
      </c>
      <c r="AD1013">
        <v>204493</v>
      </c>
      <c r="AE1013">
        <v>3.0329999999999999</v>
      </c>
      <c r="AF1013">
        <v>0.05</v>
      </c>
      <c r="AG1013">
        <v>20</v>
      </c>
      <c r="AH1013" t="s">
        <v>207</v>
      </c>
      <c r="AV1013">
        <v>48.61</v>
      </c>
      <c r="AW1013">
        <v>67422000</v>
      </c>
      <c r="AX1013">
        <v>122.578</v>
      </c>
      <c r="AY1013">
        <v>42</v>
      </c>
      <c r="AZ1013">
        <v>19.718</v>
      </c>
      <c r="BA1013">
        <v>13.079000000000001</v>
      </c>
      <c r="BB1013">
        <v>38605.671000000002</v>
      </c>
      <c r="BD1013">
        <v>86.06</v>
      </c>
      <c r="BE1013">
        <v>4.7699999999999996</v>
      </c>
      <c r="BF1013">
        <v>30.1</v>
      </c>
      <c r="BG1013">
        <v>35.6</v>
      </c>
      <c r="BI1013">
        <v>5.98</v>
      </c>
      <c r="BJ1013">
        <v>82.66</v>
      </c>
      <c r="BK1013">
        <v>0.90100000000000002</v>
      </c>
    </row>
    <row r="1014" spans="1:67" x14ac:dyDescent="0.3">
      <c r="A1014" t="s">
        <v>205</v>
      </c>
      <c r="B1014" t="s">
        <v>206</v>
      </c>
      <c r="C1014" t="s">
        <v>122</v>
      </c>
      <c r="D1014" s="33">
        <v>44091</v>
      </c>
      <c r="E1014">
        <v>455035</v>
      </c>
      <c r="F1014">
        <v>10239</v>
      </c>
      <c r="G1014">
        <v>8802.857</v>
      </c>
      <c r="H1014">
        <v>31106</v>
      </c>
      <c r="I1014">
        <v>47</v>
      </c>
      <c r="J1014">
        <v>40.286000000000001</v>
      </c>
      <c r="K1014">
        <v>6749.058</v>
      </c>
      <c r="L1014">
        <v>151.864</v>
      </c>
      <c r="M1014">
        <v>130.56399999999999</v>
      </c>
      <c r="N1014">
        <v>461.363</v>
      </c>
      <c r="O1014">
        <v>0.69699999999999995</v>
      </c>
      <c r="P1014">
        <v>0.59799999999999998</v>
      </c>
      <c r="Q1014">
        <v>1.22</v>
      </c>
      <c r="R1014">
        <v>793</v>
      </c>
      <c r="S1014">
        <v>11.762</v>
      </c>
      <c r="T1014">
        <v>5825</v>
      </c>
      <c r="U1014">
        <v>86.396000000000001</v>
      </c>
      <c r="V1014">
        <v>535</v>
      </c>
      <c r="W1014">
        <v>7.9349999999999996</v>
      </c>
      <c r="X1014">
        <v>3223</v>
      </c>
      <c r="Y1014">
        <v>47.802999999999997</v>
      </c>
      <c r="Z1014">
        <v>244134</v>
      </c>
      <c r="AA1014">
        <v>10598573</v>
      </c>
      <c r="AB1014">
        <v>157.19800000000001</v>
      </c>
      <c r="AC1014">
        <v>3.621</v>
      </c>
      <c r="AD1014">
        <v>203477</v>
      </c>
      <c r="AE1014">
        <v>3.0179999999999998</v>
      </c>
      <c r="AF1014">
        <v>5.1999999999999998E-2</v>
      </c>
      <c r="AG1014">
        <v>19.2</v>
      </c>
      <c r="AH1014" t="s">
        <v>207</v>
      </c>
      <c r="AV1014">
        <v>48.61</v>
      </c>
      <c r="AW1014">
        <v>67422000</v>
      </c>
      <c r="AX1014">
        <v>122.578</v>
      </c>
      <c r="AY1014">
        <v>42</v>
      </c>
      <c r="AZ1014">
        <v>19.718</v>
      </c>
      <c r="BA1014">
        <v>13.079000000000001</v>
      </c>
      <c r="BB1014">
        <v>38605.671000000002</v>
      </c>
      <c r="BD1014">
        <v>86.06</v>
      </c>
      <c r="BE1014">
        <v>4.7699999999999996</v>
      </c>
      <c r="BF1014">
        <v>30.1</v>
      </c>
      <c r="BG1014">
        <v>35.6</v>
      </c>
      <c r="BI1014">
        <v>5.98</v>
      </c>
      <c r="BJ1014">
        <v>82.66</v>
      </c>
      <c r="BK1014">
        <v>0.90100000000000002</v>
      </c>
    </row>
    <row r="1015" spans="1:67" x14ac:dyDescent="0.3">
      <c r="A1015" t="s">
        <v>205</v>
      </c>
      <c r="B1015" t="s">
        <v>206</v>
      </c>
      <c r="C1015" t="s">
        <v>122</v>
      </c>
      <c r="D1015" s="33">
        <v>44092</v>
      </c>
      <c r="E1015">
        <v>468256</v>
      </c>
      <c r="F1015">
        <v>13221</v>
      </c>
      <c r="G1015">
        <v>9344</v>
      </c>
      <c r="H1015">
        <v>31260</v>
      </c>
      <c r="I1015">
        <v>154</v>
      </c>
      <c r="J1015">
        <v>50.856999999999999</v>
      </c>
      <c r="K1015">
        <v>6945.1509999999998</v>
      </c>
      <c r="L1015">
        <v>196.09299999999999</v>
      </c>
      <c r="M1015">
        <v>138.59</v>
      </c>
      <c r="N1015">
        <v>463.64699999999999</v>
      </c>
      <c r="O1015">
        <v>2.2839999999999998</v>
      </c>
      <c r="P1015">
        <v>0.754</v>
      </c>
      <c r="Q1015">
        <v>1.22</v>
      </c>
      <c r="R1015">
        <v>820</v>
      </c>
      <c r="S1015">
        <v>12.162000000000001</v>
      </c>
      <c r="T1015">
        <v>5800</v>
      </c>
      <c r="U1015">
        <v>86.025000000000006</v>
      </c>
      <c r="V1015">
        <v>571</v>
      </c>
      <c r="W1015">
        <v>8.4689999999999994</v>
      </c>
      <c r="X1015">
        <v>3626</v>
      </c>
      <c r="Y1015">
        <v>53.780999999999999</v>
      </c>
      <c r="Z1015">
        <v>244457</v>
      </c>
      <c r="AA1015">
        <v>10843030</v>
      </c>
      <c r="AB1015">
        <v>160.82300000000001</v>
      </c>
      <c r="AC1015">
        <v>3.6259999999999999</v>
      </c>
      <c r="AD1015">
        <v>201178</v>
      </c>
      <c r="AE1015">
        <v>2.984</v>
      </c>
      <c r="AF1015">
        <v>5.3999999999999999E-2</v>
      </c>
      <c r="AG1015">
        <v>18.5</v>
      </c>
      <c r="AH1015" t="s">
        <v>207</v>
      </c>
      <c r="AV1015">
        <v>48.61</v>
      </c>
      <c r="AW1015">
        <v>67422000</v>
      </c>
      <c r="AX1015">
        <v>122.578</v>
      </c>
      <c r="AY1015">
        <v>42</v>
      </c>
      <c r="AZ1015">
        <v>19.718</v>
      </c>
      <c r="BA1015">
        <v>13.079000000000001</v>
      </c>
      <c r="BB1015">
        <v>38605.671000000002</v>
      </c>
      <c r="BD1015">
        <v>86.06</v>
      </c>
      <c r="BE1015">
        <v>4.7699999999999996</v>
      </c>
      <c r="BF1015">
        <v>30.1</v>
      </c>
      <c r="BG1015">
        <v>35.6</v>
      </c>
      <c r="BI1015">
        <v>5.98</v>
      </c>
      <c r="BJ1015">
        <v>82.66</v>
      </c>
      <c r="BK1015">
        <v>0.90100000000000002</v>
      </c>
    </row>
    <row r="1016" spans="1:67" x14ac:dyDescent="0.3">
      <c r="A1016" t="s">
        <v>205</v>
      </c>
      <c r="B1016" t="s">
        <v>206</v>
      </c>
      <c r="C1016" t="s">
        <v>122</v>
      </c>
      <c r="D1016" s="33">
        <v>44093</v>
      </c>
      <c r="E1016">
        <v>481656</v>
      </c>
      <c r="F1016">
        <v>13400</v>
      </c>
      <c r="G1016">
        <v>9638.857</v>
      </c>
      <c r="H1016">
        <v>31285</v>
      </c>
      <c r="I1016">
        <v>25</v>
      </c>
      <c r="J1016">
        <v>51.856999999999999</v>
      </c>
      <c r="K1016">
        <v>7143.9</v>
      </c>
      <c r="L1016">
        <v>198.74799999999999</v>
      </c>
      <c r="M1016">
        <v>142.96299999999999</v>
      </c>
      <c r="N1016">
        <v>464.01799999999997</v>
      </c>
      <c r="O1016">
        <v>0.371</v>
      </c>
      <c r="P1016">
        <v>0.76900000000000002</v>
      </c>
      <c r="Q1016">
        <v>1.22</v>
      </c>
      <c r="R1016">
        <v>827</v>
      </c>
      <c r="S1016">
        <v>12.266</v>
      </c>
      <c r="T1016">
        <v>5493</v>
      </c>
      <c r="U1016">
        <v>81.471999999999994</v>
      </c>
      <c r="V1016">
        <v>593</v>
      </c>
      <c r="W1016">
        <v>8.7949999999999999</v>
      </c>
      <c r="X1016">
        <v>3853</v>
      </c>
      <c r="Y1016">
        <v>57.148000000000003</v>
      </c>
      <c r="Z1016">
        <v>94908</v>
      </c>
      <c r="AA1016">
        <v>10937938</v>
      </c>
      <c r="AB1016">
        <v>162.23099999999999</v>
      </c>
      <c r="AC1016">
        <v>1.4079999999999999</v>
      </c>
      <c r="AD1016">
        <v>200173</v>
      </c>
      <c r="AE1016">
        <v>2.9689999999999999</v>
      </c>
      <c r="AF1016">
        <v>5.5E-2</v>
      </c>
      <c r="AG1016">
        <v>18.2</v>
      </c>
      <c r="AH1016" t="s">
        <v>207</v>
      </c>
      <c r="AV1016">
        <v>48.61</v>
      </c>
      <c r="AW1016">
        <v>67422000</v>
      </c>
      <c r="AX1016">
        <v>122.578</v>
      </c>
      <c r="AY1016">
        <v>42</v>
      </c>
      <c r="AZ1016">
        <v>19.718</v>
      </c>
      <c r="BA1016">
        <v>13.079000000000001</v>
      </c>
      <c r="BB1016">
        <v>38605.671000000002</v>
      </c>
      <c r="BD1016">
        <v>86.06</v>
      </c>
      <c r="BE1016">
        <v>4.7699999999999996</v>
      </c>
      <c r="BF1016">
        <v>30.1</v>
      </c>
      <c r="BG1016">
        <v>35.6</v>
      </c>
      <c r="BI1016">
        <v>5.98</v>
      </c>
      <c r="BJ1016">
        <v>82.66</v>
      </c>
      <c r="BK1016">
        <v>0.90100000000000002</v>
      </c>
    </row>
    <row r="1017" spans="1:67" x14ac:dyDescent="0.3">
      <c r="A1017" t="s">
        <v>205</v>
      </c>
      <c r="B1017" t="s">
        <v>206</v>
      </c>
      <c r="C1017" t="s">
        <v>122</v>
      </c>
      <c r="D1017" s="33">
        <v>44094</v>
      </c>
      <c r="E1017">
        <v>492192</v>
      </c>
      <c r="F1017">
        <v>10536</v>
      </c>
      <c r="G1017">
        <v>10237.571</v>
      </c>
      <c r="H1017">
        <v>31296</v>
      </c>
      <c r="I1017">
        <v>11</v>
      </c>
      <c r="J1017">
        <v>52.713999999999999</v>
      </c>
      <c r="K1017">
        <v>7300.1689999999999</v>
      </c>
      <c r="L1017">
        <v>156.26900000000001</v>
      </c>
      <c r="M1017">
        <v>151.84299999999999</v>
      </c>
      <c r="N1017">
        <v>464.18099999999998</v>
      </c>
      <c r="O1017">
        <v>0.16300000000000001</v>
      </c>
      <c r="P1017">
        <v>0.78200000000000003</v>
      </c>
      <c r="Q1017">
        <v>1.21</v>
      </c>
      <c r="R1017">
        <v>834</v>
      </c>
      <c r="S1017">
        <v>12.37</v>
      </c>
      <c r="T1017">
        <v>5356</v>
      </c>
      <c r="U1017">
        <v>79.44</v>
      </c>
      <c r="V1017">
        <v>599</v>
      </c>
      <c r="W1017">
        <v>8.8840000000000003</v>
      </c>
      <c r="X1017">
        <v>3894</v>
      </c>
      <c r="Y1017">
        <v>57.756</v>
      </c>
      <c r="Z1017">
        <v>29833</v>
      </c>
      <c r="AA1017">
        <v>10967771</v>
      </c>
      <c r="AB1017">
        <v>162.673</v>
      </c>
      <c r="AC1017">
        <v>0.442</v>
      </c>
      <c r="AD1017">
        <v>200272</v>
      </c>
      <c r="AE1017">
        <v>2.97</v>
      </c>
      <c r="AF1017">
        <v>5.5E-2</v>
      </c>
      <c r="AG1017">
        <v>18.2</v>
      </c>
      <c r="AH1017" t="s">
        <v>207</v>
      </c>
      <c r="AV1017">
        <v>48.61</v>
      </c>
      <c r="AW1017">
        <v>67422000</v>
      </c>
      <c r="AX1017">
        <v>122.578</v>
      </c>
      <c r="AY1017">
        <v>42</v>
      </c>
      <c r="AZ1017">
        <v>19.718</v>
      </c>
      <c r="BA1017">
        <v>13.079000000000001</v>
      </c>
      <c r="BB1017">
        <v>38605.671000000002</v>
      </c>
      <c r="BD1017">
        <v>86.06</v>
      </c>
      <c r="BE1017">
        <v>4.7699999999999996</v>
      </c>
      <c r="BF1017">
        <v>30.1</v>
      </c>
      <c r="BG1017">
        <v>35.6</v>
      </c>
      <c r="BI1017">
        <v>5.98</v>
      </c>
      <c r="BJ1017">
        <v>82.66</v>
      </c>
      <c r="BK1017">
        <v>0.90100000000000002</v>
      </c>
      <c r="BL1017">
        <v>17400.400000000001</v>
      </c>
      <c r="BM1017">
        <v>3.96</v>
      </c>
      <c r="BN1017">
        <v>8</v>
      </c>
      <c r="BO1017">
        <v>258.08193171368401</v>
      </c>
    </row>
    <row r="1018" spans="1:67" x14ac:dyDescent="0.3">
      <c r="A1018" t="s">
        <v>205</v>
      </c>
      <c r="B1018" t="s">
        <v>206</v>
      </c>
      <c r="C1018" t="s">
        <v>122</v>
      </c>
      <c r="D1018" s="33">
        <v>44095</v>
      </c>
      <c r="E1018">
        <v>497731</v>
      </c>
      <c r="F1018">
        <v>5539</v>
      </c>
      <c r="G1018">
        <v>10146.857</v>
      </c>
      <c r="H1018">
        <v>31349</v>
      </c>
      <c r="I1018">
        <v>53</v>
      </c>
      <c r="J1018">
        <v>55.429000000000002</v>
      </c>
      <c r="K1018">
        <v>7382.3230000000003</v>
      </c>
      <c r="L1018">
        <v>82.153999999999996</v>
      </c>
      <c r="M1018">
        <v>150.49799999999999</v>
      </c>
      <c r="N1018">
        <v>464.96699999999998</v>
      </c>
      <c r="O1018">
        <v>0.78600000000000003</v>
      </c>
      <c r="P1018">
        <v>0.82199999999999995</v>
      </c>
      <c r="Q1018">
        <v>1.21</v>
      </c>
      <c r="R1018">
        <v>912</v>
      </c>
      <c r="S1018">
        <v>13.526999999999999</v>
      </c>
      <c r="T1018">
        <v>5597</v>
      </c>
      <c r="U1018">
        <v>83.013999999999996</v>
      </c>
      <c r="V1018">
        <v>638</v>
      </c>
      <c r="W1018">
        <v>9.4629999999999992</v>
      </c>
      <c r="X1018">
        <v>4103</v>
      </c>
      <c r="Y1018">
        <v>60.856000000000002</v>
      </c>
      <c r="Z1018">
        <v>243053</v>
      </c>
      <c r="AA1018">
        <v>11210824</v>
      </c>
      <c r="AB1018">
        <v>166.27799999999999</v>
      </c>
      <c r="AC1018">
        <v>3.605</v>
      </c>
      <c r="AD1018">
        <v>195643</v>
      </c>
      <c r="AE1018">
        <v>2.9020000000000001</v>
      </c>
      <c r="AF1018">
        <v>5.7000000000000002E-2</v>
      </c>
      <c r="AG1018">
        <v>17.5</v>
      </c>
      <c r="AH1018" t="s">
        <v>207</v>
      </c>
      <c r="AV1018">
        <v>48.61</v>
      </c>
      <c r="AW1018">
        <v>67422000</v>
      </c>
      <c r="AX1018">
        <v>122.578</v>
      </c>
      <c r="AY1018">
        <v>42</v>
      </c>
      <c r="AZ1018">
        <v>19.718</v>
      </c>
      <c r="BA1018">
        <v>13.079000000000001</v>
      </c>
      <c r="BB1018">
        <v>38605.671000000002</v>
      </c>
      <c r="BD1018">
        <v>86.06</v>
      </c>
      <c r="BE1018">
        <v>4.7699999999999996</v>
      </c>
      <c r="BF1018">
        <v>30.1</v>
      </c>
      <c r="BG1018">
        <v>35.6</v>
      </c>
      <c r="BI1018">
        <v>5.98</v>
      </c>
      <c r="BJ1018">
        <v>82.66</v>
      </c>
      <c r="BK1018">
        <v>0.90100000000000002</v>
      </c>
    </row>
    <row r="1019" spans="1:67" x14ac:dyDescent="0.3">
      <c r="A1019" t="s">
        <v>205</v>
      </c>
      <c r="B1019" t="s">
        <v>206</v>
      </c>
      <c r="C1019" t="s">
        <v>122</v>
      </c>
      <c r="D1019" s="33">
        <v>44096</v>
      </c>
      <c r="E1019">
        <v>507692</v>
      </c>
      <c r="F1019">
        <v>9961</v>
      </c>
      <c r="G1019">
        <v>10451.857</v>
      </c>
      <c r="H1019">
        <v>31428</v>
      </c>
      <c r="I1019">
        <v>79</v>
      </c>
      <c r="J1019">
        <v>59.570999999999998</v>
      </c>
      <c r="K1019">
        <v>7530.0640000000003</v>
      </c>
      <c r="L1019">
        <v>147.74100000000001</v>
      </c>
      <c r="M1019">
        <v>155.02099999999999</v>
      </c>
      <c r="N1019">
        <v>466.13900000000001</v>
      </c>
      <c r="O1019">
        <v>1.1719999999999999</v>
      </c>
      <c r="P1019">
        <v>0.88400000000000001</v>
      </c>
      <c r="Q1019">
        <v>1.2</v>
      </c>
      <c r="R1019">
        <v>944</v>
      </c>
      <c r="S1019">
        <v>14.000999999999999</v>
      </c>
      <c r="T1019">
        <v>5777</v>
      </c>
      <c r="U1019">
        <v>85.683999999999997</v>
      </c>
      <c r="V1019">
        <v>651</v>
      </c>
      <c r="W1019">
        <v>9.6560000000000006</v>
      </c>
      <c r="X1019">
        <v>4244</v>
      </c>
      <c r="Y1019">
        <v>62.947000000000003</v>
      </c>
      <c r="Z1019">
        <v>219114</v>
      </c>
      <c r="AA1019">
        <v>11429938</v>
      </c>
      <c r="AB1019">
        <v>169.52799999999999</v>
      </c>
      <c r="AC1019">
        <v>3.25</v>
      </c>
      <c r="AD1019">
        <v>188954</v>
      </c>
      <c r="AE1019">
        <v>2.8029999999999999</v>
      </c>
      <c r="AF1019">
        <v>5.8999999999999997E-2</v>
      </c>
      <c r="AG1019">
        <v>16.899999999999999</v>
      </c>
      <c r="AH1019" t="s">
        <v>207</v>
      </c>
      <c r="AV1019">
        <v>46.76</v>
      </c>
      <c r="AW1019">
        <v>67422000</v>
      </c>
      <c r="AX1019">
        <v>122.578</v>
      </c>
      <c r="AY1019">
        <v>42</v>
      </c>
      <c r="AZ1019">
        <v>19.718</v>
      </c>
      <c r="BA1019">
        <v>13.079000000000001</v>
      </c>
      <c r="BB1019">
        <v>38605.671000000002</v>
      </c>
      <c r="BD1019">
        <v>86.06</v>
      </c>
      <c r="BE1019">
        <v>4.7699999999999996</v>
      </c>
      <c r="BF1019">
        <v>30.1</v>
      </c>
      <c r="BG1019">
        <v>35.6</v>
      </c>
      <c r="BI1019">
        <v>5.98</v>
      </c>
      <c r="BJ1019">
        <v>82.66</v>
      </c>
      <c r="BK1019">
        <v>0.90100000000000002</v>
      </c>
    </row>
    <row r="1020" spans="1:67" x14ac:dyDescent="0.3">
      <c r="A1020" t="s">
        <v>205</v>
      </c>
      <c r="B1020" t="s">
        <v>206</v>
      </c>
      <c r="C1020" t="s">
        <v>122</v>
      </c>
      <c r="D1020" s="33">
        <v>44097</v>
      </c>
      <c r="E1020">
        <v>520848</v>
      </c>
      <c r="F1020">
        <v>13156</v>
      </c>
      <c r="G1020">
        <v>10864.571</v>
      </c>
      <c r="H1020">
        <v>31471</v>
      </c>
      <c r="I1020">
        <v>43</v>
      </c>
      <c r="J1020">
        <v>58.856999999999999</v>
      </c>
      <c r="K1020">
        <v>7725.1940000000004</v>
      </c>
      <c r="L1020">
        <v>195.12899999999999</v>
      </c>
      <c r="M1020">
        <v>161.143</v>
      </c>
      <c r="N1020">
        <v>466.77600000000001</v>
      </c>
      <c r="O1020">
        <v>0.63800000000000001</v>
      </c>
      <c r="P1020">
        <v>0.873</v>
      </c>
      <c r="Q1020">
        <v>1.2</v>
      </c>
      <c r="R1020">
        <v>995</v>
      </c>
      <c r="S1020">
        <v>14.757999999999999</v>
      </c>
      <c r="T1020">
        <v>5913</v>
      </c>
      <c r="U1020">
        <v>87.700999999999993</v>
      </c>
      <c r="V1020">
        <v>675</v>
      </c>
      <c r="W1020">
        <v>10.012</v>
      </c>
      <c r="X1020">
        <v>4244</v>
      </c>
      <c r="Y1020">
        <v>62.947000000000003</v>
      </c>
      <c r="Z1020">
        <v>202551</v>
      </c>
      <c r="AA1020">
        <v>11632489</v>
      </c>
      <c r="AB1020">
        <v>172.53299999999999</v>
      </c>
      <c r="AC1020">
        <v>3.004</v>
      </c>
      <c r="AD1020">
        <v>182579</v>
      </c>
      <c r="AE1020">
        <v>2.7080000000000002</v>
      </c>
      <c r="AF1020">
        <v>6.0999999999999999E-2</v>
      </c>
      <c r="AG1020">
        <v>16.399999999999999</v>
      </c>
      <c r="AH1020" t="s">
        <v>207</v>
      </c>
      <c r="AV1020">
        <v>46.76</v>
      </c>
      <c r="AW1020">
        <v>67422000</v>
      </c>
      <c r="AX1020">
        <v>122.578</v>
      </c>
      <c r="AY1020">
        <v>42</v>
      </c>
      <c r="AZ1020">
        <v>19.718</v>
      </c>
      <c r="BA1020">
        <v>13.079000000000001</v>
      </c>
      <c r="BB1020">
        <v>38605.671000000002</v>
      </c>
      <c r="BD1020">
        <v>86.06</v>
      </c>
      <c r="BE1020">
        <v>4.7699999999999996</v>
      </c>
      <c r="BF1020">
        <v>30.1</v>
      </c>
      <c r="BG1020">
        <v>35.6</v>
      </c>
      <c r="BI1020">
        <v>5.98</v>
      </c>
      <c r="BJ1020">
        <v>82.66</v>
      </c>
      <c r="BK1020">
        <v>0.90100000000000002</v>
      </c>
    </row>
    <row r="1021" spans="1:67" x14ac:dyDescent="0.3">
      <c r="A1021" t="s">
        <v>205</v>
      </c>
      <c r="B1021" t="s">
        <v>206</v>
      </c>
      <c r="C1021" t="s">
        <v>122</v>
      </c>
      <c r="D1021" s="33">
        <v>44098</v>
      </c>
      <c r="E1021">
        <v>536753</v>
      </c>
      <c r="F1021">
        <v>15905</v>
      </c>
      <c r="G1021">
        <v>11674</v>
      </c>
      <c r="H1021">
        <v>31519</v>
      </c>
      <c r="I1021">
        <v>48</v>
      </c>
      <c r="J1021">
        <v>59</v>
      </c>
      <c r="K1021">
        <v>7961.0959999999995</v>
      </c>
      <c r="L1021">
        <v>235.90199999999999</v>
      </c>
      <c r="M1021">
        <v>173.148</v>
      </c>
      <c r="N1021">
        <v>467.488</v>
      </c>
      <c r="O1021">
        <v>0.71199999999999997</v>
      </c>
      <c r="P1021">
        <v>0.875</v>
      </c>
      <c r="Q1021">
        <v>1.19</v>
      </c>
      <c r="R1021">
        <v>1041</v>
      </c>
      <c r="S1021">
        <v>15.44</v>
      </c>
      <c r="T1021">
        <v>6012</v>
      </c>
      <c r="U1021">
        <v>89.17</v>
      </c>
      <c r="V1021">
        <v>718</v>
      </c>
      <c r="W1021">
        <v>10.648999999999999</v>
      </c>
      <c r="X1021">
        <v>4258</v>
      </c>
      <c r="Y1021">
        <v>63.154000000000003</v>
      </c>
      <c r="Z1021">
        <v>203427</v>
      </c>
      <c r="AA1021">
        <v>11835916</v>
      </c>
      <c r="AB1021">
        <v>175.55</v>
      </c>
      <c r="AC1021">
        <v>3.0169999999999999</v>
      </c>
      <c r="AD1021">
        <v>176763</v>
      </c>
      <c r="AE1021">
        <v>2.6219999999999999</v>
      </c>
      <c r="AF1021">
        <v>6.2E-2</v>
      </c>
      <c r="AG1021">
        <v>16.100000000000001</v>
      </c>
      <c r="AH1021" t="s">
        <v>207</v>
      </c>
      <c r="AV1021">
        <v>46.76</v>
      </c>
      <c r="AW1021">
        <v>67422000</v>
      </c>
      <c r="AX1021">
        <v>122.578</v>
      </c>
      <c r="AY1021">
        <v>42</v>
      </c>
      <c r="AZ1021">
        <v>19.718</v>
      </c>
      <c r="BA1021">
        <v>13.079000000000001</v>
      </c>
      <c r="BB1021">
        <v>38605.671000000002</v>
      </c>
      <c r="BD1021">
        <v>86.06</v>
      </c>
      <c r="BE1021">
        <v>4.7699999999999996</v>
      </c>
      <c r="BF1021">
        <v>30.1</v>
      </c>
      <c r="BG1021">
        <v>35.6</v>
      </c>
      <c r="BI1021">
        <v>5.98</v>
      </c>
      <c r="BJ1021">
        <v>82.66</v>
      </c>
      <c r="BK1021">
        <v>0.90100000000000002</v>
      </c>
    </row>
    <row r="1022" spans="1:67" x14ac:dyDescent="0.3">
      <c r="A1022" t="s">
        <v>205</v>
      </c>
      <c r="B1022" t="s">
        <v>206</v>
      </c>
      <c r="C1022" t="s">
        <v>122</v>
      </c>
      <c r="D1022" s="33">
        <v>44099</v>
      </c>
      <c r="E1022">
        <v>552747</v>
      </c>
      <c r="F1022">
        <v>15994</v>
      </c>
      <c r="G1022">
        <v>12070.143</v>
      </c>
      <c r="H1022">
        <v>31669</v>
      </c>
      <c r="I1022">
        <v>150</v>
      </c>
      <c r="J1022">
        <v>58.429000000000002</v>
      </c>
      <c r="K1022">
        <v>8198.3179999999993</v>
      </c>
      <c r="L1022">
        <v>237.22200000000001</v>
      </c>
      <c r="M1022">
        <v>179.024</v>
      </c>
      <c r="N1022">
        <v>469.71300000000002</v>
      </c>
      <c r="O1022">
        <v>2.2250000000000001</v>
      </c>
      <c r="P1022">
        <v>0.86699999999999999</v>
      </c>
      <c r="Q1022">
        <v>1.18</v>
      </c>
      <c r="R1022">
        <v>1092</v>
      </c>
      <c r="S1022">
        <v>16.196000000000002</v>
      </c>
      <c r="T1022">
        <v>6110</v>
      </c>
      <c r="U1022">
        <v>90.623000000000005</v>
      </c>
      <c r="V1022">
        <v>747</v>
      </c>
      <c r="W1022">
        <v>11.079000000000001</v>
      </c>
      <c r="X1022">
        <v>4069</v>
      </c>
      <c r="Y1022">
        <v>60.350999999999999</v>
      </c>
      <c r="Z1022">
        <v>209735</v>
      </c>
      <c r="AA1022">
        <v>12045651</v>
      </c>
      <c r="AB1022">
        <v>178.661</v>
      </c>
      <c r="AC1022">
        <v>3.1110000000000002</v>
      </c>
      <c r="AD1022">
        <v>171803</v>
      </c>
      <c r="AE1022">
        <v>2.548</v>
      </c>
      <c r="AF1022">
        <v>6.3E-2</v>
      </c>
      <c r="AG1022">
        <v>15.9</v>
      </c>
      <c r="AH1022" t="s">
        <v>207</v>
      </c>
      <c r="AV1022">
        <v>46.76</v>
      </c>
      <c r="AW1022">
        <v>67422000</v>
      </c>
      <c r="AX1022">
        <v>122.578</v>
      </c>
      <c r="AY1022">
        <v>42</v>
      </c>
      <c r="AZ1022">
        <v>19.718</v>
      </c>
      <c r="BA1022">
        <v>13.079000000000001</v>
      </c>
      <c r="BB1022">
        <v>38605.671000000002</v>
      </c>
      <c r="BD1022">
        <v>86.06</v>
      </c>
      <c r="BE1022">
        <v>4.7699999999999996</v>
      </c>
      <c r="BF1022">
        <v>30.1</v>
      </c>
      <c r="BG1022">
        <v>35.6</v>
      </c>
      <c r="BI1022">
        <v>5.98</v>
      </c>
      <c r="BJ1022">
        <v>82.66</v>
      </c>
      <c r="BK1022">
        <v>0.90100000000000002</v>
      </c>
    </row>
    <row r="1023" spans="1:67" x14ac:dyDescent="0.3">
      <c r="A1023" t="s">
        <v>205</v>
      </c>
      <c r="B1023" t="s">
        <v>206</v>
      </c>
      <c r="C1023" t="s">
        <v>122</v>
      </c>
      <c r="D1023" s="33">
        <v>44100</v>
      </c>
      <c r="E1023">
        <v>566966</v>
      </c>
      <c r="F1023">
        <v>14219</v>
      </c>
      <c r="G1023">
        <v>12187.143</v>
      </c>
      <c r="H1023">
        <v>31708</v>
      </c>
      <c r="I1023">
        <v>39</v>
      </c>
      <c r="J1023">
        <v>60.429000000000002</v>
      </c>
      <c r="K1023">
        <v>8409.2139999999999</v>
      </c>
      <c r="L1023">
        <v>210.89599999999999</v>
      </c>
      <c r="M1023">
        <v>180.75899999999999</v>
      </c>
      <c r="N1023">
        <v>470.29199999999997</v>
      </c>
      <c r="O1023">
        <v>0.57799999999999996</v>
      </c>
      <c r="P1023">
        <v>0.89600000000000002</v>
      </c>
      <c r="Q1023">
        <v>1.17</v>
      </c>
      <c r="R1023">
        <v>1105</v>
      </c>
      <c r="S1023">
        <v>16.388999999999999</v>
      </c>
      <c r="T1023">
        <v>6154</v>
      </c>
      <c r="U1023">
        <v>91.275999999999996</v>
      </c>
      <c r="V1023">
        <v>763</v>
      </c>
      <c r="W1023">
        <v>11.317</v>
      </c>
      <c r="X1023">
        <v>4102</v>
      </c>
      <c r="Y1023">
        <v>60.841000000000001</v>
      </c>
      <c r="Z1023">
        <v>84881</v>
      </c>
      <c r="AA1023">
        <v>12130532</v>
      </c>
      <c r="AB1023">
        <v>179.91900000000001</v>
      </c>
      <c r="AC1023">
        <v>1.2589999999999999</v>
      </c>
      <c r="AD1023">
        <v>170371</v>
      </c>
      <c r="AE1023">
        <v>2.5270000000000001</v>
      </c>
      <c r="AF1023">
        <v>6.3E-2</v>
      </c>
      <c r="AG1023">
        <v>15.9</v>
      </c>
      <c r="AH1023" t="s">
        <v>207</v>
      </c>
      <c r="AV1023">
        <v>49.54</v>
      </c>
      <c r="AW1023">
        <v>67422000</v>
      </c>
      <c r="AX1023">
        <v>122.578</v>
      </c>
      <c r="AY1023">
        <v>42</v>
      </c>
      <c r="AZ1023">
        <v>19.718</v>
      </c>
      <c r="BA1023">
        <v>13.079000000000001</v>
      </c>
      <c r="BB1023">
        <v>38605.671000000002</v>
      </c>
      <c r="BD1023">
        <v>86.06</v>
      </c>
      <c r="BE1023">
        <v>4.7699999999999996</v>
      </c>
      <c r="BF1023">
        <v>30.1</v>
      </c>
      <c r="BG1023">
        <v>35.6</v>
      </c>
      <c r="BI1023">
        <v>5.98</v>
      </c>
      <c r="BJ1023">
        <v>82.66</v>
      </c>
      <c r="BK1023">
        <v>0.90100000000000002</v>
      </c>
    </row>
    <row r="1024" spans="1:67" x14ac:dyDescent="0.3">
      <c r="A1024" t="s">
        <v>205</v>
      </c>
      <c r="B1024" t="s">
        <v>206</v>
      </c>
      <c r="C1024" t="s">
        <v>122</v>
      </c>
      <c r="D1024" s="33">
        <v>44101</v>
      </c>
      <c r="E1024">
        <v>577601</v>
      </c>
      <c r="F1024">
        <v>10635</v>
      </c>
      <c r="G1024">
        <v>12201.286</v>
      </c>
      <c r="H1024">
        <v>31735</v>
      </c>
      <c r="I1024">
        <v>27</v>
      </c>
      <c r="J1024">
        <v>62.713999999999999</v>
      </c>
      <c r="K1024">
        <v>8566.9509999999991</v>
      </c>
      <c r="L1024">
        <v>157.738</v>
      </c>
      <c r="M1024">
        <v>180.96899999999999</v>
      </c>
      <c r="N1024">
        <v>470.69200000000001</v>
      </c>
      <c r="O1024">
        <v>0.4</v>
      </c>
      <c r="P1024">
        <v>0.93</v>
      </c>
      <c r="Q1024">
        <v>1.1599999999999999</v>
      </c>
      <c r="R1024">
        <v>1112</v>
      </c>
      <c r="S1024">
        <v>16.492999999999999</v>
      </c>
      <c r="T1024">
        <v>6235</v>
      </c>
      <c r="U1024">
        <v>92.477000000000004</v>
      </c>
      <c r="V1024">
        <v>786</v>
      </c>
      <c r="W1024">
        <v>11.657999999999999</v>
      </c>
      <c r="X1024">
        <v>4204</v>
      </c>
      <c r="Y1024">
        <v>62.353999999999999</v>
      </c>
      <c r="Z1024">
        <v>23339</v>
      </c>
      <c r="AA1024">
        <v>12153871</v>
      </c>
      <c r="AB1024">
        <v>180.26599999999999</v>
      </c>
      <c r="AC1024">
        <v>0.34599999999999997</v>
      </c>
      <c r="AD1024">
        <v>169443</v>
      </c>
      <c r="AE1024">
        <v>2.5129999999999999</v>
      </c>
      <c r="AF1024">
        <v>6.3E-2</v>
      </c>
      <c r="AG1024">
        <v>15.9</v>
      </c>
      <c r="AH1024" t="s">
        <v>207</v>
      </c>
      <c r="AV1024">
        <v>49.54</v>
      </c>
      <c r="AW1024">
        <v>67422000</v>
      </c>
      <c r="AX1024">
        <v>122.578</v>
      </c>
      <c r="AY1024">
        <v>42</v>
      </c>
      <c r="AZ1024">
        <v>19.718</v>
      </c>
      <c r="BA1024">
        <v>13.079000000000001</v>
      </c>
      <c r="BB1024">
        <v>38605.671000000002</v>
      </c>
      <c r="BD1024">
        <v>86.06</v>
      </c>
      <c r="BE1024">
        <v>4.7699999999999996</v>
      </c>
      <c r="BF1024">
        <v>30.1</v>
      </c>
      <c r="BG1024">
        <v>35.6</v>
      </c>
      <c r="BI1024">
        <v>5.98</v>
      </c>
      <c r="BJ1024">
        <v>82.66</v>
      </c>
      <c r="BK1024">
        <v>0.90100000000000002</v>
      </c>
      <c r="BL1024">
        <v>17345.8</v>
      </c>
      <c r="BM1024">
        <v>3.85</v>
      </c>
      <c r="BN1024">
        <v>-0.5</v>
      </c>
      <c r="BO1024">
        <v>257.27210702738</v>
      </c>
    </row>
    <row r="1025" spans="1:67" x14ac:dyDescent="0.3">
      <c r="A1025" t="s">
        <v>205</v>
      </c>
      <c r="B1025" t="s">
        <v>206</v>
      </c>
      <c r="C1025" t="s">
        <v>122</v>
      </c>
      <c r="D1025" s="33">
        <v>44102</v>
      </c>
      <c r="E1025">
        <v>581900</v>
      </c>
      <c r="F1025">
        <v>4299</v>
      </c>
      <c r="G1025">
        <v>12024.143</v>
      </c>
      <c r="H1025">
        <v>31819</v>
      </c>
      <c r="I1025">
        <v>84</v>
      </c>
      <c r="J1025">
        <v>67.143000000000001</v>
      </c>
      <c r="K1025">
        <v>8630.7139999999999</v>
      </c>
      <c r="L1025">
        <v>63.762999999999998</v>
      </c>
      <c r="M1025">
        <v>178.34200000000001</v>
      </c>
      <c r="N1025">
        <v>471.93799999999999</v>
      </c>
      <c r="O1025">
        <v>1.246</v>
      </c>
      <c r="P1025">
        <v>0.996</v>
      </c>
      <c r="Q1025">
        <v>1.1499999999999999</v>
      </c>
      <c r="R1025">
        <v>1158</v>
      </c>
      <c r="S1025">
        <v>17.175000000000001</v>
      </c>
      <c r="T1025">
        <v>6397</v>
      </c>
      <c r="U1025">
        <v>94.88</v>
      </c>
      <c r="V1025">
        <v>780</v>
      </c>
      <c r="W1025">
        <v>11.569000000000001</v>
      </c>
      <c r="X1025">
        <v>4069</v>
      </c>
      <c r="Y1025">
        <v>60.350999999999999</v>
      </c>
      <c r="Z1025">
        <v>218603</v>
      </c>
      <c r="AA1025">
        <v>12372474</v>
      </c>
      <c r="AB1025">
        <v>183.50800000000001</v>
      </c>
      <c r="AC1025">
        <v>3.242</v>
      </c>
      <c r="AD1025">
        <v>165950</v>
      </c>
      <c r="AE1025">
        <v>2.4609999999999999</v>
      </c>
      <c r="AF1025">
        <v>6.3E-2</v>
      </c>
      <c r="AG1025">
        <v>15.9</v>
      </c>
      <c r="AH1025" t="s">
        <v>207</v>
      </c>
      <c r="AV1025">
        <v>49.54</v>
      </c>
      <c r="AW1025">
        <v>67422000</v>
      </c>
      <c r="AX1025">
        <v>122.578</v>
      </c>
      <c r="AY1025">
        <v>42</v>
      </c>
      <c r="AZ1025">
        <v>19.718</v>
      </c>
      <c r="BA1025">
        <v>13.079000000000001</v>
      </c>
      <c r="BB1025">
        <v>38605.671000000002</v>
      </c>
      <c r="BD1025">
        <v>86.06</v>
      </c>
      <c r="BE1025">
        <v>4.7699999999999996</v>
      </c>
      <c r="BF1025">
        <v>30.1</v>
      </c>
      <c r="BG1025">
        <v>35.6</v>
      </c>
      <c r="BI1025">
        <v>5.98</v>
      </c>
      <c r="BJ1025">
        <v>82.66</v>
      </c>
      <c r="BK1025">
        <v>0.90100000000000002</v>
      </c>
    </row>
    <row r="1026" spans="1:67" x14ac:dyDescent="0.3">
      <c r="A1026" t="s">
        <v>205</v>
      </c>
      <c r="B1026" t="s">
        <v>206</v>
      </c>
      <c r="C1026" t="s">
        <v>122</v>
      </c>
      <c r="D1026" s="33">
        <v>44103</v>
      </c>
      <c r="E1026">
        <v>589756</v>
      </c>
      <c r="F1026">
        <v>7856</v>
      </c>
      <c r="G1026">
        <v>11723.429</v>
      </c>
      <c r="H1026">
        <v>31891</v>
      </c>
      <c r="I1026">
        <v>72</v>
      </c>
      <c r="J1026">
        <v>66.143000000000001</v>
      </c>
      <c r="K1026">
        <v>8747.2340000000004</v>
      </c>
      <c r="L1026">
        <v>116.52</v>
      </c>
      <c r="M1026">
        <v>173.881</v>
      </c>
      <c r="N1026">
        <v>473.00599999999997</v>
      </c>
      <c r="O1026">
        <v>1.0680000000000001</v>
      </c>
      <c r="P1026">
        <v>0.98099999999999998</v>
      </c>
      <c r="Q1026">
        <v>1.1499999999999999</v>
      </c>
      <c r="R1026">
        <v>1198</v>
      </c>
      <c r="S1026">
        <v>17.768999999999998</v>
      </c>
      <c r="T1026">
        <v>6482</v>
      </c>
      <c r="U1026">
        <v>96.141000000000005</v>
      </c>
      <c r="V1026">
        <v>815</v>
      </c>
      <c r="W1026">
        <v>12.087999999999999</v>
      </c>
      <c r="X1026">
        <v>3984</v>
      </c>
      <c r="Y1026">
        <v>59.091000000000001</v>
      </c>
      <c r="Z1026">
        <v>195949</v>
      </c>
      <c r="AA1026">
        <v>12568423</v>
      </c>
      <c r="AB1026">
        <v>186.41399999999999</v>
      </c>
      <c r="AC1026">
        <v>2.9060000000000001</v>
      </c>
      <c r="AD1026">
        <v>162641</v>
      </c>
      <c r="AE1026">
        <v>2.4119999999999999</v>
      </c>
      <c r="AF1026">
        <v>6.3E-2</v>
      </c>
      <c r="AG1026">
        <v>15.9</v>
      </c>
      <c r="AH1026" t="s">
        <v>207</v>
      </c>
      <c r="AV1026">
        <v>49.54</v>
      </c>
      <c r="AW1026">
        <v>67422000</v>
      </c>
      <c r="AX1026">
        <v>122.578</v>
      </c>
      <c r="AY1026">
        <v>42</v>
      </c>
      <c r="AZ1026">
        <v>19.718</v>
      </c>
      <c r="BA1026">
        <v>13.079000000000001</v>
      </c>
      <c r="BB1026">
        <v>38605.671000000002</v>
      </c>
      <c r="BD1026">
        <v>86.06</v>
      </c>
      <c r="BE1026">
        <v>4.7699999999999996</v>
      </c>
      <c r="BF1026">
        <v>30.1</v>
      </c>
      <c r="BG1026">
        <v>35.6</v>
      </c>
      <c r="BI1026">
        <v>5.98</v>
      </c>
      <c r="BJ1026">
        <v>82.66</v>
      </c>
      <c r="BK1026">
        <v>0.90100000000000002</v>
      </c>
    </row>
    <row r="1027" spans="1:67" x14ac:dyDescent="0.3">
      <c r="A1027" t="s">
        <v>205</v>
      </c>
      <c r="B1027" t="s">
        <v>206</v>
      </c>
      <c r="C1027" t="s">
        <v>122</v>
      </c>
      <c r="D1027" s="33">
        <v>44104</v>
      </c>
      <c r="E1027">
        <v>603998</v>
      </c>
      <c r="F1027">
        <v>14242</v>
      </c>
      <c r="G1027">
        <v>11878.571</v>
      </c>
      <c r="H1027">
        <v>31971</v>
      </c>
      <c r="I1027">
        <v>80</v>
      </c>
      <c r="J1027">
        <v>71.429000000000002</v>
      </c>
      <c r="K1027">
        <v>8958.4709999999995</v>
      </c>
      <c r="L1027">
        <v>211.23699999999999</v>
      </c>
      <c r="M1027">
        <v>176.18199999999999</v>
      </c>
      <c r="N1027">
        <v>474.19200000000001</v>
      </c>
      <c r="O1027">
        <v>1.1870000000000001</v>
      </c>
      <c r="P1027">
        <v>1.0589999999999999</v>
      </c>
      <c r="Q1027">
        <v>1.1499999999999999</v>
      </c>
      <c r="R1027">
        <v>1232</v>
      </c>
      <c r="S1027">
        <v>18.273</v>
      </c>
      <c r="T1027">
        <v>6572</v>
      </c>
      <c r="U1027">
        <v>97.475999999999999</v>
      </c>
      <c r="V1027">
        <v>826</v>
      </c>
      <c r="W1027">
        <v>12.250999999999999</v>
      </c>
      <c r="X1027">
        <v>3985</v>
      </c>
      <c r="Y1027">
        <v>59.104999999999997</v>
      </c>
      <c r="Z1027">
        <v>187812</v>
      </c>
      <c r="AA1027">
        <v>12756235</v>
      </c>
      <c r="AB1027">
        <v>189.2</v>
      </c>
      <c r="AC1027">
        <v>2.786</v>
      </c>
      <c r="AD1027">
        <v>160535</v>
      </c>
      <c r="AE1027">
        <v>2.3809999999999998</v>
      </c>
      <c r="AF1027">
        <v>6.4000000000000001E-2</v>
      </c>
      <c r="AG1027">
        <v>15.6</v>
      </c>
      <c r="AH1027" t="s">
        <v>207</v>
      </c>
      <c r="AV1027">
        <v>49.54</v>
      </c>
      <c r="AW1027">
        <v>67422000</v>
      </c>
      <c r="AX1027">
        <v>122.578</v>
      </c>
      <c r="AY1027">
        <v>42</v>
      </c>
      <c r="AZ1027">
        <v>19.718</v>
      </c>
      <c r="BA1027">
        <v>13.079000000000001</v>
      </c>
      <c r="BB1027">
        <v>38605.671000000002</v>
      </c>
      <c r="BD1027">
        <v>86.06</v>
      </c>
      <c r="BE1027">
        <v>4.7699999999999996</v>
      </c>
      <c r="BF1027">
        <v>30.1</v>
      </c>
      <c r="BG1027">
        <v>35.6</v>
      </c>
      <c r="BI1027">
        <v>5.98</v>
      </c>
      <c r="BJ1027">
        <v>82.66</v>
      </c>
      <c r="BK1027">
        <v>0.90100000000000002</v>
      </c>
    </row>
    <row r="1028" spans="1:67" x14ac:dyDescent="0.3">
      <c r="A1028" t="s">
        <v>205</v>
      </c>
      <c r="B1028" t="s">
        <v>206</v>
      </c>
      <c r="C1028" t="s">
        <v>122</v>
      </c>
      <c r="D1028" s="33">
        <v>44105</v>
      </c>
      <c r="E1028">
        <v>617023</v>
      </c>
      <c r="F1028">
        <v>13025</v>
      </c>
      <c r="G1028">
        <v>11467.143</v>
      </c>
      <c r="H1028">
        <v>32028</v>
      </c>
      <c r="I1028">
        <v>57</v>
      </c>
      <c r="J1028">
        <v>72.713999999999999</v>
      </c>
      <c r="K1028">
        <v>9151.6569999999992</v>
      </c>
      <c r="L1028">
        <v>193.18600000000001</v>
      </c>
      <c r="M1028">
        <v>170.08</v>
      </c>
      <c r="N1028">
        <v>475.03800000000001</v>
      </c>
      <c r="O1028">
        <v>0.84499999999999997</v>
      </c>
      <c r="P1028">
        <v>1.0780000000000001</v>
      </c>
      <c r="Q1028">
        <v>1.1599999999999999</v>
      </c>
      <c r="R1028">
        <v>1259</v>
      </c>
      <c r="S1028">
        <v>18.672999999999998</v>
      </c>
      <c r="T1028">
        <v>6634</v>
      </c>
      <c r="U1028">
        <v>98.394999999999996</v>
      </c>
      <c r="V1028">
        <v>844</v>
      </c>
      <c r="W1028">
        <v>12.518000000000001</v>
      </c>
      <c r="X1028">
        <v>3998</v>
      </c>
      <c r="Y1028">
        <v>59.298000000000002</v>
      </c>
      <c r="Z1028">
        <v>191768</v>
      </c>
      <c r="AA1028">
        <v>12948003</v>
      </c>
      <c r="AB1028">
        <v>192.04400000000001</v>
      </c>
      <c r="AC1028">
        <v>2.8439999999999999</v>
      </c>
      <c r="AD1028">
        <v>158870</v>
      </c>
      <c r="AE1028">
        <v>2.3559999999999999</v>
      </c>
      <c r="AF1028">
        <v>6.7000000000000004E-2</v>
      </c>
      <c r="AG1028">
        <v>14.9</v>
      </c>
      <c r="AH1028" t="s">
        <v>207</v>
      </c>
      <c r="AV1028">
        <v>49.54</v>
      </c>
      <c r="AW1028">
        <v>67422000</v>
      </c>
      <c r="AX1028">
        <v>122.578</v>
      </c>
      <c r="AY1028">
        <v>42</v>
      </c>
      <c r="AZ1028">
        <v>19.718</v>
      </c>
      <c r="BA1028">
        <v>13.079000000000001</v>
      </c>
      <c r="BB1028">
        <v>38605.671000000002</v>
      </c>
      <c r="BD1028">
        <v>86.06</v>
      </c>
      <c r="BE1028">
        <v>4.7699999999999996</v>
      </c>
      <c r="BF1028">
        <v>30.1</v>
      </c>
      <c r="BG1028">
        <v>35.6</v>
      </c>
      <c r="BI1028">
        <v>5.98</v>
      </c>
      <c r="BJ1028">
        <v>82.66</v>
      </c>
      <c r="BK1028">
        <v>0.90100000000000002</v>
      </c>
    </row>
    <row r="1029" spans="1:67" x14ac:dyDescent="0.3">
      <c r="A1029" t="s">
        <v>205</v>
      </c>
      <c r="B1029" t="s">
        <v>206</v>
      </c>
      <c r="C1029" t="s">
        <v>122</v>
      </c>
      <c r="D1029" s="33">
        <v>44106</v>
      </c>
      <c r="E1029">
        <v>629347</v>
      </c>
      <c r="F1029">
        <v>12324</v>
      </c>
      <c r="G1029">
        <v>10942.857</v>
      </c>
      <c r="H1029">
        <v>32163</v>
      </c>
      <c r="I1029">
        <v>135</v>
      </c>
      <c r="J1029">
        <v>70.570999999999998</v>
      </c>
      <c r="K1029">
        <v>9334.4459999999999</v>
      </c>
      <c r="L1029">
        <v>182.78899999999999</v>
      </c>
      <c r="M1029">
        <v>162.304</v>
      </c>
      <c r="N1029">
        <v>477.04</v>
      </c>
      <c r="O1029">
        <v>2.0019999999999998</v>
      </c>
      <c r="P1029">
        <v>1.0469999999999999</v>
      </c>
      <c r="Q1029">
        <v>1.17</v>
      </c>
      <c r="R1029">
        <v>1270</v>
      </c>
      <c r="S1029">
        <v>18.837</v>
      </c>
      <c r="T1029">
        <v>6740</v>
      </c>
      <c r="U1029">
        <v>99.966999999999999</v>
      </c>
      <c r="V1029">
        <v>835</v>
      </c>
      <c r="W1029">
        <v>12.385</v>
      </c>
      <c r="X1029">
        <v>4058</v>
      </c>
      <c r="Y1029">
        <v>60.188000000000002</v>
      </c>
      <c r="Z1029">
        <v>205973</v>
      </c>
      <c r="AA1029">
        <v>13153976</v>
      </c>
      <c r="AB1029">
        <v>195.09899999999999</v>
      </c>
      <c r="AC1029">
        <v>3.0550000000000002</v>
      </c>
      <c r="AD1029">
        <v>158332</v>
      </c>
      <c r="AE1029">
        <v>2.3479999999999999</v>
      </c>
      <c r="AF1029">
        <v>7.0000000000000007E-2</v>
      </c>
      <c r="AG1029">
        <v>14.3</v>
      </c>
      <c r="AH1029" t="s">
        <v>207</v>
      </c>
      <c r="AV1029">
        <v>49.54</v>
      </c>
      <c r="AW1029">
        <v>67422000</v>
      </c>
      <c r="AX1029">
        <v>122.578</v>
      </c>
      <c r="AY1029">
        <v>42</v>
      </c>
      <c r="AZ1029">
        <v>19.718</v>
      </c>
      <c r="BA1029">
        <v>13.079000000000001</v>
      </c>
      <c r="BB1029">
        <v>38605.671000000002</v>
      </c>
      <c r="BD1029">
        <v>86.06</v>
      </c>
      <c r="BE1029">
        <v>4.7699999999999996</v>
      </c>
      <c r="BF1029">
        <v>30.1</v>
      </c>
      <c r="BG1029">
        <v>35.6</v>
      </c>
      <c r="BI1029">
        <v>5.98</v>
      </c>
      <c r="BJ1029">
        <v>82.66</v>
      </c>
      <c r="BK1029">
        <v>0.90100000000000002</v>
      </c>
    </row>
    <row r="1030" spans="1:67" x14ac:dyDescent="0.3">
      <c r="A1030" t="s">
        <v>205</v>
      </c>
      <c r="B1030" t="s">
        <v>206</v>
      </c>
      <c r="C1030" t="s">
        <v>122</v>
      </c>
      <c r="D1030" s="33">
        <v>44107</v>
      </c>
      <c r="E1030">
        <v>645861</v>
      </c>
      <c r="F1030">
        <v>16514</v>
      </c>
      <c r="G1030">
        <v>11270.714</v>
      </c>
      <c r="H1030">
        <v>32188</v>
      </c>
      <c r="I1030">
        <v>25</v>
      </c>
      <c r="J1030">
        <v>68.570999999999998</v>
      </c>
      <c r="K1030">
        <v>9579.3809999999994</v>
      </c>
      <c r="L1030">
        <v>244.935</v>
      </c>
      <c r="M1030">
        <v>167.167</v>
      </c>
      <c r="N1030">
        <v>477.411</v>
      </c>
      <c r="O1030">
        <v>0.371</v>
      </c>
      <c r="P1030">
        <v>1.0169999999999999</v>
      </c>
      <c r="Q1030">
        <v>1.18</v>
      </c>
      <c r="R1030">
        <v>1289</v>
      </c>
      <c r="S1030">
        <v>19.117999999999999</v>
      </c>
      <c r="T1030">
        <v>6740</v>
      </c>
      <c r="U1030">
        <v>99.966999999999999</v>
      </c>
      <c r="V1030">
        <v>849</v>
      </c>
      <c r="W1030">
        <v>12.592000000000001</v>
      </c>
      <c r="X1030">
        <v>4087</v>
      </c>
      <c r="Y1030">
        <v>60.618000000000002</v>
      </c>
      <c r="Z1030">
        <v>89128</v>
      </c>
      <c r="AA1030">
        <v>13243104</v>
      </c>
      <c r="AB1030">
        <v>196.42099999999999</v>
      </c>
      <c r="AC1030">
        <v>1.3220000000000001</v>
      </c>
      <c r="AD1030">
        <v>158939</v>
      </c>
      <c r="AE1030">
        <v>2.3570000000000002</v>
      </c>
      <c r="AF1030">
        <v>7.1999999999999995E-2</v>
      </c>
      <c r="AG1030">
        <v>13.9</v>
      </c>
      <c r="AH1030" t="s">
        <v>207</v>
      </c>
      <c r="AV1030">
        <v>49.54</v>
      </c>
      <c r="AW1030">
        <v>67422000</v>
      </c>
      <c r="AX1030">
        <v>122.578</v>
      </c>
      <c r="AY1030">
        <v>42</v>
      </c>
      <c r="AZ1030">
        <v>19.718</v>
      </c>
      <c r="BA1030">
        <v>13.079000000000001</v>
      </c>
      <c r="BB1030">
        <v>38605.671000000002</v>
      </c>
      <c r="BD1030">
        <v>86.06</v>
      </c>
      <c r="BE1030">
        <v>4.7699999999999996</v>
      </c>
      <c r="BF1030">
        <v>30.1</v>
      </c>
      <c r="BG1030">
        <v>35.6</v>
      </c>
      <c r="BI1030">
        <v>5.98</v>
      </c>
      <c r="BJ1030">
        <v>82.66</v>
      </c>
      <c r="BK1030">
        <v>0.90100000000000002</v>
      </c>
    </row>
    <row r="1031" spans="1:67" x14ac:dyDescent="0.3">
      <c r="A1031" t="s">
        <v>205</v>
      </c>
      <c r="B1031" t="s">
        <v>206</v>
      </c>
      <c r="C1031" t="s">
        <v>122</v>
      </c>
      <c r="D1031" s="33">
        <v>44108</v>
      </c>
      <c r="E1031">
        <v>658365</v>
      </c>
      <c r="F1031">
        <v>12504</v>
      </c>
      <c r="G1031">
        <v>11537.714</v>
      </c>
      <c r="H1031">
        <v>32220</v>
      </c>
      <c r="I1031">
        <v>32</v>
      </c>
      <c r="J1031">
        <v>69.286000000000001</v>
      </c>
      <c r="K1031">
        <v>9764.8389999999999</v>
      </c>
      <c r="L1031">
        <v>185.459</v>
      </c>
      <c r="M1031">
        <v>171.12700000000001</v>
      </c>
      <c r="N1031">
        <v>477.88600000000002</v>
      </c>
      <c r="O1031">
        <v>0.47499999999999998</v>
      </c>
      <c r="P1031">
        <v>1.028</v>
      </c>
      <c r="Q1031">
        <v>1.19</v>
      </c>
      <c r="R1031">
        <v>1335</v>
      </c>
      <c r="S1031">
        <v>19.800999999999998</v>
      </c>
      <c r="T1031">
        <v>6964</v>
      </c>
      <c r="U1031">
        <v>103.29</v>
      </c>
      <c r="V1031">
        <v>893</v>
      </c>
      <c r="W1031">
        <v>13.244999999999999</v>
      </c>
      <c r="X1031">
        <v>4264</v>
      </c>
      <c r="Y1031">
        <v>63.243000000000002</v>
      </c>
      <c r="Z1031">
        <v>25097</v>
      </c>
      <c r="AA1031">
        <v>13268201</v>
      </c>
      <c r="AB1031">
        <v>196.79300000000001</v>
      </c>
      <c r="AC1031">
        <v>0.372</v>
      </c>
      <c r="AD1031">
        <v>159190</v>
      </c>
      <c r="AE1031">
        <v>2.3610000000000002</v>
      </c>
      <c r="AF1031">
        <v>7.2999999999999995E-2</v>
      </c>
      <c r="AG1031">
        <v>13.7</v>
      </c>
      <c r="AH1031" t="s">
        <v>207</v>
      </c>
      <c r="AV1031">
        <v>49.54</v>
      </c>
      <c r="AW1031">
        <v>67422000</v>
      </c>
      <c r="AX1031">
        <v>122.578</v>
      </c>
      <c r="AY1031">
        <v>42</v>
      </c>
      <c r="AZ1031">
        <v>19.718</v>
      </c>
      <c r="BA1031">
        <v>13.079000000000001</v>
      </c>
      <c r="BB1031">
        <v>38605.671000000002</v>
      </c>
      <c r="BD1031">
        <v>86.06</v>
      </c>
      <c r="BE1031">
        <v>4.7699999999999996</v>
      </c>
      <c r="BF1031">
        <v>30.1</v>
      </c>
      <c r="BG1031">
        <v>35.6</v>
      </c>
      <c r="BI1031">
        <v>5.98</v>
      </c>
      <c r="BJ1031">
        <v>82.66</v>
      </c>
      <c r="BK1031">
        <v>0.90100000000000002</v>
      </c>
      <c r="BL1031">
        <v>18033.2</v>
      </c>
      <c r="BM1031">
        <v>3.9</v>
      </c>
      <c r="BN1031">
        <v>6.15</v>
      </c>
      <c r="BO1031">
        <v>267.46759218059401</v>
      </c>
    </row>
    <row r="1032" spans="1:67" x14ac:dyDescent="0.3">
      <c r="A1032" t="s">
        <v>205</v>
      </c>
      <c r="B1032" t="s">
        <v>206</v>
      </c>
      <c r="C1032" t="s">
        <v>122</v>
      </c>
      <c r="D1032" s="33">
        <v>44109</v>
      </c>
      <c r="E1032">
        <v>663740</v>
      </c>
      <c r="F1032">
        <v>5375</v>
      </c>
      <c r="G1032">
        <v>11691.429</v>
      </c>
      <c r="H1032">
        <v>32290</v>
      </c>
      <c r="I1032">
        <v>70</v>
      </c>
      <c r="J1032">
        <v>67.286000000000001</v>
      </c>
      <c r="K1032">
        <v>9844.5609999999997</v>
      </c>
      <c r="L1032">
        <v>79.721999999999994</v>
      </c>
      <c r="M1032">
        <v>173.40700000000001</v>
      </c>
      <c r="N1032">
        <v>478.92399999999998</v>
      </c>
      <c r="O1032">
        <v>1.038</v>
      </c>
      <c r="P1032">
        <v>0.998</v>
      </c>
      <c r="Q1032">
        <v>1.2</v>
      </c>
      <c r="R1032">
        <v>1409</v>
      </c>
      <c r="S1032">
        <v>20.898</v>
      </c>
      <c r="T1032">
        <v>7276</v>
      </c>
      <c r="U1032">
        <v>107.917</v>
      </c>
      <c r="V1032">
        <v>908</v>
      </c>
      <c r="W1032">
        <v>13.467000000000001</v>
      </c>
      <c r="X1032">
        <v>4355</v>
      </c>
      <c r="Y1032">
        <v>64.593000000000004</v>
      </c>
      <c r="Z1032">
        <v>235404</v>
      </c>
      <c r="AA1032">
        <v>13503605</v>
      </c>
      <c r="AB1032">
        <v>200.285</v>
      </c>
      <c r="AC1032">
        <v>3.492</v>
      </c>
      <c r="AD1032">
        <v>161590</v>
      </c>
      <c r="AE1032">
        <v>2.3969999999999998</v>
      </c>
      <c r="AF1032">
        <v>7.9000000000000001E-2</v>
      </c>
      <c r="AG1032">
        <v>12.7</v>
      </c>
      <c r="AH1032" t="s">
        <v>207</v>
      </c>
      <c r="AV1032">
        <v>49.54</v>
      </c>
      <c r="AW1032">
        <v>67422000</v>
      </c>
      <c r="AX1032">
        <v>122.578</v>
      </c>
      <c r="AY1032">
        <v>42</v>
      </c>
      <c r="AZ1032">
        <v>19.718</v>
      </c>
      <c r="BA1032">
        <v>13.079000000000001</v>
      </c>
      <c r="BB1032">
        <v>38605.671000000002</v>
      </c>
      <c r="BD1032">
        <v>86.06</v>
      </c>
      <c r="BE1032">
        <v>4.7699999999999996</v>
      </c>
      <c r="BF1032">
        <v>30.1</v>
      </c>
      <c r="BG1032">
        <v>35.6</v>
      </c>
      <c r="BI1032">
        <v>5.98</v>
      </c>
      <c r="BJ1032">
        <v>82.66</v>
      </c>
      <c r="BK1032">
        <v>0.90100000000000002</v>
      </c>
    </row>
    <row r="1033" spans="1:67" x14ac:dyDescent="0.3">
      <c r="A1033" t="s">
        <v>205</v>
      </c>
      <c r="B1033" t="s">
        <v>206</v>
      </c>
      <c r="C1033" t="s">
        <v>122</v>
      </c>
      <c r="D1033" s="33">
        <v>44110</v>
      </c>
      <c r="E1033">
        <v>675050</v>
      </c>
      <c r="F1033">
        <v>11310</v>
      </c>
      <c r="G1033">
        <v>12184.857</v>
      </c>
      <c r="H1033">
        <v>32377</v>
      </c>
      <c r="I1033">
        <v>87</v>
      </c>
      <c r="J1033">
        <v>69.429000000000002</v>
      </c>
      <c r="K1033">
        <v>10012.311</v>
      </c>
      <c r="L1033">
        <v>167.749</v>
      </c>
      <c r="M1033">
        <v>180.72499999999999</v>
      </c>
      <c r="N1033">
        <v>480.214</v>
      </c>
      <c r="O1033">
        <v>1.29</v>
      </c>
      <c r="P1033">
        <v>1.03</v>
      </c>
      <c r="Q1033">
        <v>1.22</v>
      </c>
      <c r="R1033">
        <v>1417</v>
      </c>
      <c r="S1033">
        <v>21.016999999999999</v>
      </c>
      <c r="T1033">
        <v>7377</v>
      </c>
      <c r="U1033">
        <v>109.41500000000001</v>
      </c>
      <c r="V1033">
        <v>911</v>
      </c>
      <c r="W1033">
        <v>13.512</v>
      </c>
      <c r="X1033">
        <v>4486</v>
      </c>
      <c r="Y1033">
        <v>66.536000000000001</v>
      </c>
      <c r="Z1033">
        <v>213566</v>
      </c>
      <c r="AA1033">
        <v>13717171</v>
      </c>
      <c r="AB1033">
        <v>203.452</v>
      </c>
      <c r="AC1033">
        <v>3.1680000000000001</v>
      </c>
      <c r="AD1033">
        <v>164107</v>
      </c>
      <c r="AE1033">
        <v>2.4340000000000002</v>
      </c>
      <c r="AF1033">
        <v>8.4000000000000005E-2</v>
      </c>
      <c r="AG1033">
        <v>11.9</v>
      </c>
      <c r="AH1033" t="s">
        <v>207</v>
      </c>
      <c r="AV1033">
        <v>49.54</v>
      </c>
      <c r="AW1033">
        <v>67422000</v>
      </c>
      <c r="AX1033">
        <v>122.578</v>
      </c>
      <c r="AY1033">
        <v>42</v>
      </c>
      <c r="AZ1033">
        <v>19.718</v>
      </c>
      <c r="BA1033">
        <v>13.079000000000001</v>
      </c>
      <c r="BB1033">
        <v>38605.671000000002</v>
      </c>
      <c r="BD1033">
        <v>86.06</v>
      </c>
      <c r="BE1033">
        <v>4.7699999999999996</v>
      </c>
      <c r="BF1033">
        <v>30.1</v>
      </c>
      <c r="BG1033">
        <v>35.6</v>
      </c>
      <c r="BI1033">
        <v>5.98</v>
      </c>
      <c r="BJ1033">
        <v>82.66</v>
      </c>
      <c r="BK1033">
        <v>0.90100000000000002</v>
      </c>
    </row>
    <row r="1034" spans="1:67" x14ac:dyDescent="0.3">
      <c r="A1034" t="s">
        <v>205</v>
      </c>
      <c r="B1034" t="s">
        <v>206</v>
      </c>
      <c r="C1034" t="s">
        <v>122</v>
      </c>
      <c r="D1034" s="33">
        <v>44111</v>
      </c>
      <c r="E1034">
        <v>693873</v>
      </c>
      <c r="F1034">
        <v>18823</v>
      </c>
      <c r="G1034">
        <v>12839.286</v>
      </c>
      <c r="H1034">
        <v>32456</v>
      </c>
      <c r="I1034">
        <v>79</v>
      </c>
      <c r="J1034">
        <v>69.286000000000001</v>
      </c>
      <c r="K1034">
        <v>10291.492</v>
      </c>
      <c r="L1034">
        <v>279.18200000000002</v>
      </c>
      <c r="M1034">
        <v>190.43199999999999</v>
      </c>
      <c r="N1034">
        <v>481.38600000000002</v>
      </c>
      <c r="O1034">
        <v>1.1719999999999999</v>
      </c>
      <c r="P1034">
        <v>1.028</v>
      </c>
      <c r="Q1034">
        <v>1.24</v>
      </c>
      <c r="R1034">
        <v>1406</v>
      </c>
      <c r="S1034">
        <v>20.853999999999999</v>
      </c>
      <c r="T1034">
        <v>7514</v>
      </c>
      <c r="U1034">
        <v>111.447</v>
      </c>
      <c r="V1034">
        <v>919</v>
      </c>
      <c r="W1034">
        <v>13.631</v>
      </c>
      <c r="X1034">
        <v>4625</v>
      </c>
      <c r="Y1034">
        <v>68.597999999999999</v>
      </c>
      <c r="Z1034">
        <v>209913</v>
      </c>
      <c r="AA1034">
        <v>13927084</v>
      </c>
      <c r="AB1034">
        <v>206.566</v>
      </c>
      <c r="AC1034">
        <v>3.113</v>
      </c>
      <c r="AD1034">
        <v>167264</v>
      </c>
      <c r="AE1034">
        <v>2.4809999999999999</v>
      </c>
      <c r="AF1034">
        <v>8.8999999999999996E-2</v>
      </c>
      <c r="AG1034">
        <v>11.2</v>
      </c>
      <c r="AH1034" t="s">
        <v>207</v>
      </c>
      <c r="AV1034">
        <v>49.54</v>
      </c>
      <c r="AW1034">
        <v>67422000</v>
      </c>
      <c r="AX1034">
        <v>122.578</v>
      </c>
      <c r="AY1034">
        <v>42</v>
      </c>
      <c r="AZ1034">
        <v>19.718</v>
      </c>
      <c r="BA1034">
        <v>13.079000000000001</v>
      </c>
      <c r="BB1034">
        <v>38605.671000000002</v>
      </c>
      <c r="BD1034">
        <v>86.06</v>
      </c>
      <c r="BE1034">
        <v>4.7699999999999996</v>
      </c>
      <c r="BF1034">
        <v>30.1</v>
      </c>
      <c r="BG1034">
        <v>35.6</v>
      </c>
      <c r="BI1034">
        <v>5.98</v>
      </c>
      <c r="BJ1034">
        <v>82.66</v>
      </c>
      <c r="BK1034">
        <v>0.90100000000000002</v>
      </c>
    </row>
    <row r="1035" spans="1:67" x14ac:dyDescent="0.3">
      <c r="A1035" t="s">
        <v>205</v>
      </c>
      <c r="B1035" t="s">
        <v>206</v>
      </c>
      <c r="C1035" t="s">
        <v>122</v>
      </c>
      <c r="D1035" s="33">
        <v>44112</v>
      </c>
      <c r="E1035">
        <v>711213</v>
      </c>
      <c r="F1035">
        <v>17340</v>
      </c>
      <c r="G1035">
        <v>13455.714</v>
      </c>
      <c r="H1035">
        <v>32529</v>
      </c>
      <c r="I1035">
        <v>73</v>
      </c>
      <c r="J1035">
        <v>71.570999999999998</v>
      </c>
      <c r="K1035">
        <v>10548.678</v>
      </c>
      <c r="L1035">
        <v>257.18599999999998</v>
      </c>
      <c r="M1035">
        <v>199.57499999999999</v>
      </c>
      <c r="N1035">
        <v>482.46899999999999</v>
      </c>
      <c r="O1035">
        <v>1.083</v>
      </c>
      <c r="P1035">
        <v>1.0620000000000001</v>
      </c>
      <c r="Q1035">
        <v>1.25</v>
      </c>
      <c r="R1035">
        <v>1418</v>
      </c>
      <c r="S1035">
        <v>21.032</v>
      </c>
      <c r="T1035">
        <v>7603</v>
      </c>
      <c r="U1035">
        <v>112.767</v>
      </c>
      <c r="V1035">
        <v>891</v>
      </c>
      <c r="W1035">
        <v>13.215</v>
      </c>
      <c r="X1035">
        <v>4710</v>
      </c>
      <c r="Y1035">
        <v>69.858999999999995</v>
      </c>
      <c r="Z1035">
        <v>226355</v>
      </c>
      <c r="AA1035">
        <v>14153439</v>
      </c>
      <c r="AB1035">
        <v>209.923</v>
      </c>
      <c r="AC1035">
        <v>3.3570000000000002</v>
      </c>
      <c r="AD1035">
        <v>172205</v>
      </c>
      <c r="AE1035">
        <v>2.5539999999999998</v>
      </c>
      <c r="AF1035">
        <v>9.2999999999999999E-2</v>
      </c>
      <c r="AG1035">
        <v>10.8</v>
      </c>
      <c r="AH1035" t="s">
        <v>207</v>
      </c>
      <c r="AV1035">
        <v>49.54</v>
      </c>
      <c r="AW1035">
        <v>67422000</v>
      </c>
      <c r="AX1035">
        <v>122.578</v>
      </c>
      <c r="AY1035">
        <v>42</v>
      </c>
      <c r="AZ1035">
        <v>19.718</v>
      </c>
      <c r="BA1035">
        <v>13.079000000000001</v>
      </c>
      <c r="BB1035">
        <v>38605.671000000002</v>
      </c>
      <c r="BD1035">
        <v>86.06</v>
      </c>
      <c r="BE1035">
        <v>4.7699999999999996</v>
      </c>
      <c r="BF1035">
        <v>30.1</v>
      </c>
      <c r="BG1035">
        <v>35.6</v>
      </c>
      <c r="BI1035">
        <v>5.98</v>
      </c>
      <c r="BJ1035">
        <v>82.66</v>
      </c>
      <c r="BK1035">
        <v>0.90100000000000002</v>
      </c>
    </row>
    <row r="1036" spans="1:67" x14ac:dyDescent="0.3">
      <c r="A1036" t="s">
        <v>205</v>
      </c>
      <c r="B1036" t="s">
        <v>206</v>
      </c>
      <c r="C1036" t="s">
        <v>122</v>
      </c>
      <c r="D1036" s="33">
        <v>44113</v>
      </c>
      <c r="E1036">
        <v>731910</v>
      </c>
      <c r="F1036">
        <v>20697</v>
      </c>
      <c r="G1036">
        <v>14651.857</v>
      </c>
      <c r="H1036">
        <v>32639</v>
      </c>
      <c r="I1036">
        <v>110</v>
      </c>
      <c r="J1036">
        <v>68</v>
      </c>
      <c r="K1036">
        <v>10855.655000000001</v>
      </c>
      <c r="L1036">
        <v>306.97699999999998</v>
      </c>
      <c r="M1036">
        <v>217.316</v>
      </c>
      <c r="N1036">
        <v>484.1</v>
      </c>
      <c r="O1036">
        <v>1.6319999999999999</v>
      </c>
      <c r="P1036">
        <v>1.0089999999999999</v>
      </c>
      <c r="Q1036">
        <v>1.27</v>
      </c>
      <c r="R1036">
        <v>1439</v>
      </c>
      <c r="S1036">
        <v>21.343</v>
      </c>
      <c r="T1036">
        <v>7843</v>
      </c>
      <c r="U1036">
        <v>116.327</v>
      </c>
      <c r="V1036">
        <v>921</v>
      </c>
      <c r="W1036">
        <v>13.66</v>
      </c>
      <c r="X1036">
        <v>4837</v>
      </c>
      <c r="Y1036">
        <v>71.742000000000004</v>
      </c>
      <c r="Z1036">
        <v>253769</v>
      </c>
      <c r="AA1036">
        <v>14407208</v>
      </c>
      <c r="AB1036">
        <v>213.68700000000001</v>
      </c>
      <c r="AC1036">
        <v>3.7639999999999998</v>
      </c>
      <c r="AD1036">
        <v>179033</v>
      </c>
      <c r="AE1036">
        <v>2.6549999999999998</v>
      </c>
      <c r="AF1036">
        <v>9.5000000000000001E-2</v>
      </c>
      <c r="AG1036">
        <v>10.5</v>
      </c>
      <c r="AH1036" t="s">
        <v>207</v>
      </c>
      <c r="AV1036">
        <v>49.54</v>
      </c>
      <c r="AW1036">
        <v>67422000</v>
      </c>
      <c r="AX1036">
        <v>122.578</v>
      </c>
      <c r="AY1036">
        <v>42</v>
      </c>
      <c r="AZ1036">
        <v>19.718</v>
      </c>
      <c r="BA1036">
        <v>13.079000000000001</v>
      </c>
      <c r="BB1036">
        <v>38605.671000000002</v>
      </c>
      <c r="BD1036">
        <v>86.06</v>
      </c>
      <c r="BE1036">
        <v>4.7699999999999996</v>
      </c>
      <c r="BF1036">
        <v>30.1</v>
      </c>
      <c r="BG1036">
        <v>35.6</v>
      </c>
      <c r="BI1036">
        <v>5.98</v>
      </c>
      <c r="BJ1036">
        <v>82.66</v>
      </c>
      <c r="BK1036">
        <v>0.90100000000000002</v>
      </c>
    </row>
    <row r="1037" spans="1:67" x14ac:dyDescent="0.3">
      <c r="A1037" t="s">
        <v>205</v>
      </c>
      <c r="B1037" t="s">
        <v>206</v>
      </c>
      <c r="C1037" t="s">
        <v>122</v>
      </c>
      <c r="D1037" s="33">
        <v>44114</v>
      </c>
      <c r="E1037">
        <v>758587</v>
      </c>
      <c r="F1037">
        <v>26677</v>
      </c>
      <c r="G1037">
        <v>16103.714</v>
      </c>
      <c r="H1037">
        <v>32674</v>
      </c>
      <c r="I1037">
        <v>35</v>
      </c>
      <c r="J1037">
        <v>69.429000000000002</v>
      </c>
      <c r="K1037">
        <v>11251.326999999999</v>
      </c>
      <c r="L1037">
        <v>395.67200000000003</v>
      </c>
      <c r="M1037">
        <v>238.85</v>
      </c>
      <c r="N1037">
        <v>484.61900000000003</v>
      </c>
      <c r="O1037">
        <v>0.51900000000000002</v>
      </c>
      <c r="P1037">
        <v>1.03</v>
      </c>
      <c r="Q1037">
        <v>1.28</v>
      </c>
      <c r="R1037">
        <v>1456</v>
      </c>
      <c r="S1037">
        <v>21.594999999999999</v>
      </c>
      <c r="T1037">
        <v>7976</v>
      </c>
      <c r="U1037">
        <v>118.3</v>
      </c>
      <c r="V1037">
        <v>928</v>
      </c>
      <c r="W1037">
        <v>13.763999999999999</v>
      </c>
      <c r="X1037">
        <v>4999</v>
      </c>
      <c r="Y1037">
        <v>74.144999999999996</v>
      </c>
      <c r="Z1037">
        <v>112274</v>
      </c>
      <c r="AA1037">
        <v>14519482</v>
      </c>
      <c r="AB1037">
        <v>215.352</v>
      </c>
      <c r="AC1037">
        <v>1.665</v>
      </c>
      <c r="AD1037">
        <v>182340</v>
      </c>
      <c r="AE1037">
        <v>2.7040000000000002</v>
      </c>
      <c r="AF1037">
        <v>9.7000000000000003E-2</v>
      </c>
      <c r="AG1037">
        <v>10.3</v>
      </c>
      <c r="AH1037" t="s">
        <v>207</v>
      </c>
      <c r="AV1037">
        <v>43.98</v>
      </c>
      <c r="AW1037">
        <v>67422000</v>
      </c>
      <c r="AX1037">
        <v>122.578</v>
      </c>
      <c r="AY1037">
        <v>42</v>
      </c>
      <c r="AZ1037">
        <v>19.718</v>
      </c>
      <c r="BA1037">
        <v>13.079000000000001</v>
      </c>
      <c r="BB1037">
        <v>38605.671000000002</v>
      </c>
      <c r="BD1037">
        <v>86.06</v>
      </c>
      <c r="BE1037">
        <v>4.7699999999999996</v>
      </c>
      <c r="BF1037">
        <v>30.1</v>
      </c>
      <c r="BG1037">
        <v>35.6</v>
      </c>
      <c r="BI1037">
        <v>5.98</v>
      </c>
      <c r="BJ1037">
        <v>82.66</v>
      </c>
      <c r="BK1037">
        <v>0.90100000000000002</v>
      </c>
    </row>
    <row r="1038" spans="1:67" x14ac:dyDescent="0.3">
      <c r="A1038" t="s">
        <v>205</v>
      </c>
      <c r="B1038" t="s">
        <v>206</v>
      </c>
      <c r="C1038" t="s">
        <v>122</v>
      </c>
      <c r="D1038" s="33">
        <v>44115</v>
      </c>
      <c r="E1038">
        <v>774581</v>
      </c>
      <c r="F1038">
        <v>15994</v>
      </c>
      <c r="G1038">
        <v>16602.286</v>
      </c>
      <c r="H1038">
        <v>32720</v>
      </c>
      <c r="I1038">
        <v>46</v>
      </c>
      <c r="J1038">
        <v>71.429000000000002</v>
      </c>
      <c r="K1038">
        <v>11488.55</v>
      </c>
      <c r="L1038">
        <v>237.22200000000001</v>
      </c>
      <c r="M1038">
        <v>246.244</v>
      </c>
      <c r="N1038">
        <v>485.30200000000002</v>
      </c>
      <c r="O1038">
        <v>0.68200000000000005</v>
      </c>
      <c r="P1038">
        <v>1.0589999999999999</v>
      </c>
      <c r="Q1038">
        <v>1.28</v>
      </c>
      <c r="R1038">
        <v>1483</v>
      </c>
      <c r="S1038">
        <v>21.995999999999999</v>
      </c>
      <c r="T1038">
        <v>8231</v>
      </c>
      <c r="U1038">
        <v>122.08199999999999</v>
      </c>
      <c r="V1038">
        <v>910</v>
      </c>
      <c r="W1038">
        <v>13.497</v>
      </c>
      <c r="X1038">
        <v>5084</v>
      </c>
      <c r="Y1038">
        <v>75.406000000000006</v>
      </c>
      <c r="Z1038">
        <v>31662</v>
      </c>
      <c r="AA1038">
        <v>14551144</v>
      </c>
      <c r="AB1038">
        <v>215.822</v>
      </c>
      <c r="AC1038">
        <v>0.47</v>
      </c>
      <c r="AD1038">
        <v>183278</v>
      </c>
      <c r="AE1038">
        <v>2.718</v>
      </c>
      <c r="AF1038">
        <v>9.7000000000000003E-2</v>
      </c>
      <c r="AG1038">
        <v>10.3</v>
      </c>
      <c r="AH1038" t="s">
        <v>207</v>
      </c>
      <c r="AV1038">
        <v>43.98</v>
      </c>
      <c r="AW1038">
        <v>67422000</v>
      </c>
      <c r="AX1038">
        <v>122.578</v>
      </c>
      <c r="AY1038">
        <v>42</v>
      </c>
      <c r="AZ1038">
        <v>19.718</v>
      </c>
      <c r="BA1038">
        <v>13.079000000000001</v>
      </c>
      <c r="BB1038">
        <v>38605.671000000002</v>
      </c>
      <c r="BD1038">
        <v>86.06</v>
      </c>
      <c r="BE1038">
        <v>4.7699999999999996</v>
      </c>
      <c r="BF1038">
        <v>30.1</v>
      </c>
      <c r="BG1038">
        <v>35.6</v>
      </c>
      <c r="BI1038">
        <v>5.98</v>
      </c>
      <c r="BJ1038">
        <v>82.66</v>
      </c>
      <c r="BK1038">
        <v>0.90100000000000002</v>
      </c>
      <c r="BL1038">
        <v>18432.2</v>
      </c>
      <c r="BM1038">
        <v>3.89</v>
      </c>
      <c r="BN1038">
        <v>3.49</v>
      </c>
      <c r="BO1038">
        <v>273.38554181127802</v>
      </c>
    </row>
    <row r="1039" spans="1:67" x14ac:dyDescent="0.3">
      <c r="A1039" t="s">
        <v>205</v>
      </c>
      <c r="B1039" t="s">
        <v>206</v>
      </c>
      <c r="C1039" t="s">
        <v>122</v>
      </c>
      <c r="D1039" s="33">
        <v>44116</v>
      </c>
      <c r="E1039">
        <v>783296</v>
      </c>
      <c r="F1039">
        <v>8715</v>
      </c>
      <c r="G1039">
        <v>17079.429</v>
      </c>
      <c r="H1039">
        <v>32816</v>
      </c>
      <c r="I1039">
        <v>96</v>
      </c>
      <c r="J1039">
        <v>75.143000000000001</v>
      </c>
      <c r="K1039">
        <v>11617.81</v>
      </c>
      <c r="L1039">
        <v>129.26</v>
      </c>
      <c r="M1039">
        <v>253.321</v>
      </c>
      <c r="N1039">
        <v>486.72500000000002</v>
      </c>
      <c r="O1039">
        <v>1.4239999999999999</v>
      </c>
      <c r="P1039">
        <v>1.115</v>
      </c>
      <c r="Q1039">
        <v>1.28</v>
      </c>
      <c r="R1039">
        <v>1539</v>
      </c>
      <c r="S1039">
        <v>22.826000000000001</v>
      </c>
      <c r="T1039">
        <v>8671</v>
      </c>
      <c r="U1039">
        <v>128.608</v>
      </c>
      <c r="V1039">
        <v>929</v>
      </c>
      <c r="W1039">
        <v>13.779</v>
      </c>
      <c r="X1039">
        <v>5350</v>
      </c>
      <c r="Y1039">
        <v>79.350999999999999</v>
      </c>
      <c r="Z1039">
        <v>292276</v>
      </c>
      <c r="AA1039">
        <v>14843420</v>
      </c>
      <c r="AB1039">
        <v>220.15700000000001</v>
      </c>
      <c r="AC1039">
        <v>4.335</v>
      </c>
      <c r="AD1039">
        <v>191402</v>
      </c>
      <c r="AE1039">
        <v>2.839</v>
      </c>
      <c r="AF1039">
        <v>0.10100000000000001</v>
      </c>
      <c r="AG1039">
        <v>9.9</v>
      </c>
      <c r="AH1039" t="s">
        <v>207</v>
      </c>
      <c r="AV1039">
        <v>43.98</v>
      </c>
      <c r="AW1039">
        <v>67422000</v>
      </c>
      <c r="AX1039">
        <v>122.578</v>
      </c>
      <c r="AY1039">
        <v>42</v>
      </c>
      <c r="AZ1039">
        <v>19.718</v>
      </c>
      <c r="BA1039">
        <v>13.079000000000001</v>
      </c>
      <c r="BB1039">
        <v>38605.671000000002</v>
      </c>
      <c r="BD1039">
        <v>86.06</v>
      </c>
      <c r="BE1039">
        <v>4.7699999999999996</v>
      </c>
      <c r="BF1039">
        <v>30.1</v>
      </c>
      <c r="BG1039">
        <v>35.6</v>
      </c>
      <c r="BI1039">
        <v>5.98</v>
      </c>
      <c r="BJ1039">
        <v>82.66</v>
      </c>
      <c r="BK1039">
        <v>0.90100000000000002</v>
      </c>
    </row>
    <row r="1040" spans="1:67" x14ac:dyDescent="0.3">
      <c r="A1040" t="s">
        <v>205</v>
      </c>
      <c r="B1040" t="s">
        <v>206</v>
      </c>
      <c r="C1040" t="s">
        <v>122</v>
      </c>
      <c r="D1040" s="33">
        <v>44117</v>
      </c>
      <c r="E1040">
        <v>796922</v>
      </c>
      <c r="F1040">
        <v>13626</v>
      </c>
      <c r="G1040">
        <v>17410.286</v>
      </c>
      <c r="H1040">
        <v>32944</v>
      </c>
      <c r="I1040">
        <v>128</v>
      </c>
      <c r="J1040">
        <v>81</v>
      </c>
      <c r="K1040">
        <v>11819.91</v>
      </c>
      <c r="L1040">
        <v>202.1</v>
      </c>
      <c r="M1040">
        <v>258.22899999999998</v>
      </c>
      <c r="N1040">
        <v>488.62400000000002</v>
      </c>
      <c r="O1040">
        <v>1.8979999999999999</v>
      </c>
      <c r="P1040">
        <v>1.2010000000000001</v>
      </c>
      <c r="Q1040">
        <v>1.29</v>
      </c>
      <c r="R1040">
        <v>1633</v>
      </c>
      <c r="S1040">
        <v>24.221</v>
      </c>
      <c r="T1040">
        <v>8928</v>
      </c>
      <c r="U1040">
        <v>132.41999999999999</v>
      </c>
      <c r="V1040">
        <v>987</v>
      </c>
      <c r="W1040">
        <v>14.638999999999999</v>
      </c>
      <c r="X1040">
        <v>5689</v>
      </c>
      <c r="Y1040">
        <v>84.379000000000005</v>
      </c>
      <c r="Z1040">
        <v>270080</v>
      </c>
      <c r="AA1040">
        <v>15113500</v>
      </c>
      <c r="AB1040">
        <v>224.16300000000001</v>
      </c>
      <c r="AC1040">
        <v>4.0060000000000002</v>
      </c>
      <c r="AD1040">
        <v>199476</v>
      </c>
      <c r="AE1040">
        <v>2.9590000000000001</v>
      </c>
      <c r="AF1040">
        <v>0.104</v>
      </c>
      <c r="AG1040">
        <v>9.6</v>
      </c>
      <c r="AH1040" t="s">
        <v>207</v>
      </c>
      <c r="AV1040">
        <v>43.98</v>
      </c>
      <c r="AW1040">
        <v>67422000</v>
      </c>
      <c r="AX1040">
        <v>122.578</v>
      </c>
      <c r="AY1040">
        <v>42</v>
      </c>
      <c r="AZ1040">
        <v>19.718</v>
      </c>
      <c r="BA1040">
        <v>13.079000000000001</v>
      </c>
      <c r="BB1040">
        <v>38605.671000000002</v>
      </c>
      <c r="BD1040">
        <v>86.06</v>
      </c>
      <c r="BE1040">
        <v>4.7699999999999996</v>
      </c>
      <c r="BF1040">
        <v>30.1</v>
      </c>
      <c r="BG1040">
        <v>35.6</v>
      </c>
      <c r="BI1040">
        <v>5.98</v>
      </c>
      <c r="BJ1040">
        <v>82.66</v>
      </c>
      <c r="BK1040">
        <v>0.90100000000000002</v>
      </c>
    </row>
    <row r="1041" spans="1:67" x14ac:dyDescent="0.3">
      <c r="A1041" t="s">
        <v>205</v>
      </c>
      <c r="B1041" t="s">
        <v>206</v>
      </c>
      <c r="C1041" t="s">
        <v>122</v>
      </c>
      <c r="D1041" s="33">
        <v>44118</v>
      </c>
      <c r="E1041">
        <v>819565</v>
      </c>
      <c r="F1041">
        <v>22643</v>
      </c>
      <c r="G1041">
        <v>17956</v>
      </c>
      <c r="H1041">
        <v>33048</v>
      </c>
      <c r="I1041">
        <v>104</v>
      </c>
      <c r="J1041">
        <v>84.570999999999998</v>
      </c>
      <c r="K1041">
        <v>12155.75</v>
      </c>
      <c r="L1041">
        <v>335.84</v>
      </c>
      <c r="M1041">
        <v>266.32299999999998</v>
      </c>
      <c r="N1041">
        <v>490.166</v>
      </c>
      <c r="O1041">
        <v>1.5429999999999999</v>
      </c>
      <c r="P1041">
        <v>1.254</v>
      </c>
      <c r="Q1041">
        <v>1.3</v>
      </c>
      <c r="R1041">
        <v>1664</v>
      </c>
      <c r="S1041">
        <v>24.68</v>
      </c>
      <c r="T1041">
        <v>9173</v>
      </c>
      <c r="U1041">
        <v>136.054</v>
      </c>
      <c r="V1041">
        <v>1037</v>
      </c>
      <c r="W1041">
        <v>15.381</v>
      </c>
      <c r="X1041">
        <v>6033</v>
      </c>
      <c r="Y1041">
        <v>89.480999999999995</v>
      </c>
      <c r="Z1041">
        <v>273485</v>
      </c>
      <c r="AA1041">
        <v>15386985</v>
      </c>
      <c r="AB1041">
        <v>228.21899999999999</v>
      </c>
      <c r="AC1041">
        <v>4.056</v>
      </c>
      <c r="AD1041">
        <v>208557</v>
      </c>
      <c r="AE1041">
        <v>3.093</v>
      </c>
      <c r="AF1041">
        <v>0.105</v>
      </c>
      <c r="AG1041">
        <v>9.5</v>
      </c>
      <c r="AH1041" t="s">
        <v>207</v>
      </c>
      <c r="AV1041">
        <v>43.98</v>
      </c>
      <c r="AW1041">
        <v>67422000</v>
      </c>
      <c r="AX1041">
        <v>122.578</v>
      </c>
      <c r="AY1041">
        <v>42</v>
      </c>
      <c r="AZ1041">
        <v>19.718</v>
      </c>
      <c r="BA1041">
        <v>13.079000000000001</v>
      </c>
      <c r="BB1041">
        <v>38605.671000000002</v>
      </c>
      <c r="BD1041">
        <v>86.06</v>
      </c>
      <c r="BE1041">
        <v>4.7699999999999996</v>
      </c>
      <c r="BF1041">
        <v>30.1</v>
      </c>
      <c r="BG1041">
        <v>35.6</v>
      </c>
      <c r="BI1041">
        <v>5.98</v>
      </c>
      <c r="BJ1041">
        <v>82.66</v>
      </c>
      <c r="BK1041">
        <v>0.90100000000000002</v>
      </c>
    </row>
    <row r="1042" spans="1:67" x14ac:dyDescent="0.3">
      <c r="A1042" t="s">
        <v>205</v>
      </c>
      <c r="B1042" t="s">
        <v>206</v>
      </c>
      <c r="C1042" t="s">
        <v>122</v>
      </c>
      <c r="D1042" s="33">
        <v>44119</v>
      </c>
      <c r="E1042">
        <v>849322</v>
      </c>
      <c r="F1042">
        <v>29757</v>
      </c>
      <c r="G1042">
        <v>19729.857</v>
      </c>
      <c r="H1042">
        <v>33133</v>
      </c>
      <c r="I1042">
        <v>85</v>
      </c>
      <c r="J1042">
        <v>86.286000000000001</v>
      </c>
      <c r="K1042">
        <v>12597.105</v>
      </c>
      <c r="L1042">
        <v>441.35399999999998</v>
      </c>
      <c r="M1042">
        <v>292.63200000000001</v>
      </c>
      <c r="N1042">
        <v>491.42700000000002</v>
      </c>
      <c r="O1042">
        <v>1.2609999999999999</v>
      </c>
      <c r="P1042">
        <v>1.28</v>
      </c>
      <c r="Q1042">
        <v>1.32</v>
      </c>
      <c r="R1042">
        <v>1741</v>
      </c>
      <c r="S1042">
        <v>25.821999999999999</v>
      </c>
      <c r="T1042">
        <v>9584</v>
      </c>
      <c r="U1042">
        <v>142.149</v>
      </c>
      <c r="V1042">
        <v>1142</v>
      </c>
      <c r="W1042">
        <v>16.937999999999999</v>
      </c>
      <c r="X1042">
        <v>6529</v>
      </c>
      <c r="Y1042">
        <v>96.837999999999994</v>
      </c>
      <c r="Z1042">
        <v>294260</v>
      </c>
      <c r="AA1042">
        <v>15681245</v>
      </c>
      <c r="AB1042">
        <v>232.584</v>
      </c>
      <c r="AC1042">
        <v>4.3639999999999999</v>
      </c>
      <c r="AD1042">
        <v>218258</v>
      </c>
      <c r="AE1042">
        <v>3.2370000000000001</v>
      </c>
      <c r="AF1042">
        <v>0.106</v>
      </c>
      <c r="AG1042">
        <v>9.4</v>
      </c>
      <c r="AH1042" t="s">
        <v>207</v>
      </c>
      <c r="AV1042">
        <v>43.98</v>
      </c>
      <c r="AW1042">
        <v>67422000</v>
      </c>
      <c r="AX1042">
        <v>122.578</v>
      </c>
      <c r="AY1042">
        <v>42</v>
      </c>
      <c r="AZ1042">
        <v>19.718</v>
      </c>
      <c r="BA1042">
        <v>13.079000000000001</v>
      </c>
      <c r="BB1042">
        <v>38605.671000000002</v>
      </c>
      <c r="BD1042">
        <v>86.06</v>
      </c>
      <c r="BE1042">
        <v>4.7699999999999996</v>
      </c>
      <c r="BF1042">
        <v>30.1</v>
      </c>
      <c r="BG1042">
        <v>35.6</v>
      </c>
      <c r="BI1042">
        <v>5.98</v>
      </c>
      <c r="BJ1042">
        <v>82.66</v>
      </c>
      <c r="BK1042">
        <v>0.90100000000000002</v>
      </c>
    </row>
    <row r="1043" spans="1:67" x14ac:dyDescent="0.3">
      <c r="A1043" t="s">
        <v>205</v>
      </c>
      <c r="B1043" t="s">
        <v>206</v>
      </c>
      <c r="C1043" t="s">
        <v>122</v>
      </c>
      <c r="D1043" s="33">
        <v>44120</v>
      </c>
      <c r="E1043">
        <v>874732</v>
      </c>
      <c r="F1043">
        <v>25410</v>
      </c>
      <c r="G1043">
        <v>20403.143</v>
      </c>
      <c r="H1043">
        <v>33311</v>
      </c>
      <c r="I1043">
        <v>178</v>
      </c>
      <c r="J1043">
        <v>96</v>
      </c>
      <c r="K1043">
        <v>12973.985000000001</v>
      </c>
      <c r="L1043">
        <v>376.88</v>
      </c>
      <c r="M1043">
        <v>302.61799999999999</v>
      </c>
      <c r="N1043">
        <v>494.06700000000001</v>
      </c>
      <c r="O1043">
        <v>2.64</v>
      </c>
      <c r="P1043">
        <v>1.4239999999999999</v>
      </c>
      <c r="Q1043">
        <v>1.32</v>
      </c>
      <c r="R1043">
        <v>1791</v>
      </c>
      <c r="S1043">
        <v>26.564</v>
      </c>
      <c r="T1043">
        <v>10021</v>
      </c>
      <c r="U1043">
        <v>148.631</v>
      </c>
      <c r="V1043">
        <v>1204</v>
      </c>
      <c r="W1043">
        <v>17.858000000000001</v>
      </c>
      <c r="X1043">
        <v>6906</v>
      </c>
      <c r="Y1043">
        <v>102.429</v>
      </c>
      <c r="Z1043">
        <v>314899</v>
      </c>
      <c r="AA1043">
        <v>15996144</v>
      </c>
      <c r="AB1043">
        <v>237.25399999999999</v>
      </c>
      <c r="AC1043">
        <v>4.6710000000000003</v>
      </c>
      <c r="AD1043">
        <v>226991</v>
      </c>
      <c r="AE1043">
        <v>3.367</v>
      </c>
      <c r="AF1043">
        <v>0.108</v>
      </c>
      <c r="AG1043">
        <v>9.3000000000000007</v>
      </c>
      <c r="AH1043" t="s">
        <v>207</v>
      </c>
      <c r="AV1043">
        <v>43.98</v>
      </c>
      <c r="AW1043">
        <v>67422000</v>
      </c>
      <c r="AX1043">
        <v>122.578</v>
      </c>
      <c r="AY1043">
        <v>42</v>
      </c>
      <c r="AZ1043">
        <v>19.718</v>
      </c>
      <c r="BA1043">
        <v>13.079000000000001</v>
      </c>
      <c r="BB1043">
        <v>38605.671000000002</v>
      </c>
      <c r="BD1043">
        <v>86.06</v>
      </c>
      <c r="BE1043">
        <v>4.7699999999999996</v>
      </c>
      <c r="BF1043">
        <v>30.1</v>
      </c>
      <c r="BG1043">
        <v>35.6</v>
      </c>
      <c r="BI1043">
        <v>5.98</v>
      </c>
      <c r="BJ1043">
        <v>82.66</v>
      </c>
      <c r="BK1043">
        <v>0.90100000000000002</v>
      </c>
    </row>
    <row r="1044" spans="1:67" x14ac:dyDescent="0.3">
      <c r="A1044" t="s">
        <v>205</v>
      </c>
      <c r="B1044" t="s">
        <v>206</v>
      </c>
      <c r="C1044" t="s">
        <v>122</v>
      </c>
      <c r="D1044" s="33">
        <v>44121</v>
      </c>
      <c r="E1044">
        <v>906871</v>
      </c>
      <c r="F1044">
        <v>32139</v>
      </c>
      <c r="G1044">
        <v>21183.429</v>
      </c>
      <c r="H1044">
        <v>33384</v>
      </c>
      <c r="I1044">
        <v>73</v>
      </c>
      <c r="J1044">
        <v>101.429</v>
      </c>
      <c r="K1044">
        <v>13450.669</v>
      </c>
      <c r="L1044">
        <v>476.68400000000003</v>
      </c>
      <c r="M1044">
        <v>314.19200000000001</v>
      </c>
      <c r="N1044">
        <v>495.15</v>
      </c>
      <c r="O1044">
        <v>1.083</v>
      </c>
      <c r="P1044">
        <v>1.504</v>
      </c>
      <c r="Q1044">
        <v>1.33</v>
      </c>
      <c r="R1044">
        <v>1868</v>
      </c>
      <c r="S1044">
        <v>27.706</v>
      </c>
      <c r="T1044">
        <v>10399</v>
      </c>
      <c r="U1044">
        <v>154.23699999999999</v>
      </c>
      <c r="V1044">
        <v>1269</v>
      </c>
      <c r="W1044">
        <v>18.821999999999999</v>
      </c>
      <c r="X1044">
        <v>7198</v>
      </c>
      <c r="Y1044">
        <v>106.76</v>
      </c>
      <c r="Z1044">
        <v>137636</v>
      </c>
      <c r="AA1044">
        <v>16133780</v>
      </c>
      <c r="AB1044">
        <v>239.29499999999999</v>
      </c>
      <c r="AC1044">
        <v>2.0409999999999999</v>
      </c>
      <c r="AD1044">
        <v>230614</v>
      </c>
      <c r="AE1044">
        <v>3.42</v>
      </c>
      <c r="AF1044">
        <v>0.109</v>
      </c>
      <c r="AG1044">
        <v>9.1999999999999993</v>
      </c>
      <c r="AH1044" t="s">
        <v>207</v>
      </c>
      <c r="AV1044">
        <v>49.54</v>
      </c>
      <c r="AW1044">
        <v>67422000</v>
      </c>
      <c r="AX1044">
        <v>122.578</v>
      </c>
      <c r="AY1044">
        <v>42</v>
      </c>
      <c r="AZ1044">
        <v>19.718</v>
      </c>
      <c r="BA1044">
        <v>13.079000000000001</v>
      </c>
      <c r="BB1044">
        <v>38605.671000000002</v>
      </c>
      <c r="BD1044">
        <v>86.06</v>
      </c>
      <c r="BE1044">
        <v>4.7699999999999996</v>
      </c>
      <c r="BF1044">
        <v>30.1</v>
      </c>
      <c r="BG1044">
        <v>35.6</v>
      </c>
      <c r="BI1044">
        <v>5.98</v>
      </c>
      <c r="BJ1044">
        <v>82.66</v>
      </c>
      <c r="BK1044">
        <v>0.90100000000000002</v>
      </c>
    </row>
    <row r="1045" spans="1:67" x14ac:dyDescent="0.3">
      <c r="A1045" t="s">
        <v>205</v>
      </c>
      <c r="B1045" t="s">
        <v>206</v>
      </c>
      <c r="C1045" t="s">
        <v>122</v>
      </c>
      <c r="D1045" s="33">
        <v>44122</v>
      </c>
      <c r="E1045">
        <v>936708</v>
      </c>
      <c r="F1045">
        <v>29837</v>
      </c>
      <c r="G1045">
        <v>23161</v>
      </c>
      <c r="H1045">
        <v>33469</v>
      </c>
      <c r="I1045">
        <v>85</v>
      </c>
      <c r="J1045">
        <v>107</v>
      </c>
      <c r="K1045">
        <v>13893.21</v>
      </c>
      <c r="L1045">
        <v>442.541</v>
      </c>
      <c r="M1045">
        <v>343.52300000000002</v>
      </c>
      <c r="N1045">
        <v>496.411</v>
      </c>
      <c r="O1045">
        <v>1.2609999999999999</v>
      </c>
      <c r="P1045">
        <v>1.587</v>
      </c>
      <c r="Q1045">
        <v>1.33</v>
      </c>
      <c r="R1045">
        <v>1939</v>
      </c>
      <c r="S1045">
        <v>28.759</v>
      </c>
      <c r="T1045">
        <v>10897</v>
      </c>
      <c r="U1045">
        <v>161.624</v>
      </c>
      <c r="V1045">
        <v>1343</v>
      </c>
      <c r="W1045">
        <v>19.919</v>
      </c>
      <c r="X1045">
        <v>7530</v>
      </c>
      <c r="Y1045">
        <v>111.685</v>
      </c>
      <c r="Z1045">
        <v>39288</v>
      </c>
      <c r="AA1045">
        <v>16173068</v>
      </c>
      <c r="AB1045">
        <v>239.87799999999999</v>
      </c>
      <c r="AC1045">
        <v>0.58299999999999996</v>
      </c>
      <c r="AD1045">
        <v>231703</v>
      </c>
      <c r="AE1045">
        <v>3.4369999999999998</v>
      </c>
      <c r="AF1045">
        <v>0.109</v>
      </c>
      <c r="AG1045">
        <v>9.1999999999999993</v>
      </c>
      <c r="AH1045" t="s">
        <v>207</v>
      </c>
      <c r="AV1045">
        <v>49.54</v>
      </c>
      <c r="AW1045">
        <v>67422000</v>
      </c>
      <c r="AX1045">
        <v>122.578</v>
      </c>
      <c r="AY1045">
        <v>42</v>
      </c>
      <c r="AZ1045">
        <v>19.718</v>
      </c>
      <c r="BA1045">
        <v>13.079000000000001</v>
      </c>
      <c r="BB1045">
        <v>38605.671000000002</v>
      </c>
      <c r="BD1045">
        <v>86.06</v>
      </c>
      <c r="BE1045">
        <v>4.7699999999999996</v>
      </c>
      <c r="BF1045">
        <v>30.1</v>
      </c>
      <c r="BG1045">
        <v>35.6</v>
      </c>
      <c r="BI1045">
        <v>5.98</v>
      </c>
      <c r="BJ1045">
        <v>82.66</v>
      </c>
      <c r="BK1045">
        <v>0.90100000000000002</v>
      </c>
      <c r="BL1045">
        <v>19293.599999999999</v>
      </c>
      <c r="BM1045">
        <v>3.98</v>
      </c>
      <c r="BN1045">
        <v>7.62</v>
      </c>
      <c r="BO1045">
        <v>286.16178695381302</v>
      </c>
    </row>
    <row r="1046" spans="1:67" x14ac:dyDescent="0.3">
      <c r="A1046" t="s">
        <v>205</v>
      </c>
      <c r="B1046" t="s">
        <v>206</v>
      </c>
      <c r="C1046" t="s">
        <v>122</v>
      </c>
      <c r="D1046" s="33">
        <v>44123</v>
      </c>
      <c r="E1046">
        <v>950246</v>
      </c>
      <c r="F1046">
        <v>13538</v>
      </c>
      <c r="G1046">
        <v>23850</v>
      </c>
      <c r="H1046">
        <v>33615</v>
      </c>
      <c r="I1046">
        <v>146</v>
      </c>
      <c r="J1046">
        <v>114.143</v>
      </c>
      <c r="K1046">
        <v>14094.004999999999</v>
      </c>
      <c r="L1046">
        <v>200.79499999999999</v>
      </c>
      <c r="M1046">
        <v>353.74200000000002</v>
      </c>
      <c r="N1046">
        <v>498.57600000000002</v>
      </c>
      <c r="O1046">
        <v>2.165</v>
      </c>
      <c r="P1046">
        <v>1.6930000000000001</v>
      </c>
      <c r="Q1046">
        <v>1.33</v>
      </c>
      <c r="R1046">
        <v>2090</v>
      </c>
      <c r="S1046">
        <v>30.998999999999999</v>
      </c>
      <c r="T1046">
        <v>11640</v>
      </c>
      <c r="U1046">
        <v>172.64400000000001</v>
      </c>
      <c r="V1046">
        <v>1441</v>
      </c>
      <c r="W1046">
        <v>21.373000000000001</v>
      </c>
      <c r="X1046">
        <v>7978</v>
      </c>
      <c r="Y1046">
        <v>118.32899999999999</v>
      </c>
      <c r="Z1046">
        <v>346446</v>
      </c>
      <c r="AA1046">
        <v>16519514</v>
      </c>
      <c r="AB1046">
        <v>245.017</v>
      </c>
      <c r="AC1046">
        <v>5.1379999999999999</v>
      </c>
      <c r="AD1046">
        <v>239442</v>
      </c>
      <c r="AE1046">
        <v>3.5510000000000002</v>
      </c>
      <c r="AF1046">
        <v>0.114</v>
      </c>
      <c r="AG1046">
        <v>8.8000000000000007</v>
      </c>
      <c r="AH1046" t="s">
        <v>207</v>
      </c>
      <c r="AV1046">
        <v>49.54</v>
      </c>
      <c r="AW1046">
        <v>67422000</v>
      </c>
      <c r="AX1046">
        <v>122.578</v>
      </c>
      <c r="AY1046">
        <v>42</v>
      </c>
      <c r="AZ1046">
        <v>19.718</v>
      </c>
      <c r="BA1046">
        <v>13.079000000000001</v>
      </c>
      <c r="BB1046">
        <v>38605.671000000002</v>
      </c>
      <c r="BD1046">
        <v>86.06</v>
      </c>
      <c r="BE1046">
        <v>4.7699999999999996</v>
      </c>
      <c r="BF1046">
        <v>30.1</v>
      </c>
      <c r="BG1046">
        <v>35.6</v>
      </c>
      <c r="BI1046">
        <v>5.98</v>
      </c>
      <c r="BJ1046">
        <v>82.66</v>
      </c>
      <c r="BK1046">
        <v>0.90100000000000002</v>
      </c>
    </row>
    <row r="1047" spans="1:67" x14ac:dyDescent="0.3">
      <c r="A1047" t="s">
        <v>205</v>
      </c>
      <c r="B1047" t="s">
        <v>206</v>
      </c>
      <c r="C1047" t="s">
        <v>122</v>
      </c>
      <c r="D1047" s="33">
        <v>44124</v>
      </c>
      <c r="E1047">
        <v>970622</v>
      </c>
      <c r="F1047">
        <v>20376</v>
      </c>
      <c r="G1047">
        <v>24814.286</v>
      </c>
      <c r="H1047">
        <v>33896</v>
      </c>
      <c r="I1047">
        <v>281</v>
      </c>
      <c r="J1047">
        <v>136</v>
      </c>
      <c r="K1047">
        <v>14396.221</v>
      </c>
      <c r="L1047">
        <v>302.21600000000001</v>
      </c>
      <c r="M1047">
        <v>368.04399999999998</v>
      </c>
      <c r="N1047">
        <v>502.74400000000003</v>
      </c>
      <c r="O1047">
        <v>4.1680000000000001</v>
      </c>
      <c r="P1047">
        <v>2.0169999999999999</v>
      </c>
      <c r="Q1047">
        <v>1.33</v>
      </c>
      <c r="R1047">
        <v>2168</v>
      </c>
      <c r="S1047">
        <v>32.155999999999999</v>
      </c>
      <c r="T1047">
        <v>12435</v>
      </c>
      <c r="U1047">
        <v>184.435</v>
      </c>
      <c r="V1047">
        <v>1493</v>
      </c>
      <c r="W1047">
        <v>22.143999999999998</v>
      </c>
      <c r="X1047">
        <v>8753</v>
      </c>
      <c r="Y1047">
        <v>129.82400000000001</v>
      </c>
      <c r="Z1047">
        <v>313251</v>
      </c>
      <c r="AA1047">
        <v>16832765</v>
      </c>
      <c r="AB1047">
        <v>249.66300000000001</v>
      </c>
      <c r="AC1047">
        <v>4.6459999999999999</v>
      </c>
      <c r="AD1047">
        <v>245609</v>
      </c>
      <c r="AE1047">
        <v>3.6429999999999998</v>
      </c>
      <c r="AF1047">
        <v>0.121</v>
      </c>
      <c r="AG1047">
        <v>8.3000000000000007</v>
      </c>
      <c r="AH1047" t="s">
        <v>207</v>
      </c>
      <c r="AV1047">
        <v>49.54</v>
      </c>
      <c r="AW1047">
        <v>67422000</v>
      </c>
      <c r="AX1047">
        <v>122.578</v>
      </c>
      <c r="AY1047">
        <v>42</v>
      </c>
      <c r="AZ1047">
        <v>19.718</v>
      </c>
      <c r="BA1047">
        <v>13.079000000000001</v>
      </c>
      <c r="BB1047">
        <v>38605.671000000002</v>
      </c>
      <c r="BD1047">
        <v>86.06</v>
      </c>
      <c r="BE1047">
        <v>4.7699999999999996</v>
      </c>
      <c r="BF1047">
        <v>30.1</v>
      </c>
      <c r="BG1047">
        <v>35.6</v>
      </c>
      <c r="BI1047">
        <v>5.98</v>
      </c>
      <c r="BJ1047">
        <v>82.66</v>
      </c>
      <c r="BK1047">
        <v>0.90100000000000002</v>
      </c>
    </row>
    <row r="1048" spans="1:67" x14ac:dyDescent="0.3">
      <c r="A1048" t="s">
        <v>205</v>
      </c>
      <c r="B1048" t="s">
        <v>206</v>
      </c>
      <c r="C1048" t="s">
        <v>122</v>
      </c>
      <c r="D1048" s="33">
        <v>44125</v>
      </c>
      <c r="E1048">
        <v>997419</v>
      </c>
      <c r="F1048">
        <v>26797</v>
      </c>
      <c r="G1048">
        <v>25407.714</v>
      </c>
      <c r="H1048">
        <v>34061</v>
      </c>
      <c r="I1048">
        <v>165</v>
      </c>
      <c r="J1048">
        <v>144.714</v>
      </c>
      <c r="K1048">
        <v>14793.673000000001</v>
      </c>
      <c r="L1048">
        <v>397.452</v>
      </c>
      <c r="M1048">
        <v>376.846</v>
      </c>
      <c r="N1048">
        <v>505.19099999999997</v>
      </c>
      <c r="O1048">
        <v>2.4470000000000001</v>
      </c>
      <c r="P1048">
        <v>2.1459999999999999</v>
      </c>
      <c r="Q1048">
        <v>1.34</v>
      </c>
      <c r="R1048">
        <v>2239</v>
      </c>
      <c r="S1048">
        <v>33.209000000000003</v>
      </c>
      <c r="T1048">
        <v>13162</v>
      </c>
      <c r="U1048">
        <v>195.21799999999999</v>
      </c>
      <c r="V1048">
        <v>1584</v>
      </c>
      <c r="W1048">
        <v>23.494</v>
      </c>
      <c r="X1048">
        <v>9374</v>
      </c>
      <c r="Y1048">
        <v>139.035</v>
      </c>
      <c r="Z1048">
        <v>321828</v>
      </c>
      <c r="AA1048">
        <v>17154593</v>
      </c>
      <c r="AB1048">
        <v>254.43600000000001</v>
      </c>
      <c r="AC1048">
        <v>4.7729999999999997</v>
      </c>
      <c r="AD1048">
        <v>252515</v>
      </c>
      <c r="AE1048">
        <v>3.7450000000000001</v>
      </c>
      <c r="AF1048">
        <v>0.128</v>
      </c>
      <c r="AG1048">
        <v>7.8</v>
      </c>
      <c r="AH1048" t="s">
        <v>207</v>
      </c>
      <c r="AV1048">
        <v>49.54</v>
      </c>
      <c r="AW1048">
        <v>67422000</v>
      </c>
      <c r="AX1048">
        <v>122.578</v>
      </c>
      <c r="AY1048">
        <v>42</v>
      </c>
      <c r="AZ1048">
        <v>19.718</v>
      </c>
      <c r="BA1048">
        <v>13.079000000000001</v>
      </c>
      <c r="BB1048">
        <v>38605.671000000002</v>
      </c>
      <c r="BD1048">
        <v>86.06</v>
      </c>
      <c r="BE1048">
        <v>4.7699999999999996</v>
      </c>
      <c r="BF1048">
        <v>30.1</v>
      </c>
      <c r="BG1048">
        <v>35.6</v>
      </c>
      <c r="BI1048">
        <v>5.98</v>
      </c>
      <c r="BJ1048">
        <v>82.66</v>
      </c>
      <c r="BK1048">
        <v>0.90100000000000002</v>
      </c>
    </row>
    <row r="1049" spans="1:67" x14ac:dyDescent="0.3">
      <c r="A1049" t="s">
        <v>205</v>
      </c>
      <c r="B1049" t="s">
        <v>206</v>
      </c>
      <c r="C1049" t="s">
        <v>122</v>
      </c>
      <c r="D1049" s="33">
        <v>44126</v>
      </c>
      <c r="E1049">
        <v>1038232</v>
      </c>
      <c r="F1049">
        <v>40813</v>
      </c>
      <c r="G1049">
        <v>26987.143</v>
      </c>
      <c r="H1049">
        <v>34215</v>
      </c>
      <c r="I1049">
        <v>154</v>
      </c>
      <c r="J1049">
        <v>154.571</v>
      </c>
      <c r="K1049">
        <v>15399.009</v>
      </c>
      <c r="L1049">
        <v>605.33699999999999</v>
      </c>
      <c r="M1049">
        <v>400.27199999999999</v>
      </c>
      <c r="N1049">
        <v>507.47500000000002</v>
      </c>
      <c r="O1049">
        <v>2.2839999999999998</v>
      </c>
      <c r="P1049">
        <v>2.2930000000000001</v>
      </c>
      <c r="Q1049">
        <v>1.35</v>
      </c>
      <c r="R1049">
        <v>2310</v>
      </c>
      <c r="S1049">
        <v>34.262</v>
      </c>
      <c r="T1049">
        <v>14009</v>
      </c>
      <c r="U1049">
        <v>207.78100000000001</v>
      </c>
      <c r="V1049">
        <v>1627</v>
      </c>
      <c r="W1049">
        <v>24.132000000000001</v>
      </c>
      <c r="X1049">
        <v>10165</v>
      </c>
      <c r="Y1049">
        <v>150.767</v>
      </c>
      <c r="Z1049">
        <v>347546</v>
      </c>
      <c r="AA1049">
        <v>17502139</v>
      </c>
      <c r="AB1049">
        <v>259.59100000000001</v>
      </c>
      <c r="AC1049">
        <v>5.1550000000000002</v>
      </c>
      <c r="AD1049">
        <v>260128</v>
      </c>
      <c r="AE1049">
        <v>3.8580000000000001</v>
      </c>
      <c r="AF1049">
        <v>0.13500000000000001</v>
      </c>
      <c r="AG1049">
        <v>7.4</v>
      </c>
      <c r="AH1049" t="s">
        <v>207</v>
      </c>
      <c r="AV1049">
        <v>49.54</v>
      </c>
      <c r="AW1049">
        <v>67422000</v>
      </c>
      <c r="AX1049">
        <v>122.578</v>
      </c>
      <c r="AY1049">
        <v>42</v>
      </c>
      <c r="AZ1049">
        <v>19.718</v>
      </c>
      <c r="BA1049">
        <v>13.079000000000001</v>
      </c>
      <c r="BB1049">
        <v>38605.671000000002</v>
      </c>
      <c r="BD1049">
        <v>86.06</v>
      </c>
      <c r="BE1049">
        <v>4.7699999999999996</v>
      </c>
      <c r="BF1049">
        <v>30.1</v>
      </c>
      <c r="BG1049">
        <v>35.6</v>
      </c>
      <c r="BI1049">
        <v>5.98</v>
      </c>
      <c r="BJ1049">
        <v>82.66</v>
      </c>
      <c r="BK1049">
        <v>0.90100000000000002</v>
      </c>
    </row>
    <row r="1050" spans="1:67" x14ac:dyDescent="0.3">
      <c r="A1050" t="s">
        <v>205</v>
      </c>
      <c r="B1050" t="s">
        <v>206</v>
      </c>
      <c r="C1050" t="s">
        <v>122</v>
      </c>
      <c r="D1050" s="33">
        <v>44127</v>
      </c>
      <c r="E1050">
        <v>1080445</v>
      </c>
      <c r="F1050">
        <v>42213</v>
      </c>
      <c r="G1050">
        <v>29387.571</v>
      </c>
      <c r="H1050">
        <v>34514</v>
      </c>
      <c r="I1050">
        <v>299</v>
      </c>
      <c r="J1050">
        <v>171.857</v>
      </c>
      <c r="K1050">
        <v>16025.11</v>
      </c>
      <c r="L1050">
        <v>626.101</v>
      </c>
      <c r="M1050">
        <v>435.875</v>
      </c>
      <c r="N1050">
        <v>511.91</v>
      </c>
      <c r="O1050">
        <v>4.4349999999999996</v>
      </c>
      <c r="P1050">
        <v>2.5489999999999999</v>
      </c>
      <c r="Q1050">
        <v>1.36</v>
      </c>
      <c r="R1050">
        <v>2432</v>
      </c>
      <c r="S1050">
        <v>36.070999999999998</v>
      </c>
      <c r="T1050">
        <v>14985</v>
      </c>
      <c r="U1050">
        <v>222.25700000000001</v>
      </c>
      <c r="V1050">
        <v>1714</v>
      </c>
      <c r="W1050">
        <v>25.422000000000001</v>
      </c>
      <c r="X1050">
        <v>11031</v>
      </c>
      <c r="Y1050">
        <v>163.61099999999999</v>
      </c>
      <c r="Z1050">
        <v>378492</v>
      </c>
      <c r="AA1050">
        <v>17880631</v>
      </c>
      <c r="AB1050">
        <v>265.20499999999998</v>
      </c>
      <c r="AC1050">
        <v>5.6139999999999999</v>
      </c>
      <c r="AD1050">
        <v>269212</v>
      </c>
      <c r="AE1050">
        <v>3.9929999999999999</v>
      </c>
      <c r="AF1050">
        <v>0.14199999999999999</v>
      </c>
      <c r="AG1050">
        <v>7</v>
      </c>
      <c r="AH1050" t="s">
        <v>207</v>
      </c>
      <c r="AV1050">
        <v>49.54</v>
      </c>
      <c r="AW1050">
        <v>67422000</v>
      </c>
      <c r="AX1050">
        <v>122.578</v>
      </c>
      <c r="AY1050">
        <v>42</v>
      </c>
      <c r="AZ1050">
        <v>19.718</v>
      </c>
      <c r="BA1050">
        <v>13.079000000000001</v>
      </c>
      <c r="BB1050">
        <v>38605.671000000002</v>
      </c>
      <c r="BD1050">
        <v>86.06</v>
      </c>
      <c r="BE1050">
        <v>4.7699999999999996</v>
      </c>
      <c r="BF1050">
        <v>30.1</v>
      </c>
      <c r="BG1050">
        <v>35.6</v>
      </c>
      <c r="BI1050">
        <v>5.98</v>
      </c>
      <c r="BJ1050">
        <v>82.66</v>
      </c>
      <c r="BK1050">
        <v>0.90100000000000002</v>
      </c>
    </row>
    <row r="1051" spans="1:67" x14ac:dyDescent="0.3">
      <c r="A1051" t="s">
        <v>205</v>
      </c>
      <c r="B1051" t="s">
        <v>206</v>
      </c>
      <c r="C1051" t="s">
        <v>122</v>
      </c>
      <c r="D1051" s="33">
        <v>44128</v>
      </c>
      <c r="E1051">
        <v>1125710</v>
      </c>
      <c r="F1051">
        <v>45265</v>
      </c>
      <c r="G1051">
        <v>31262.714</v>
      </c>
      <c r="H1051">
        <v>34650</v>
      </c>
      <c r="I1051">
        <v>136</v>
      </c>
      <c r="J1051">
        <v>180.857</v>
      </c>
      <c r="K1051">
        <v>16696.478999999999</v>
      </c>
      <c r="L1051">
        <v>671.36800000000005</v>
      </c>
      <c r="M1051">
        <v>463.68700000000001</v>
      </c>
      <c r="N1051">
        <v>513.92700000000002</v>
      </c>
      <c r="O1051">
        <v>2.0169999999999999</v>
      </c>
      <c r="P1051">
        <v>2.6819999999999999</v>
      </c>
      <c r="Q1051">
        <v>1.36</v>
      </c>
      <c r="R1051">
        <v>2491</v>
      </c>
      <c r="S1051">
        <v>36.945999999999998</v>
      </c>
      <c r="T1051">
        <v>15637</v>
      </c>
      <c r="U1051">
        <v>231.92699999999999</v>
      </c>
      <c r="V1051">
        <v>1772</v>
      </c>
      <c r="W1051">
        <v>26.282</v>
      </c>
      <c r="X1051">
        <v>11712</v>
      </c>
      <c r="Y1051">
        <v>173.71199999999999</v>
      </c>
      <c r="Z1051">
        <v>162142</v>
      </c>
      <c r="AA1051">
        <v>18042773</v>
      </c>
      <c r="AB1051">
        <v>267.61</v>
      </c>
      <c r="AC1051">
        <v>2.4049999999999998</v>
      </c>
      <c r="AD1051">
        <v>272713</v>
      </c>
      <c r="AE1051">
        <v>4.0449999999999999</v>
      </c>
      <c r="AF1051">
        <v>0.14499999999999999</v>
      </c>
      <c r="AG1051">
        <v>6.9</v>
      </c>
      <c r="AH1051" t="s">
        <v>207</v>
      </c>
      <c r="AV1051">
        <v>49.54</v>
      </c>
      <c r="AW1051">
        <v>67422000</v>
      </c>
      <c r="AX1051">
        <v>122.578</v>
      </c>
      <c r="AY1051">
        <v>42</v>
      </c>
      <c r="AZ1051">
        <v>19.718</v>
      </c>
      <c r="BA1051">
        <v>13.079000000000001</v>
      </c>
      <c r="BB1051">
        <v>38605.671000000002</v>
      </c>
      <c r="BD1051">
        <v>86.06</v>
      </c>
      <c r="BE1051">
        <v>4.7699999999999996</v>
      </c>
      <c r="BF1051">
        <v>30.1</v>
      </c>
      <c r="BG1051">
        <v>35.6</v>
      </c>
      <c r="BI1051">
        <v>5.98</v>
      </c>
      <c r="BJ1051">
        <v>82.66</v>
      </c>
      <c r="BK1051">
        <v>0.90100000000000002</v>
      </c>
    </row>
    <row r="1052" spans="1:67" x14ac:dyDescent="0.3">
      <c r="A1052" t="s">
        <v>205</v>
      </c>
      <c r="B1052" t="s">
        <v>206</v>
      </c>
      <c r="C1052" t="s">
        <v>122</v>
      </c>
      <c r="D1052" s="33">
        <v>44129</v>
      </c>
      <c r="E1052">
        <v>1132264</v>
      </c>
      <c r="F1052">
        <v>6554</v>
      </c>
      <c r="G1052">
        <v>27936.571</v>
      </c>
      <c r="H1052">
        <v>34629</v>
      </c>
      <c r="K1052">
        <v>16793.687999999998</v>
      </c>
      <c r="L1052">
        <v>97.209000000000003</v>
      </c>
      <c r="M1052">
        <v>414.35399999999998</v>
      </c>
      <c r="N1052">
        <v>513.61599999999999</v>
      </c>
      <c r="Q1052">
        <v>1.36</v>
      </c>
      <c r="R1052">
        <v>2575</v>
      </c>
      <c r="S1052">
        <v>38.192</v>
      </c>
      <c r="T1052">
        <v>16454</v>
      </c>
      <c r="U1052">
        <v>244.04499999999999</v>
      </c>
      <c r="V1052">
        <v>1816</v>
      </c>
      <c r="W1052">
        <v>26.934999999999999</v>
      </c>
      <c r="X1052">
        <v>12175</v>
      </c>
      <c r="Y1052">
        <v>180.57900000000001</v>
      </c>
      <c r="Z1052">
        <v>46108</v>
      </c>
      <c r="AA1052">
        <v>18088881</v>
      </c>
      <c r="AB1052">
        <v>268.29300000000001</v>
      </c>
      <c r="AC1052">
        <v>0.68400000000000005</v>
      </c>
      <c r="AD1052">
        <v>273688</v>
      </c>
      <c r="AE1052">
        <v>4.0590000000000002</v>
      </c>
      <c r="AF1052">
        <v>0.14599999999999999</v>
      </c>
      <c r="AG1052">
        <v>6.8</v>
      </c>
      <c r="AH1052" t="s">
        <v>207</v>
      </c>
      <c r="AV1052">
        <v>49.54</v>
      </c>
      <c r="AW1052">
        <v>67422000</v>
      </c>
      <c r="AX1052">
        <v>122.578</v>
      </c>
      <c r="AY1052">
        <v>42</v>
      </c>
      <c r="AZ1052">
        <v>19.718</v>
      </c>
      <c r="BA1052">
        <v>13.079000000000001</v>
      </c>
      <c r="BB1052">
        <v>38605.671000000002</v>
      </c>
      <c r="BD1052">
        <v>86.06</v>
      </c>
      <c r="BE1052">
        <v>4.7699999999999996</v>
      </c>
      <c r="BF1052">
        <v>30.1</v>
      </c>
      <c r="BG1052">
        <v>35.6</v>
      </c>
      <c r="BI1052">
        <v>5.98</v>
      </c>
      <c r="BJ1052">
        <v>82.66</v>
      </c>
      <c r="BK1052">
        <v>0.90100000000000002</v>
      </c>
      <c r="BL1052">
        <v>21531.200000000001</v>
      </c>
      <c r="BM1052">
        <v>4.34</v>
      </c>
      <c r="BN1052">
        <v>19.54</v>
      </c>
      <c r="BO1052">
        <v>319.34976713832299</v>
      </c>
    </row>
    <row r="1053" spans="1:67" x14ac:dyDescent="0.3">
      <c r="A1053" t="s">
        <v>205</v>
      </c>
      <c r="B1053" t="s">
        <v>206</v>
      </c>
      <c r="C1053" t="s">
        <v>122</v>
      </c>
      <c r="D1053" s="33">
        <v>44130</v>
      </c>
      <c r="E1053">
        <v>1204702</v>
      </c>
      <c r="F1053">
        <v>72438</v>
      </c>
      <c r="G1053">
        <v>36350.857000000004</v>
      </c>
      <c r="H1053">
        <v>35012</v>
      </c>
      <c r="I1053">
        <v>383</v>
      </c>
      <c r="K1053">
        <v>17868.084999999999</v>
      </c>
      <c r="L1053">
        <v>1074.3969999999999</v>
      </c>
      <c r="M1053">
        <v>539.154</v>
      </c>
      <c r="N1053">
        <v>519.29600000000005</v>
      </c>
      <c r="O1053">
        <v>5.681</v>
      </c>
      <c r="Q1053">
        <v>1.37</v>
      </c>
      <c r="R1053">
        <v>2761</v>
      </c>
      <c r="S1053">
        <v>40.951000000000001</v>
      </c>
      <c r="T1053">
        <v>17761</v>
      </c>
      <c r="U1053">
        <v>263.43</v>
      </c>
      <c r="V1053">
        <v>1904</v>
      </c>
      <c r="W1053">
        <v>28.24</v>
      </c>
      <c r="X1053">
        <v>13065</v>
      </c>
      <c r="Y1053">
        <v>193.779</v>
      </c>
      <c r="Z1053">
        <v>418365</v>
      </c>
      <c r="AA1053">
        <v>18507246</v>
      </c>
      <c r="AB1053">
        <v>274.49900000000002</v>
      </c>
      <c r="AC1053">
        <v>6.2050000000000001</v>
      </c>
      <c r="AD1053">
        <v>283962</v>
      </c>
      <c r="AE1053">
        <v>4.2119999999999997</v>
      </c>
      <c r="AF1053">
        <v>0.153</v>
      </c>
      <c r="AG1053">
        <v>6.5</v>
      </c>
      <c r="AH1053" t="s">
        <v>207</v>
      </c>
      <c r="AV1053">
        <v>49.54</v>
      </c>
      <c r="AW1053">
        <v>67422000</v>
      </c>
      <c r="AX1053">
        <v>122.578</v>
      </c>
      <c r="AY1053">
        <v>42</v>
      </c>
      <c r="AZ1053">
        <v>19.718</v>
      </c>
      <c r="BA1053">
        <v>13.079000000000001</v>
      </c>
      <c r="BB1053">
        <v>38605.671000000002</v>
      </c>
      <c r="BD1053">
        <v>86.06</v>
      </c>
      <c r="BE1053">
        <v>4.7699999999999996</v>
      </c>
      <c r="BF1053">
        <v>30.1</v>
      </c>
      <c r="BG1053">
        <v>35.6</v>
      </c>
      <c r="BI1053">
        <v>5.98</v>
      </c>
      <c r="BJ1053">
        <v>82.66</v>
      </c>
      <c r="BK1053">
        <v>0.90100000000000002</v>
      </c>
    </row>
    <row r="1054" spans="1:67" x14ac:dyDescent="0.3">
      <c r="A1054" t="s">
        <v>205</v>
      </c>
      <c r="B1054" t="s">
        <v>206</v>
      </c>
      <c r="C1054" t="s">
        <v>122</v>
      </c>
      <c r="D1054" s="33">
        <v>44131</v>
      </c>
      <c r="E1054">
        <v>1239160</v>
      </c>
      <c r="F1054">
        <v>34458</v>
      </c>
      <c r="G1054">
        <v>38362.571000000004</v>
      </c>
      <c r="H1054">
        <v>35540</v>
      </c>
      <c r="I1054">
        <v>528</v>
      </c>
      <c r="K1054">
        <v>18379.164000000001</v>
      </c>
      <c r="L1054">
        <v>511.07900000000001</v>
      </c>
      <c r="M1054">
        <v>568.99199999999996</v>
      </c>
      <c r="N1054">
        <v>527.12800000000004</v>
      </c>
      <c r="O1054">
        <v>7.8310000000000004</v>
      </c>
      <c r="Q1054">
        <v>1.35</v>
      </c>
      <c r="R1054">
        <v>2909</v>
      </c>
      <c r="S1054">
        <v>43.146000000000001</v>
      </c>
      <c r="T1054">
        <v>18955</v>
      </c>
      <c r="U1054">
        <v>281.14</v>
      </c>
      <c r="V1054">
        <v>2057</v>
      </c>
      <c r="W1054">
        <v>30.509</v>
      </c>
      <c r="X1054">
        <v>14110</v>
      </c>
      <c r="Y1054">
        <v>209.279</v>
      </c>
      <c r="Z1054">
        <v>376280</v>
      </c>
      <c r="AA1054">
        <v>18883526</v>
      </c>
      <c r="AB1054">
        <v>280.08</v>
      </c>
      <c r="AC1054">
        <v>5.5810000000000004</v>
      </c>
      <c r="AD1054">
        <v>292966</v>
      </c>
      <c r="AE1054">
        <v>4.3449999999999998</v>
      </c>
      <c r="AF1054">
        <v>0.157</v>
      </c>
      <c r="AG1054">
        <v>6.4</v>
      </c>
      <c r="AH1054" t="s">
        <v>207</v>
      </c>
      <c r="AV1054">
        <v>49.54</v>
      </c>
      <c r="AW1054">
        <v>67422000</v>
      </c>
      <c r="AX1054">
        <v>122.578</v>
      </c>
      <c r="AY1054">
        <v>42</v>
      </c>
      <c r="AZ1054">
        <v>19.718</v>
      </c>
      <c r="BA1054">
        <v>13.079000000000001</v>
      </c>
      <c r="BB1054">
        <v>38605.671000000002</v>
      </c>
      <c r="BD1054">
        <v>86.06</v>
      </c>
      <c r="BE1054">
        <v>4.7699999999999996</v>
      </c>
      <c r="BF1054">
        <v>30.1</v>
      </c>
      <c r="BG1054">
        <v>35.6</v>
      </c>
      <c r="BI1054">
        <v>5.98</v>
      </c>
      <c r="BJ1054">
        <v>82.66</v>
      </c>
      <c r="BK1054">
        <v>0.90100000000000002</v>
      </c>
    </row>
    <row r="1055" spans="1:67" x14ac:dyDescent="0.3">
      <c r="A1055" t="s">
        <v>205</v>
      </c>
      <c r="B1055" t="s">
        <v>206</v>
      </c>
      <c r="C1055" t="s">
        <v>122</v>
      </c>
      <c r="D1055" s="33">
        <v>44132</v>
      </c>
      <c r="E1055">
        <v>1275879</v>
      </c>
      <c r="F1055">
        <v>36719</v>
      </c>
      <c r="G1055">
        <v>39780</v>
      </c>
      <c r="H1055">
        <v>35796</v>
      </c>
      <c r="I1055">
        <v>256</v>
      </c>
      <c r="K1055">
        <v>18923.778999999999</v>
      </c>
      <c r="L1055">
        <v>544.61500000000001</v>
      </c>
      <c r="M1055">
        <v>590.01499999999999</v>
      </c>
      <c r="N1055">
        <v>530.92499999999995</v>
      </c>
      <c r="O1055">
        <v>3.7970000000000002</v>
      </c>
      <c r="Q1055">
        <v>1.33</v>
      </c>
      <c r="R1055">
        <v>3036</v>
      </c>
      <c r="S1055">
        <v>45.03</v>
      </c>
      <c r="T1055">
        <v>20184</v>
      </c>
      <c r="U1055">
        <v>299.36799999999999</v>
      </c>
      <c r="V1055">
        <v>2145</v>
      </c>
      <c r="W1055">
        <v>31.815000000000001</v>
      </c>
      <c r="X1055">
        <v>15177</v>
      </c>
      <c r="Y1055">
        <v>225.10499999999999</v>
      </c>
      <c r="Z1055">
        <v>367972</v>
      </c>
      <c r="AA1055">
        <v>19251498</v>
      </c>
      <c r="AB1055">
        <v>285.53699999999998</v>
      </c>
      <c r="AC1055">
        <v>5.4580000000000002</v>
      </c>
      <c r="AD1055">
        <v>299558</v>
      </c>
      <c r="AE1055">
        <v>4.4429999999999996</v>
      </c>
      <c r="AF1055">
        <v>0.159</v>
      </c>
      <c r="AG1055">
        <v>6.3</v>
      </c>
      <c r="AH1055" t="s">
        <v>207</v>
      </c>
      <c r="AV1055">
        <v>49.54</v>
      </c>
      <c r="AW1055">
        <v>67422000</v>
      </c>
      <c r="AX1055">
        <v>122.578</v>
      </c>
      <c r="AY1055">
        <v>42</v>
      </c>
      <c r="AZ1055">
        <v>19.718</v>
      </c>
      <c r="BA1055">
        <v>13.079000000000001</v>
      </c>
      <c r="BB1055">
        <v>38605.671000000002</v>
      </c>
      <c r="BD1055">
        <v>86.06</v>
      </c>
      <c r="BE1055">
        <v>4.7699999999999996</v>
      </c>
      <c r="BF1055">
        <v>30.1</v>
      </c>
      <c r="BG1055">
        <v>35.6</v>
      </c>
      <c r="BI1055">
        <v>5.98</v>
      </c>
      <c r="BJ1055">
        <v>82.66</v>
      </c>
      <c r="BK1055">
        <v>0.90100000000000002</v>
      </c>
    </row>
    <row r="1056" spans="1:67" x14ac:dyDescent="0.3">
      <c r="A1056" t="s">
        <v>205</v>
      </c>
      <c r="B1056" t="s">
        <v>206</v>
      </c>
      <c r="C1056" t="s">
        <v>122</v>
      </c>
      <c r="D1056" s="33">
        <v>44133</v>
      </c>
      <c r="E1056">
        <v>1322515</v>
      </c>
      <c r="F1056">
        <v>46636</v>
      </c>
      <c r="G1056">
        <v>40611.857000000004</v>
      </c>
      <c r="H1056">
        <v>36029</v>
      </c>
      <c r="I1056">
        <v>233</v>
      </c>
      <c r="K1056">
        <v>19615.482</v>
      </c>
      <c r="L1056">
        <v>691.70299999999997</v>
      </c>
      <c r="M1056">
        <v>602.35299999999995</v>
      </c>
      <c r="N1056">
        <v>534.38</v>
      </c>
      <c r="O1056">
        <v>3.456</v>
      </c>
      <c r="Q1056">
        <v>1.32</v>
      </c>
      <c r="R1056">
        <v>3147</v>
      </c>
      <c r="S1056">
        <v>46.676000000000002</v>
      </c>
      <c r="T1056">
        <v>21160</v>
      </c>
      <c r="U1056">
        <v>313.84399999999999</v>
      </c>
      <c r="V1056">
        <v>2278</v>
      </c>
      <c r="W1056">
        <v>33.786999999999999</v>
      </c>
      <c r="X1056">
        <v>15786</v>
      </c>
      <c r="Y1056">
        <v>234.137</v>
      </c>
      <c r="Z1056">
        <v>377046</v>
      </c>
      <c r="AA1056">
        <v>19628544</v>
      </c>
      <c r="AB1056">
        <v>291.13</v>
      </c>
      <c r="AC1056">
        <v>5.5919999999999996</v>
      </c>
      <c r="AD1056">
        <v>303772</v>
      </c>
      <c r="AE1056">
        <v>4.5060000000000002</v>
      </c>
      <c r="AF1056">
        <v>0.159</v>
      </c>
      <c r="AG1056">
        <v>6.3</v>
      </c>
      <c r="AH1056" t="s">
        <v>207</v>
      </c>
      <c r="AV1056">
        <v>49.54</v>
      </c>
      <c r="AW1056">
        <v>67422000</v>
      </c>
      <c r="AX1056">
        <v>122.578</v>
      </c>
      <c r="AY1056">
        <v>42</v>
      </c>
      <c r="AZ1056">
        <v>19.718</v>
      </c>
      <c r="BA1056">
        <v>13.079000000000001</v>
      </c>
      <c r="BB1056">
        <v>38605.671000000002</v>
      </c>
      <c r="BD1056">
        <v>86.06</v>
      </c>
      <c r="BE1056">
        <v>4.7699999999999996</v>
      </c>
      <c r="BF1056">
        <v>30.1</v>
      </c>
      <c r="BG1056">
        <v>35.6</v>
      </c>
      <c r="BI1056">
        <v>5.98</v>
      </c>
      <c r="BJ1056">
        <v>82.66</v>
      </c>
      <c r="BK1056">
        <v>0.90100000000000002</v>
      </c>
    </row>
    <row r="1057" spans="1:67" x14ac:dyDescent="0.3">
      <c r="A1057" t="s">
        <v>205</v>
      </c>
      <c r="B1057" t="s">
        <v>206</v>
      </c>
      <c r="C1057" t="s">
        <v>122</v>
      </c>
      <c r="D1057" s="33">
        <v>44134</v>
      </c>
      <c r="E1057">
        <v>1371988</v>
      </c>
      <c r="F1057">
        <v>49473</v>
      </c>
      <c r="G1057">
        <v>41649</v>
      </c>
      <c r="H1057">
        <v>36576</v>
      </c>
      <c r="I1057">
        <v>547</v>
      </c>
      <c r="K1057">
        <v>20349.262999999999</v>
      </c>
      <c r="L1057">
        <v>733.78099999999995</v>
      </c>
      <c r="M1057">
        <v>617.73599999999999</v>
      </c>
      <c r="N1057">
        <v>542.49400000000003</v>
      </c>
      <c r="O1057">
        <v>8.1129999999999995</v>
      </c>
      <c r="Q1057">
        <v>1.32</v>
      </c>
      <c r="R1057">
        <v>3368</v>
      </c>
      <c r="S1057">
        <v>49.954000000000001</v>
      </c>
      <c r="T1057">
        <v>22153</v>
      </c>
      <c r="U1057">
        <v>328.572</v>
      </c>
      <c r="V1057">
        <v>2401</v>
      </c>
      <c r="W1057">
        <v>35.612000000000002</v>
      </c>
      <c r="X1057">
        <v>16258</v>
      </c>
      <c r="Y1057">
        <v>241.13800000000001</v>
      </c>
      <c r="Z1057">
        <v>401738</v>
      </c>
      <c r="AA1057">
        <v>20030282</v>
      </c>
      <c r="AB1057">
        <v>297.08800000000002</v>
      </c>
      <c r="AC1057">
        <v>5.9589999999999996</v>
      </c>
      <c r="AD1057">
        <v>307093</v>
      </c>
      <c r="AE1057">
        <v>4.5549999999999997</v>
      </c>
      <c r="AF1057">
        <v>0.158</v>
      </c>
      <c r="AG1057">
        <v>6.3</v>
      </c>
      <c r="AH1057" t="s">
        <v>207</v>
      </c>
      <c r="AV1057">
        <v>78.7</v>
      </c>
      <c r="AW1057">
        <v>67422000</v>
      </c>
      <c r="AX1057">
        <v>122.578</v>
      </c>
      <c r="AY1057">
        <v>42</v>
      </c>
      <c r="AZ1057">
        <v>19.718</v>
      </c>
      <c r="BA1057">
        <v>13.079000000000001</v>
      </c>
      <c r="BB1057">
        <v>38605.671000000002</v>
      </c>
      <c r="BD1057">
        <v>86.06</v>
      </c>
      <c r="BE1057">
        <v>4.7699999999999996</v>
      </c>
      <c r="BF1057">
        <v>30.1</v>
      </c>
      <c r="BG1057">
        <v>35.6</v>
      </c>
      <c r="BI1057">
        <v>5.98</v>
      </c>
      <c r="BJ1057">
        <v>82.66</v>
      </c>
      <c r="BK1057">
        <v>0.90100000000000002</v>
      </c>
    </row>
    <row r="1058" spans="1:67" x14ac:dyDescent="0.3">
      <c r="A1058" t="s">
        <v>205</v>
      </c>
      <c r="B1058" t="s">
        <v>206</v>
      </c>
      <c r="C1058" t="s">
        <v>122</v>
      </c>
      <c r="D1058" s="33">
        <v>44135</v>
      </c>
      <c r="E1058">
        <v>1407089</v>
      </c>
      <c r="F1058">
        <v>35101</v>
      </c>
      <c r="G1058">
        <v>40197</v>
      </c>
      <c r="H1058">
        <v>36798</v>
      </c>
      <c r="I1058">
        <v>222</v>
      </c>
      <c r="K1058">
        <v>20869.879000000001</v>
      </c>
      <c r="L1058">
        <v>520.61599999999999</v>
      </c>
      <c r="M1058">
        <v>596.20000000000005</v>
      </c>
      <c r="N1058">
        <v>545.78599999999994</v>
      </c>
      <c r="O1058">
        <v>3.2930000000000001</v>
      </c>
      <c r="Q1058">
        <v>1.31</v>
      </c>
      <c r="R1058">
        <v>3443</v>
      </c>
      <c r="S1058">
        <v>51.066000000000003</v>
      </c>
      <c r="T1058">
        <v>23013</v>
      </c>
      <c r="U1058">
        <v>341.32799999999997</v>
      </c>
      <c r="V1058">
        <v>2507</v>
      </c>
      <c r="W1058">
        <v>37.183999999999997</v>
      </c>
      <c r="X1058">
        <v>16865</v>
      </c>
      <c r="Y1058">
        <v>250.14099999999999</v>
      </c>
      <c r="Z1058">
        <v>172341</v>
      </c>
      <c r="AA1058">
        <v>20202623</v>
      </c>
      <c r="AB1058">
        <v>299.64400000000001</v>
      </c>
      <c r="AC1058">
        <v>2.556</v>
      </c>
      <c r="AD1058">
        <v>308550</v>
      </c>
      <c r="AE1058">
        <v>4.5759999999999996</v>
      </c>
      <c r="AF1058">
        <v>0.158</v>
      </c>
      <c r="AG1058">
        <v>6.3</v>
      </c>
      <c r="AH1058" t="s">
        <v>207</v>
      </c>
      <c r="AV1058">
        <v>78.7</v>
      </c>
      <c r="AW1058">
        <v>67422000</v>
      </c>
      <c r="AX1058">
        <v>122.578</v>
      </c>
      <c r="AY1058">
        <v>42</v>
      </c>
      <c r="AZ1058">
        <v>19.718</v>
      </c>
      <c r="BA1058">
        <v>13.079000000000001</v>
      </c>
      <c r="BB1058">
        <v>38605.671000000002</v>
      </c>
      <c r="BD1058">
        <v>86.06</v>
      </c>
      <c r="BE1058">
        <v>4.7699999999999996</v>
      </c>
      <c r="BF1058">
        <v>30.1</v>
      </c>
      <c r="BG1058">
        <v>35.6</v>
      </c>
      <c r="BI1058">
        <v>5.98</v>
      </c>
      <c r="BJ1058">
        <v>82.66</v>
      </c>
      <c r="BK1058">
        <v>0.90100000000000002</v>
      </c>
    </row>
    <row r="1059" spans="1:67" x14ac:dyDescent="0.3">
      <c r="A1059" t="s">
        <v>205</v>
      </c>
      <c r="B1059" t="s">
        <v>206</v>
      </c>
      <c r="C1059" t="s">
        <v>122</v>
      </c>
      <c r="D1059" s="33">
        <v>44136</v>
      </c>
      <c r="E1059">
        <v>1453268</v>
      </c>
      <c r="F1059">
        <v>46179</v>
      </c>
      <c r="G1059">
        <v>45857.714</v>
      </c>
      <c r="H1059">
        <v>37029</v>
      </c>
      <c r="I1059">
        <v>231</v>
      </c>
      <c r="J1059">
        <v>342.85700000000003</v>
      </c>
      <c r="K1059">
        <v>21554.804</v>
      </c>
      <c r="L1059">
        <v>684.92499999999995</v>
      </c>
      <c r="M1059">
        <v>680.16</v>
      </c>
      <c r="N1059">
        <v>549.21199999999999</v>
      </c>
      <c r="O1059">
        <v>3.4260000000000002</v>
      </c>
      <c r="P1059">
        <v>5.085</v>
      </c>
      <c r="Q1059">
        <v>1.32</v>
      </c>
      <c r="R1059">
        <v>3569</v>
      </c>
      <c r="S1059">
        <v>52.935000000000002</v>
      </c>
      <c r="T1059">
        <v>24008</v>
      </c>
      <c r="U1059">
        <v>356.08600000000001</v>
      </c>
      <c r="V1059">
        <v>2605</v>
      </c>
      <c r="W1059">
        <v>38.637</v>
      </c>
      <c r="X1059">
        <v>17450</v>
      </c>
      <c r="Y1059">
        <v>258.81799999999998</v>
      </c>
      <c r="Z1059">
        <v>45700</v>
      </c>
      <c r="AA1059">
        <v>20248323</v>
      </c>
      <c r="AB1059">
        <v>300.322</v>
      </c>
      <c r="AC1059">
        <v>0.67800000000000005</v>
      </c>
      <c r="AD1059">
        <v>308492</v>
      </c>
      <c r="AE1059">
        <v>4.5759999999999996</v>
      </c>
      <c r="AF1059">
        <v>0.158</v>
      </c>
      <c r="AG1059">
        <v>6.3</v>
      </c>
      <c r="AH1059" t="s">
        <v>207</v>
      </c>
      <c r="AV1059">
        <v>78.7</v>
      </c>
      <c r="AW1059">
        <v>67422000</v>
      </c>
      <c r="AX1059">
        <v>122.578</v>
      </c>
      <c r="AY1059">
        <v>42</v>
      </c>
      <c r="AZ1059">
        <v>19.718</v>
      </c>
      <c r="BA1059">
        <v>13.079000000000001</v>
      </c>
      <c r="BB1059">
        <v>38605.671000000002</v>
      </c>
      <c r="BD1059">
        <v>86.06</v>
      </c>
      <c r="BE1059">
        <v>4.7699999999999996</v>
      </c>
      <c r="BF1059">
        <v>30.1</v>
      </c>
      <c r="BG1059">
        <v>35.6</v>
      </c>
      <c r="BI1059">
        <v>5.98</v>
      </c>
      <c r="BJ1059">
        <v>82.66</v>
      </c>
      <c r="BK1059">
        <v>0.90100000000000002</v>
      </c>
      <c r="BL1059">
        <v>24676.400000000001</v>
      </c>
      <c r="BM1059">
        <v>4.8600000000000003</v>
      </c>
      <c r="BN1059">
        <v>27.43</v>
      </c>
      <c r="BO1059">
        <v>365.99922873839398</v>
      </c>
    </row>
    <row r="1060" spans="1:67" x14ac:dyDescent="0.3">
      <c r="A1060" t="s">
        <v>205</v>
      </c>
      <c r="B1060" t="s">
        <v>206</v>
      </c>
      <c r="C1060" t="s">
        <v>122</v>
      </c>
      <c r="D1060" s="33">
        <v>44137</v>
      </c>
      <c r="E1060">
        <v>1557975</v>
      </c>
      <c r="F1060">
        <v>104707</v>
      </c>
      <c r="G1060">
        <v>50467.571000000004</v>
      </c>
      <c r="H1060">
        <v>37448</v>
      </c>
      <c r="I1060">
        <v>419</v>
      </c>
      <c r="J1060">
        <v>348</v>
      </c>
      <c r="K1060">
        <v>23107.812999999998</v>
      </c>
      <c r="L1060">
        <v>1553.009</v>
      </c>
      <c r="M1060">
        <v>748.53300000000002</v>
      </c>
      <c r="N1060">
        <v>555.42700000000002</v>
      </c>
      <c r="O1060">
        <v>6.2149999999999999</v>
      </c>
      <c r="P1060">
        <v>5.1619999999999999</v>
      </c>
      <c r="Q1060">
        <v>1.32</v>
      </c>
      <c r="R1060">
        <v>3721</v>
      </c>
      <c r="S1060">
        <v>55.19</v>
      </c>
      <c r="T1060">
        <v>25120</v>
      </c>
      <c r="U1060">
        <v>372.57900000000001</v>
      </c>
      <c r="V1060">
        <v>2678</v>
      </c>
      <c r="W1060">
        <v>39.72</v>
      </c>
      <c r="X1060">
        <v>17683</v>
      </c>
      <c r="Y1060">
        <v>262.27300000000002</v>
      </c>
      <c r="Z1060">
        <v>436076</v>
      </c>
      <c r="AA1060">
        <v>20684399</v>
      </c>
      <c r="AB1060">
        <v>306.79000000000002</v>
      </c>
      <c r="AC1060">
        <v>6.468</v>
      </c>
      <c r="AD1060">
        <v>311022</v>
      </c>
      <c r="AE1060">
        <v>4.6130000000000004</v>
      </c>
      <c r="AF1060">
        <v>0.157</v>
      </c>
      <c r="AG1060">
        <v>6.4</v>
      </c>
      <c r="AH1060" t="s">
        <v>207</v>
      </c>
      <c r="AV1060">
        <v>78.7</v>
      </c>
      <c r="AW1060">
        <v>67422000</v>
      </c>
      <c r="AX1060">
        <v>122.578</v>
      </c>
      <c r="AY1060">
        <v>42</v>
      </c>
      <c r="AZ1060">
        <v>19.718</v>
      </c>
      <c r="BA1060">
        <v>13.079000000000001</v>
      </c>
      <c r="BB1060">
        <v>38605.671000000002</v>
      </c>
      <c r="BD1060">
        <v>86.06</v>
      </c>
      <c r="BE1060">
        <v>4.7699999999999996</v>
      </c>
      <c r="BF1060">
        <v>30.1</v>
      </c>
      <c r="BG1060">
        <v>35.6</v>
      </c>
      <c r="BI1060">
        <v>5.98</v>
      </c>
      <c r="BJ1060">
        <v>82.66</v>
      </c>
      <c r="BK1060">
        <v>0.90100000000000002</v>
      </c>
    </row>
    <row r="1061" spans="1:67" x14ac:dyDescent="0.3">
      <c r="A1061" t="s">
        <v>205</v>
      </c>
      <c r="B1061" t="s">
        <v>206</v>
      </c>
      <c r="C1061" t="s">
        <v>122</v>
      </c>
      <c r="D1061" s="33">
        <v>44138</v>
      </c>
      <c r="E1061">
        <v>1630273</v>
      </c>
      <c r="F1061">
        <v>72298</v>
      </c>
      <c r="G1061">
        <v>55873.286</v>
      </c>
      <c r="H1061">
        <v>38727</v>
      </c>
      <c r="I1061">
        <v>1279</v>
      </c>
      <c r="J1061">
        <v>455.286</v>
      </c>
      <c r="K1061">
        <v>24180.133999999998</v>
      </c>
      <c r="L1061">
        <v>1072.3209999999999</v>
      </c>
      <c r="M1061">
        <v>828.71</v>
      </c>
      <c r="N1061">
        <v>574.39700000000005</v>
      </c>
      <c r="O1061">
        <v>18.97</v>
      </c>
      <c r="P1061">
        <v>6.7530000000000001</v>
      </c>
      <c r="Q1061">
        <v>1.29</v>
      </c>
      <c r="R1061">
        <v>3869</v>
      </c>
      <c r="S1061">
        <v>57.384999999999998</v>
      </c>
      <c r="T1061">
        <v>26242</v>
      </c>
      <c r="U1061">
        <v>389.22</v>
      </c>
      <c r="V1061">
        <v>2716</v>
      </c>
      <c r="W1061">
        <v>40.283999999999999</v>
      </c>
      <c r="X1061">
        <v>18006</v>
      </c>
      <c r="Y1061">
        <v>267.06400000000002</v>
      </c>
      <c r="Z1061">
        <v>383146</v>
      </c>
      <c r="AA1061">
        <v>21067545</v>
      </c>
      <c r="AB1061">
        <v>312.47300000000001</v>
      </c>
      <c r="AC1061">
        <v>5.6829999999999998</v>
      </c>
      <c r="AD1061">
        <v>312003</v>
      </c>
      <c r="AE1061">
        <v>4.6280000000000001</v>
      </c>
      <c r="AF1061">
        <v>0.156</v>
      </c>
      <c r="AG1061">
        <v>6.4</v>
      </c>
      <c r="AH1061" t="s">
        <v>207</v>
      </c>
      <c r="AV1061">
        <v>78.7</v>
      </c>
      <c r="AW1061">
        <v>67422000</v>
      </c>
      <c r="AX1061">
        <v>122.578</v>
      </c>
      <c r="AY1061">
        <v>42</v>
      </c>
      <c r="AZ1061">
        <v>19.718</v>
      </c>
      <c r="BA1061">
        <v>13.079000000000001</v>
      </c>
      <c r="BB1061">
        <v>38605.671000000002</v>
      </c>
      <c r="BD1061">
        <v>86.06</v>
      </c>
      <c r="BE1061">
        <v>4.7699999999999996</v>
      </c>
      <c r="BF1061">
        <v>30.1</v>
      </c>
      <c r="BG1061">
        <v>35.6</v>
      </c>
      <c r="BI1061">
        <v>5.98</v>
      </c>
      <c r="BJ1061">
        <v>82.66</v>
      </c>
      <c r="BK1061">
        <v>0.90100000000000002</v>
      </c>
    </row>
    <row r="1062" spans="1:67" x14ac:dyDescent="0.3">
      <c r="A1062" t="s">
        <v>205</v>
      </c>
      <c r="B1062" t="s">
        <v>206</v>
      </c>
      <c r="C1062" t="s">
        <v>122</v>
      </c>
      <c r="D1062" s="33">
        <v>44139</v>
      </c>
      <c r="E1062">
        <v>1583814</v>
      </c>
      <c r="H1062">
        <v>38692</v>
      </c>
      <c r="K1062">
        <v>23491.056</v>
      </c>
      <c r="N1062">
        <v>573.87800000000004</v>
      </c>
      <c r="Q1062">
        <v>1.25</v>
      </c>
      <c r="R1062">
        <v>4080</v>
      </c>
      <c r="S1062">
        <v>60.514000000000003</v>
      </c>
      <c r="T1062">
        <v>27511</v>
      </c>
      <c r="U1062">
        <v>408.04199999999997</v>
      </c>
      <c r="V1062">
        <v>2884</v>
      </c>
      <c r="W1062">
        <v>42.774999999999999</v>
      </c>
      <c r="X1062">
        <v>18866</v>
      </c>
      <c r="Y1062">
        <v>279.82</v>
      </c>
      <c r="Z1062">
        <v>354359</v>
      </c>
      <c r="AA1062">
        <v>21421904</v>
      </c>
      <c r="AB1062">
        <v>317.72899999999998</v>
      </c>
      <c r="AC1062">
        <v>5.2560000000000002</v>
      </c>
      <c r="AD1062">
        <v>310058</v>
      </c>
      <c r="AE1062">
        <v>4.5990000000000002</v>
      </c>
      <c r="AF1062">
        <v>0.154</v>
      </c>
      <c r="AG1062">
        <v>6.5</v>
      </c>
      <c r="AH1062" t="s">
        <v>207</v>
      </c>
      <c r="AV1062">
        <v>78.7</v>
      </c>
      <c r="AW1062">
        <v>67422000</v>
      </c>
      <c r="AX1062">
        <v>122.578</v>
      </c>
      <c r="AY1062">
        <v>42</v>
      </c>
      <c r="AZ1062">
        <v>19.718</v>
      </c>
      <c r="BA1062">
        <v>13.079000000000001</v>
      </c>
      <c r="BB1062">
        <v>38605.671000000002</v>
      </c>
      <c r="BD1062">
        <v>86.06</v>
      </c>
      <c r="BE1062">
        <v>4.7699999999999996</v>
      </c>
      <c r="BF1062">
        <v>30.1</v>
      </c>
      <c r="BG1062">
        <v>35.6</v>
      </c>
      <c r="BI1062">
        <v>5.98</v>
      </c>
      <c r="BJ1062">
        <v>82.66</v>
      </c>
      <c r="BK1062">
        <v>0.90100000000000002</v>
      </c>
    </row>
    <row r="1063" spans="1:67" x14ac:dyDescent="0.3">
      <c r="A1063" t="s">
        <v>205</v>
      </c>
      <c r="B1063" t="s">
        <v>206</v>
      </c>
      <c r="C1063" t="s">
        <v>122</v>
      </c>
      <c r="D1063" s="33">
        <v>44140</v>
      </c>
      <c r="E1063">
        <v>1641166</v>
      </c>
      <c r="F1063">
        <v>57352</v>
      </c>
      <c r="H1063">
        <v>39049</v>
      </c>
      <c r="I1063">
        <v>357</v>
      </c>
      <c r="K1063">
        <v>24341.699000000001</v>
      </c>
      <c r="L1063">
        <v>850.64200000000005</v>
      </c>
      <c r="N1063">
        <v>579.173</v>
      </c>
      <c r="O1063">
        <v>5.2949999999999999</v>
      </c>
      <c r="Q1063">
        <v>1.2</v>
      </c>
      <c r="R1063">
        <v>4221</v>
      </c>
      <c r="S1063">
        <v>62.606000000000002</v>
      </c>
      <c r="T1063">
        <v>28403</v>
      </c>
      <c r="U1063">
        <v>421.27199999999999</v>
      </c>
      <c r="V1063">
        <v>2936</v>
      </c>
      <c r="W1063">
        <v>43.546999999999997</v>
      </c>
      <c r="X1063">
        <v>19248</v>
      </c>
      <c r="Y1063">
        <v>285.48500000000001</v>
      </c>
      <c r="Z1063">
        <v>368557</v>
      </c>
      <c r="AA1063">
        <v>21790461</v>
      </c>
      <c r="AB1063">
        <v>323.19499999999999</v>
      </c>
      <c r="AC1063">
        <v>5.4660000000000002</v>
      </c>
      <c r="AD1063">
        <v>308845</v>
      </c>
      <c r="AE1063">
        <v>4.5810000000000004</v>
      </c>
      <c r="AF1063">
        <v>0.15</v>
      </c>
      <c r="AG1063">
        <v>6.7</v>
      </c>
      <c r="AH1063" t="s">
        <v>207</v>
      </c>
      <c r="AV1063">
        <v>78.7</v>
      </c>
      <c r="AW1063">
        <v>67422000</v>
      </c>
      <c r="AX1063">
        <v>122.578</v>
      </c>
      <c r="AY1063">
        <v>42</v>
      </c>
      <c r="AZ1063">
        <v>19.718</v>
      </c>
      <c r="BA1063">
        <v>13.079000000000001</v>
      </c>
      <c r="BB1063">
        <v>38605.671000000002</v>
      </c>
      <c r="BD1063">
        <v>86.06</v>
      </c>
      <c r="BE1063">
        <v>4.7699999999999996</v>
      </c>
      <c r="BF1063">
        <v>30.1</v>
      </c>
      <c r="BG1063">
        <v>35.6</v>
      </c>
      <c r="BI1063">
        <v>5.98</v>
      </c>
      <c r="BJ1063">
        <v>82.66</v>
      </c>
      <c r="BK1063">
        <v>0.90100000000000002</v>
      </c>
    </row>
    <row r="1064" spans="1:67" x14ac:dyDescent="0.3">
      <c r="A1064" t="s">
        <v>205</v>
      </c>
      <c r="B1064" t="s">
        <v>206</v>
      </c>
      <c r="C1064" t="s">
        <v>122</v>
      </c>
      <c r="D1064" s="33">
        <v>44141</v>
      </c>
      <c r="E1064">
        <v>1701877</v>
      </c>
      <c r="F1064">
        <v>60711</v>
      </c>
      <c r="H1064">
        <v>39878</v>
      </c>
      <c r="I1064">
        <v>829</v>
      </c>
      <c r="K1064">
        <v>25242.161</v>
      </c>
      <c r="L1064">
        <v>900.46299999999997</v>
      </c>
      <c r="N1064">
        <v>591.46900000000005</v>
      </c>
      <c r="O1064">
        <v>12.295999999999999</v>
      </c>
      <c r="Q1064">
        <v>1.1599999999999999</v>
      </c>
      <c r="R1064">
        <v>4321</v>
      </c>
      <c r="S1064">
        <v>64.088999999999999</v>
      </c>
      <c r="T1064">
        <v>28955</v>
      </c>
      <c r="U1064">
        <v>429.459</v>
      </c>
      <c r="V1064">
        <v>2948</v>
      </c>
      <c r="W1064">
        <v>43.725000000000001</v>
      </c>
      <c r="X1064">
        <v>19825</v>
      </c>
      <c r="Y1064">
        <v>294.04300000000001</v>
      </c>
      <c r="Z1064">
        <v>376705</v>
      </c>
      <c r="AA1064">
        <v>22167166</v>
      </c>
      <c r="AB1064">
        <v>328.78199999999998</v>
      </c>
      <c r="AC1064">
        <v>5.5869999999999997</v>
      </c>
      <c r="AD1064">
        <v>305269</v>
      </c>
      <c r="AE1064">
        <v>4.5279999999999996</v>
      </c>
      <c r="AF1064">
        <v>0.14499999999999999</v>
      </c>
      <c r="AG1064">
        <v>6.9</v>
      </c>
      <c r="AH1064" t="s">
        <v>207</v>
      </c>
      <c r="AV1064">
        <v>78.7</v>
      </c>
      <c r="AW1064">
        <v>67422000</v>
      </c>
      <c r="AX1064">
        <v>122.578</v>
      </c>
      <c r="AY1064">
        <v>42</v>
      </c>
      <c r="AZ1064">
        <v>19.718</v>
      </c>
      <c r="BA1064">
        <v>13.079000000000001</v>
      </c>
      <c r="BB1064">
        <v>38605.671000000002</v>
      </c>
      <c r="BD1064">
        <v>86.06</v>
      </c>
      <c r="BE1064">
        <v>4.7699999999999996</v>
      </c>
      <c r="BF1064">
        <v>30.1</v>
      </c>
      <c r="BG1064">
        <v>35.6</v>
      </c>
      <c r="BI1064">
        <v>5.98</v>
      </c>
      <c r="BJ1064">
        <v>82.66</v>
      </c>
      <c r="BK1064">
        <v>0.90100000000000002</v>
      </c>
    </row>
    <row r="1065" spans="1:67" x14ac:dyDescent="0.3">
      <c r="A1065" t="s">
        <v>205</v>
      </c>
      <c r="B1065" t="s">
        <v>206</v>
      </c>
      <c r="C1065" t="s">
        <v>122</v>
      </c>
      <c r="D1065" s="33">
        <v>44142</v>
      </c>
      <c r="E1065">
        <v>1788532</v>
      </c>
      <c r="F1065">
        <v>86655</v>
      </c>
      <c r="H1065">
        <v>40181</v>
      </c>
      <c r="I1065">
        <v>303</v>
      </c>
      <c r="K1065">
        <v>26527.423999999999</v>
      </c>
      <c r="L1065">
        <v>1285.2629999999999</v>
      </c>
      <c r="N1065">
        <v>595.96299999999997</v>
      </c>
      <c r="O1065">
        <v>4.4939999999999998</v>
      </c>
      <c r="Q1065">
        <v>1.1100000000000001</v>
      </c>
      <c r="R1065">
        <v>4410</v>
      </c>
      <c r="S1065">
        <v>65.409000000000006</v>
      </c>
      <c r="T1065">
        <v>29396</v>
      </c>
      <c r="U1065">
        <v>436</v>
      </c>
      <c r="V1065">
        <v>3003</v>
      </c>
      <c r="W1065">
        <v>44.54</v>
      </c>
      <c r="X1065">
        <v>20009</v>
      </c>
      <c r="Y1065">
        <v>296.77300000000002</v>
      </c>
      <c r="Z1065">
        <v>147212</v>
      </c>
      <c r="AA1065">
        <v>22314378</v>
      </c>
      <c r="AB1065">
        <v>330.96600000000001</v>
      </c>
      <c r="AC1065">
        <v>2.1829999999999998</v>
      </c>
      <c r="AD1065">
        <v>301679</v>
      </c>
      <c r="AE1065">
        <v>4.4740000000000002</v>
      </c>
      <c r="AF1065">
        <v>0.14299999999999999</v>
      </c>
      <c r="AG1065">
        <v>7</v>
      </c>
      <c r="AH1065" t="s">
        <v>207</v>
      </c>
      <c r="AV1065">
        <v>78.7</v>
      </c>
      <c r="AW1065">
        <v>67422000</v>
      </c>
      <c r="AX1065">
        <v>122.578</v>
      </c>
      <c r="AY1065">
        <v>42</v>
      </c>
      <c r="AZ1065">
        <v>19.718</v>
      </c>
      <c r="BA1065">
        <v>13.079000000000001</v>
      </c>
      <c r="BB1065">
        <v>38605.671000000002</v>
      </c>
      <c r="BD1065">
        <v>86.06</v>
      </c>
      <c r="BE1065">
        <v>4.7699999999999996</v>
      </c>
      <c r="BF1065">
        <v>30.1</v>
      </c>
      <c r="BG1065">
        <v>35.6</v>
      </c>
      <c r="BI1065">
        <v>5.98</v>
      </c>
      <c r="BJ1065">
        <v>82.66</v>
      </c>
      <c r="BK1065">
        <v>0.90100000000000002</v>
      </c>
    </row>
    <row r="1066" spans="1:67" x14ac:dyDescent="0.3">
      <c r="A1066" t="s">
        <v>205</v>
      </c>
      <c r="B1066" t="s">
        <v>206</v>
      </c>
      <c r="C1066" t="s">
        <v>122</v>
      </c>
      <c r="D1066" s="33">
        <v>44143</v>
      </c>
      <c r="E1066">
        <v>1827094</v>
      </c>
      <c r="F1066">
        <v>38562</v>
      </c>
      <c r="H1066">
        <v>40451</v>
      </c>
      <c r="I1066">
        <v>270</v>
      </c>
      <c r="K1066">
        <v>27099.374</v>
      </c>
      <c r="L1066">
        <v>571.95000000000005</v>
      </c>
      <c r="N1066">
        <v>599.96699999999998</v>
      </c>
      <c r="O1066">
        <v>4.0049999999999999</v>
      </c>
      <c r="Q1066">
        <v>1.05</v>
      </c>
      <c r="R1066">
        <v>4527</v>
      </c>
      <c r="S1066">
        <v>67.144000000000005</v>
      </c>
      <c r="T1066">
        <v>30217</v>
      </c>
      <c r="U1066">
        <v>448.17700000000002</v>
      </c>
      <c r="V1066">
        <v>3037</v>
      </c>
      <c r="W1066">
        <v>45.045000000000002</v>
      </c>
      <c r="X1066">
        <v>19940</v>
      </c>
      <c r="Y1066">
        <v>295.74900000000002</v>
      </c>
      <c r="Z1066">
        <v>34818</v>
      </c>
      <c r="AA1066">
        <v>22349196</v>
      </c>
      <c r="AB1066">
        <v>331.48200000000003</v>
      </c>
      <c r="AC1066">
        <v>0.51600000000000001</v>
      </c>
      <c r="AD1066">
        <v>300125</v>
      </c>
      <c r="AE1066">
        <v>4.4509999999999996</v>
      </c>
      <c r="AF1066">
        <v>0.14199999999999999</v>
      </c>
      <c r="AG1066">
        <v>7</v>
      </c>
      <c r="AH1066" t="s">
        <v>207</v>
      </c>
      <c r="AV1066">
        <v>78.7</v>
      </c>
      <c r="AW1066">
        <v>67422000</v>
      </c>
      <c r="AX1066">
        <v>122.578</v>
      </c>
      <c r="AY1066">
        <v>42</v>
      </c>
      <c r="AZ1066">
        <v>19.718</v>
      </c>
      <c r="BA1066">
        <v>13.079000000000001</v>
      </c>
      <c r="BB1066">
        <v>38605.671000000002</v>
      </c>
      <c r="BD1066">
        <v>86.06</v>
      </c>
      <c r="BE1066">
        <v>4.7699999999999996</v>
      </c>
      <c r="BF1066">
        <v>30.1</v>
      </c>
      <c r="BG1066">
        <v>35.6</v>
      </c>
      <c r="BI1066">
        <v>5.98</v>
      </c>
      <c r="BJ1066">
        <v>82.66</v>
      </c>
      <c r="BK1066">
        <v>0.90100000000000002</v>
      </c>
      <c r="BL1066">
        <v>28702</v>
      </c>
      <c r="BM1066">
        <v>5.53</v>
      </c>
      <c r="BN1066">
        <v>34.75</v>
      </c>
      <c r="BO1066">
        <v>425.70674260627101</v>
      </c>
    </row>
    <row r="1067" spans="1:67" x14ac:dyDescent="0.3">
      <c r="A1067" t="s">
        <v>205</v>
      </c>
      <c r="B1067" t="s">
        <v>206</v>
      </c>
      <c r="C1067" t="s">
        <v>122</v>
      </c>
      <c r="D1067" s="33">
        <v>44144</v>
      </c>
      <c r="E1067">
        <v>1847833</v>
      </c>
      <c r="F1067">
        <v>20739</v>
      </c>
      <c r="H1067">
        <v>41001</v>
      </c>
      <c r="I1067">
        <v>550</v>
      </c>
      <c r="K1067">
        <v>27406.973999999998</v>
      </c>
      <c r="L1067">
        <v>307.60000000000002</v>
      </c>
      <c r="N1067">
        <v>608.125</v>
      </c>
      <c r="O1067">
        <v>8.1579999999999995</v>
      </c>
      <c r="Q1067">
        <v>0.99</v>
      </c>
      <c r="R1067">
        <v>4677</v>
      </c>
      <c r="S1067">
        <v>69.369</v>
      </c>
      <c r="T1067">
        <v>31098</v>
      </c>
      <c r="U1067">
        <v>461.24400000000003</v>
      </c>
      <c r="V1067">
        <v>3091</v>
      </c>
      <c r="W1067">
        <v>45.845999999999997</v>
      </c>
      <c r="X1067">
        <v>20063</v>
      </c>
      <c r="Y1067">
        <v>297.57299999999998</v>
      </c>
      <c r="Z1067">
        <v>390580</v>
      </c>
      <c r="AA1067">
        <v>22739776</v>
      </c>
      <c r="AB1067">
        <v>337.27499999999998</v>
      </c>
      <c r="AC1067">
        <v>5.7930000000000001</v>
      </c>
      <c r="AD1067">
        <v>293625</v>
      </c>
      <c r="AE1067">
        <v>4.3550000000000004</v>
      </c>
      <c r="AF1067">
        <v>0.13500000000000001</v>
      </c>
      <c r="AG1067">
        <v>7.4</v>
      </c>
      <c r="AH1067" t="s">
        <v>207</v>
      </c>
      <c r="AV1067">
        <v>78.7</v>
      </c>
      <c r="AW1067">
        <v>67422000</v>
      </c>
      <c r="AX1067">
        <v>122.578</v>
      </c>
      <c r="AY1067">
        <v>42</v>
      </c>
      <c r="AZ1067">
        <v>19.718</v>
      </c>
      <c r="BA1067">
        <v>13.079000000000001</v>
      </c>
      <c r="BB1067">
        <v>38605.671000000002</v>
      </c>
      <c r="BD1067">
        <v>86.06</v>
      </c>
      <c r="BE1067">
        <v>4.7699999999999996</v>
      </c>
      <c r="BF1067">
        <v>30.1</v>
      </c>
      <c r="BG1067">
        <v>35.6</v>
      </c>
      <c r="BI1067">
        <v>5.98</v>
      </c>
      <c r="BJ1067">
        <v>82.66</v>
      </c>
      <c r="BK1067">
        <v>0.90100000000000002</v>
      </c>
    </row>
    <row r="1068" spans="1:67" x14ac:dyDescent="0.3">
      <c r="A1068" t="s">
        <v>205</v>
      </c>
      <c r="B1068" t="s">
        <v>206</v>
      </c>
      <c r="C1068" t="s">
        <v>122</v>
      </c>
      <c r="D1068" s="33">
        <v>44145</v>
      </c>
      <c r="E1068">
        <v>1870155</v>
      </c>
      <c r="F1068">
        <v>22322</v>
      </c>
      <c r="H1068">
        <v>42229</v>
      </c>
      <c r="I1068">
        <v>1228</v>
      </c>
      <c r="K1068">
        <v>27738.053</v>
      </c>
      <c r="L1068">
        <v>331.07900000000001</v>
      </c>
      <c r="N1068">
        <v>626.33900000000006</v>
      </c>
      <c r="O1068">
        <v>18.213999999999999</v>
      </c>
      <c r="Q1068">
        <v>0.95</v>
      </c>
      <c r="R1068">
        <v>4736</v>
      </c>
      <c r="S1068">
        <v>70.244</v>
      </c>
      <c r="T1068">
        <v>31477</v>
      </c>
      <c r="U1068">
        <v>466.86500000000001</v>
      </c>
      <c r="V1068">
        <v>3094</v>
      </c>
      <c r="W1068">
        <v>45.89</v>
      </c>
      <c r="X1068">
        <v>19920</v>
      </c>
      <c r="Y1068">
        <v>295.45299999999997</v>
      </c>
      <c r="Z1068">
        <v>350357</v>
      </c>
      <c r="AA1068">
        <v>23090133</v>
      </c>
      <c r="AB1068">
        <v>342.47199999999998</v>
      </c>
      <c r="AC1068">
        <v>5.1959999999999997</v>
      </c>
      <c r="AD1068">
        <v>288941</v>
      </c>
      <c r="AE1068">
        <v>4.2859999999999996</v>
      </c>
      <c r="AF1068">
        <v>0.126</v>
      </c>
      <c r="AG1068">
        <v>7.9</v>
      </c>
      <c r="AH1068" t="s">
        <v>207</v>
      </c>
      <c r="AV1068">
        <v>78.7</v>
      </c>
      <c r="AW1068">
        <v>67422000</v>
      </c>
      <c r="AX1068">
        <v>122.578</v>
      </c>
      <c r="AY1068">
        <v>42</v>
      </c>
      <c r="AZ1068">
        <v>19.718</v>
      </c>
      <c r="BA1068">
        <v>13.079000000000001</v>
      </c>
      <c r="BB1068">
        <v>38605.671000000002</v>
      </c>
      <c r="BD1068">
        <v>86.06</v>
      </c>
      <c r="BE1068">
        <v>4.7699999999999996</v>
      </c>
      <c r="BF1068">
        <v>30.1</v>
      </c>
      <c r="BG1068">
        <v>35.6</v>
      </c>
      <c r="BI1068">
        <v>5.98</v>
      </c>
      <c r="BJ1068">
        <v>82.66</v>
      </c>
      <c r="BK1068">
        <v>0.90100000000000002</v>
      </c>
    </row>
    <row r="1069" spans="1:67" x14ac:dyDescent="0.3">
      <c r="A1069" t="s">
        <v>205</v>
      </c>
      <c r="B1069" t="s">
        <v>206</v>
      </c>
      <c r="C1069" t="s">
        <v>122</v>
      </c>
      <c r="D1069" s="33">
        <v>44146</v>
      </c>
      <c r="E1069">
        <v>1906216</v>
      </c>
      <c r="F1069">
        <v>36061</v>
      </c>
      <c r="G1069">
        <v>46057.428999999996</v>
      </c>
      <c r="H1069">
        <v>42557</v>
      </c>
      <c r="I1069">
        <v>328</v>
      </c>
      <c r="J1069">
        <v>552.14300000000003</v>
      </c>
      <c r="K1069">
        <v>28272.907999999999</v>
      </c>
      <c r="L1069">
        <v>534.85500000000002</v>
      </c>
      <c r="M1069">
        <v>683.12199999999996</v>
      </c>
      <c r="N1069">
        <v>631.20299999999997</v>
      </c>
      <c r="O1069">
        <v>4.8650000000000002</v>
      </c>
      <c r="P1069">
        <v>8.1890000000000001</v>
      </c>
      <c r="Q1069">
        <v>0.91</v>
      </c>
      <c r="R1069">
        <v>4789</v>
      </c>
      <c r="S1069">
        <v>71.03</v>
      </c>
      <c r="T1069">
        <v>31918</v>
      </c>
      <c r="U1069">
        <v>473.40600000000001</v>
      </c>
      <c r="V1069">
        <v>2905</v>
      </c>
      <c r="W1069">
        <v>43.087000000000003</v>
      </c>
      <c r="X1069">
        <v>18827</v>
      </c>
      <c r="Y1069">
        <v>279.24099999999999</v>
      </c>
      <c r="Z1069">
        <v>50678</v>
      </c>
      <c r="AA1069">
        <v>23140811</v>
      </c>
      <c r="AB1069">
        <v>343.22300000000001</v>
      </c>
      <c r="AC1069">
        <v>0.752</v>
      </c>
      <c r="AD1069">
        <v>245558</v>
      </c>
      <c r="AE1069">
        <v>3.6419999999999999</v>
      </c>
      <c r="AF1069">
        <v>0.121</v>
      </c>
      <c r="AG1069">
        <v>8.3000000000000007</v>
      </c>
      <c r="AH1069" t="s">
        <v>207</v>
      </c>
      <c r="AV1069">
        <v>78.7</v>
      </c>
      <c r="AW1069">
        <v>67422000</v>
      </c>
      <c r="AX1069">
        <v>122.578</v>
      </c>
      <c r="AY1069">
        <v>42</v>
      </c>
      <c r="AZ1069">
        <v>19.718</v>
      </c>
      <c r="BA1069">
        <v>13.079000000000001</v>
      </c>
      <c r="BB1069">
        <v>38605.671000000002</v>
      </c>
      <c r="BD1069">
        <v>86.06</v>
      </c>
      <c r="BE1069">
        <v>4.7699999999999996</v>
      </c>
      <c r="BF1069">
        <v>30.1</v>
      </c>
      <c r="BG1069">
        <v>35.6</v>
      </c>
      <c r="BI1069">
        <v>5.98</v>
      </c>
      <c r="BJ1069">
        <v>82.66</v>
      </c>
      <c r="BK1069">
        <v>0.90100000000000002</v>
      </c>
    </row>
    <row r="1070" spans="1:67" x14ac:dyDescent="0.3">
      <c r="A1070" t="s">
        <v>205</v>
      </c>
      <c r="B1070" t="s">
        <v>206</v>
      </c>
      <c r="C1070" t="s">
        <v>122</v>
      </c>
      <c r="D1070" s="33">
        <v>44147</v>
      </c>
      <c r="E1070">
        <v>1938604</v>
      </c>
      <c r="F1070">
        <v>32388</v>
      </c>
      <c r="G1070">
        <v>42491.142999999996</v>
      </c>
      <c r="H1070">
        <v>42972</v>
      </c>
      <c r="I1070">
        <v>415</v>
      </c>
      <c r="J1070">
        <v>560.42899999999997</v>
      </c>
      <c r="K1070">
        <v>28753.285</v>
      </c>
      <c r="L1070">
        <v>480.37700000000001</v>
      </c>
      <c r="M1070">
        <v>630.22699999999998</v>
      </c>
      <c r="N1070">
        <v>637.35900000000004</v>
      </c>
      <c r="O1070">
        <v>6.1550000000000002</v>
      </c>
      <c r="P1070">
        <v>8.3119999999999994</v>
      </c>
      <c r="Q1070">
        <v>0.87</v>
      </c>
      <c r="R1070">
        <v>4884</v>
      </c>
      <c r="S1070">
        <v>72.438999999999993</v>
      </c>
      <c r="T1070">
        <v>32654</v>
      </c>
      <c r="U1070">
        <v>484.32299999999998</v>
      </c>
      <c r="V1070">
        <v>2844</v>
      </c>
      <c r="W1070">
        <v>42.182000000000002</v>
      </c>
      <c r="X1070">
        <v>18209</v>
      </c>
      <c r="Y1070">
        <v>270.07499999999999</v>
      </c>
      <c r="Z1070">
        <v>360551</v>
      </c>
      <c r="AA1070">
        <v>23501362</v>
      </c>
      <c r="AB1070">
        <v>348.57100000000003</v>
      </c>
      <c r="AC1070">
        <v>5.3479999999999999</v>
      </c>
      <c r="AD1070">
        <v>244414</v>
      </c>
      <c r="AE1070">
        <v>3.625</v>
      </c>
      <c r="AF1070">
        <v>0.11600000000000001</v>
      </c>
      <c r="AG1070">
        <v>8.6</v>
      </c>
      <c r="AH1070" t="s">
        <v>207</v>
      </c>
      <c r="AV1070">
        <v>78.7</v>
      </c>
      <c r="AW1070">
        <v>67422000</v>
      </c>
      <c r="AX1070">
        <v>122.578</v>
      </c>
      <c r="AY1070">
        <v>42</v>
      </c>
      <c r="AZ1070">
        <v>19.718</v>
      </c>
      <c r="BA1070">
        <v>13.079000000000001</v>
      </c>
      <c r="BB1070">
        <v>38605.671000000002</v>
      </c>
      <c r="BD1070">
        <v>86.06</v>
      </c>
      <c r="BE1070">
        <v>4.7699999999999996</v>
      </c>
      <c r="BF1070">
        <v>30.1</v>
      </c>
      <c r="BG1070">
        <v>35.6</v>
      </c>
      <c r="BI1070">
        <v>5.98</v>
      </c>
      <c r="BJ1070">
        <v>82.66</v>
      </c>
      <c r="BK1070">
        <v>0.90100000000000002</v>
      </c>
    </row>
    <row r="1071" spans="1:67" x14ac:dyDescent="0.3">
      <c r="A1071" t="s">
        <v>205</v>
      </c>
      <c r="B1071" t="s">
        <v>206</v>
      </c>
      <c r="C1071" t="s">
        <v>122</v>
      </c>
      <c r="D1071" s="33">
        <v>44148</v>
      </c>
      <c r="E1071">
        <v>1962518</v>
      </c>
      <c r="F1071">
        <v>23914</v>
      </c>
      <c r="G1071">
        <v>37234.428999999996</v>
      </c>
      <c r="H1071">
        <v>43904</v>
      </c>
      <c r="I1071">
        <v>932</v>
      </c>
      <c r="J1071">
        <v>575.14300000000003</v>
      </c>
      <c r="K1071">
        <v>29107.976999999999</v>
      </c>
      <c r="L1071">
        <v>354.69099999999997</v>
      </c>
      <c r="M1071">
        <v>552.25900000000001</v>
      </c>
      <c r="N1071">
        <v>651.18200000000002</v>
      </c>
      <c r="O1071">
        <v>13.823</v>
      </c>
      <c r="P1071">
        <v>8.5299999999999994</v>
      </c>
      <c r="Q1071">
        <v>0.85</v>
      </c>
      <c r="R1071">
        <v>4887</v>
      </c>
      <c r="S1071">
        <v>72.483999999999995</v>
      </c>
      <c r="T1071">
        <v>32676</v>
      </c>
      <c r="U1071">
        <v>484.649</v>
      </c>
      <c r="V1071">
        <v>2883</v>
      </c>
      <c r="W1071">
        <v>42.761000000000003</v>
      </c>
      <c r="X1071">
        <v>17910</v>
      </c>
      <c r="Y1071">
        <v>265.64</v>
      </c>
      <c r="Z1071">
        <v>309437</v>
      </c>
      <c r="AA1071">
        <v>23810799</v>
      </c>
      <c r="AB1071">
        <v>353.161</v>
      </c>
      <c r="AC1071">
        <v>4.59</v>
      </c>
      <c r="AD1071">
        <v>234805</v>
      </c>
      <c r="AE1071">
        <v>3.4830000000000001</v>
      </c>
      <c r="AF1071">
        <v>0.111</v>
      </c>
      <c r="AG1071">
        <v>9</v>
      </c>
      <c r="AH1071" t="s">
        <v>207</v>
      </c>
      <c r="AV1071">
        <v>78.7</v>
      </c>
      <c r="AW1071">
        <v>67422000</v>
      </c>
      <c r="AX1071">
        <v>122.578</v>
      </c>
      <c r="AY1071">
        <v>42</v>
      </c>
      <c r="AZ1071">
        <v>19.718</v>
      </c>
      <c r="BA1071">
        <v>13.079000000000001</v>
      </c>
      <c r="BB1071">
        <v>38605.671000000002</v>
      </c>
      <c r="BD1071">
        <v>86.06</v>
      </c>
      <c r="BE1071">
        <v>4.7699999999999996</v>
      </c>
      <c r="BF1071">
        <v>30.1</v>
      </c>
      <c r="BG1071">
        <v>35.6</v>
      </c>
      <c r="BI1071">
        <v>5.98</v>
      </c>
      <c r="BJ1071">
        <v>82.66</v>
      </c>
      <c r="BK1071">
        <v>0.90100000000000002</v>
      </c>
    </row>
    <row r="1072" spans="1:67" x14ac:dyDescent="0.3">
      <c r="A1072" t="s">
        <v>205</v>
      </c>
      <c r="B1072" t="s">
        <v>206</v>
      </c>
      <c r="C1072" t="s">
        <v>122</v>
      </c>
      <c r="D1072" s="33">
        <v>44149</v>
      </c>
      <c r="E1072">
        <v>1994475</v>
      </c>
      <c r="F1072">
        <v>31957</v>
      </c>
      <c r="G1072">
        <v>29420.429</v>
      </c>
      <c r="H1072">
        <v>44257</v>
      </c>
      <c r="I1072">
        <v>353</v>
      </c>
      <c r="J1072">
        <v>582.28599999999994</v>
      </c>
      <c r="K1072">
        <v>29581.960999999999</v>
      </c>
      <c r="L1072">
        <v>473.98500000000001</v>
      </c>
      <c r="M1072">
        <v>436.36200000000002</v>
      </c>
      <c r="N1072">
        <v>656.41800000000001</v>
      </c>
      <c r="O1072">
        <v>5.2359999999999998</v>
      </c>
      <c r="P1072">
        <v>8.6359999999999992</v>
      </c>
      <c r="Q1072">
        <v>0.83</v>
      </c>
      <c r="R1072">
        <v>4855</v>
      </c>
      <c r="S1072">
        <v>72.009</v>
      </c>
      <c r="T1072">
        <v>32468</v>
      </c>
      <c r="U1072">
        <v>481.56400000000002</v>
      </c>
      <c r="V1072">
        <v>2816</v>
      </c>
      <c r="W1072">
        <v>41.767000000000003</v>
      </c>
      <c r="X1072">
        <v>17654</v>
      </c>
      <c r="Y1072">
        <v>261.84300000000002</v>
      </c>
      <c r="Z1072">
        <v>115536</v>
      </c>
      <c r="AA1072">
        <v>23926335</v>
      </c>
      <c r="AB1072">
        <v>354.87400000000002</v>
      </c>
      <c r="AC1072">
        <v>1.714</v>
      </c>
      <c r="AD1072">
        <v>230280</v>
      </c>
      <c r="AE1072">
        <v>3.4159999999999999</v>
      </c>
      <c r="AF1072">
        <v>0.108</v>
      </c>
      <c r="AG1072">
        <v>9.3000000000000007</v>
      </c>
      <c r="AH1072" t="s">
        <v>207</v>
      </c>
      <c r="AV1072">
        <v>78.7</v>
      </c>
      <c r="AW1072">
        <v>67422000</v>
      </c>
      <c r="AX1072">
        <v>122.578</v>
      </c>
      <c r="AY1072">
        <v>42</v>
      </c>
      <c r="AZ1072">
        <v>19.718</v>
      </c>
      <c r="BA1072">
        <v>13.079000000000001</v>
      </c>
      <c r="BB1072">
        <v>38605.671000000002</v>
      </c>
      <c r="BD1072">
        <v>86.06</v>
      </c>
      <c r="BE1072">
        <v>4.7699999999999996</v>
      </c>
      <c r="BF1072">
        <v>30.1</v>
      </c>
      <c r="BG1072">
        <v>35.6</v>
      </c>
      <c r="BI1072">
        <v>5.98</v>
      </c>
      <c r="BJ1072">
        <v>82.66</v>
      </c>
      <c r="BK1072">
        <v>0.90100000000000002</v>
      </c>
    </row>
    <row r="1073" spans="1:67" x14ac:dyDescent="0.3">
      <c r="A1073" t="s">
        <v>205</v>
      </c>
      <c r="B1073" t="s">
        <v>206</v>
      </c>
      <c r="C1073" t="s">
        <v>122</v>
      </c>
      <c r="D1073" s="33">
        <v>44150</v>
      </c>
      <c r="E1073">
        <v>2021667</v>
      </c>
      <c r="F1073">
        <v>27192</v>
      </c>
      <c r="G1073">
        <v>27796.143</v>
      </c>
      <c r="H1073">
        <v>44560</v>
      </c>
      <c r="I1073">
        <v>303</v>
      </c>
      <c r="J1073">
        <v>587</v>
      </c>
      <c r="K1073">
        <v>29985.272000000001</v>
      </c>
      <c r="L1073">
        <v>403.31</v>
      </c>
      <c r="M1073">
        <v>412.27100000000002</v>
      </c>
      <c r="N1073">
        <v>660.91200000000003</v>
      </c>
      <c r="O1073">
        <v>4.4939999999999998</v>
      </c>
      <c r="P1073">
        <v>8.7059999999999995</v>
      </c>
      <c r="Q1073">
        <v>0.82</v>
      </c>
      <c r="R1073">
        <v>4880</v>
      </c>
      <c r="S1073">
        <v>72.38</v>
      </c>
      <c r="T1073">
        <v>33050</v>
      </c>
      <c r="U1073">
        <v>490.19600000000003</v>
      </c>
      <c r="V1073">
        <v>2763</v>
      </c>
      <c r="W1073">
        <v>40.981000000000002</v>
      </c>
      <c r="X1073">
        <v>17414</v>
      </c>
      <c r="Y1073">
        <v>258.28399999999999</v>
      </c>
      <c r="Z1073">
        <v>26585</v>
      </c>
      <c r="AA1073">
        <v>23952920</v>
      </c>
      <c r="AB1073">
        <v>355.26900000000001</v>
      </c>
      <c r="AC1073">
        <v>0.39400000000000002</v>
      </c>
      <c r="AD1073">
        <v>229103</v>
      </c>
      <c r="AE1073">
        <v>3.3980000000000001</v>
      </c>
      <c r="AF1073">
        <v>0.108</v>
      </c>
      <c r="AG1073">
        <v>9.3000000000000007</v>
      </c>
      <c r="AH1073" t="s">
        <v>207</v>
      </c>
      <c r="AV1073">
        <v>78.7</v>
      </c>
      <c r="AW1073">
        <v>67422000</v>
      </c>
      <c r="AX1073">
        <v>122.578</v>
      </c>
      <c r="AY1073">
        <v>42</v>
      </c>
      <c r="AZ1073">
        <v>19.718</v>
      </c>
      <c r="BA1073">
        <v>13.079000000000001</v>
      </c>
      <c r="BB1073">
        <v>38605.671000000002</v>
      </c>
      <c r="BD1073">
        <v>86.06</v>
      </c>
      <c r="BE1073">
        <v>4.7699999999999996</v>
      </c>
      <c r="BF1073">
        <v>30.1</v>
      </c>
      <c r="BG1073">
        <v>35.6</v>
      </c>
      <c r="BI1073">
        <v>5.98</v>
      </c>
      <c r="BJ1073">
        <v>82.66</v>
      </c>
      <c r="BK1073">
        <v>0.90100000000000002</v>
      </c>
      <c r="BL1073">
        <v>32572.6</v>
      </c>
      <c r="BM1073">
        <v>6.14</v>
      </c>
      <c r="BN1073">
        <v>33.380000000000003</v>
      </c>
      <c r="BO1073">
        <v>483.11530361009801</v>
      </c>
    </row>
    <row r="1074" spans="1:67" x14ac:dyDescent="0.3">
      <c r="A1074" t="s">
        <v>205</v>
      </c>
      <c r="B1074" t="s">
        <v>206</v>
      </c>
      <c r="C1074" t="s">
        <v>122</v>
      </c>
      <c r="D1074" s="33">
        <v>44151</v>
      </c>
      <c r="E1074">
        <v>2031302</v>
      </c>
      <c r="F1074">
        <v>9635</v>
      </c>
      <c r="G1074">
        <v>26209.857</v>
      </c>
      <c r="H1074">
        <v>45068</v>
      </c>
      <c r="I1074">
        <v>508</v>
      </c>
      <c r="J1074">
        <v>581</v>
      </c>
      <c r="K1074">
        <v>30128.178</v>
      </c>
      <c r="L1074">
        <v>142.90600000000001</v>
      </c>
      <c r="M1074">
        <v>388.74299999999999</v>
      </c>
      <c r="N1074">
        <v>668.447</v>
      </c>
      <c r="O1074">
        <v>7.5350000000000001</v>
      </c>
      <c r="P1074">
        <v>8.6170000000000009</v>
      </c>
      <c r="Q1074">
        <v>0.8</v>
      </c>
      <c r="R1074">
        <v>4903</v>
      </c>
      <c r="S1074">
        <v>72.721000000000004</v>
      </c>
      <c r="T1074">
        <v>33466</v>
      </c>
      <c r="U1074">
        <v>496.36599999999999</v>
      </c>
      <c r="V1074">
        <v>2645</v>
      </c>
      <c r="W1074">
        <v>39.231000000000002</v>
      </c>
      <c r="X1074">
        <v>16809</v>
      </c>
      <c r="Y1074">
        <v>249.31</v>
      </c>
      <c r="Z1074">
        <v>312249</v>
      </c>
      <c r="AA1074">
        <v>24265169</v>
      </c>
      <c r="AB1074">
        <v>359.9</v>
      </c>
      <c r="AC1074">
        <v>4.6310000000000002</v>
      </c>
      <c r="AD1074">
        <v>217913</v>
      </c>
      <c r="AE1074">
        <v>3.2320000000000002</v>
      </c>
      <c r="AF1074">
        <v>0.10199999999999999</v>
      </c>
      <c r="AG1074">
        <v>9.8000000000000007</v>
      </c>
      <c r="AH1074" t="s">
        <v>207</v>
      </c>
      <c r="AV1074">
        <v>78.7</v>
      </c>
      <c r="AW1074">
        <v>67422000</v>
      </c>
      <c r="AX1074">
        <v>122.578</v>
      </c>
      <c r="AY1074">
        <v>42</v>
      </c>
      <c r="AZ1074">
        <v>19.718</v>
      </c>
      <c r="BA1074">
        <v>13.079000000000001</v>
      </c>
      <c r="BB1074">
        <v>38605.671000000002</v>
      </c>
      <c r="BD1074">
        <v>86.06</v>
      </c>
      <c r="BE1074">
        <v>4.7699999999999996</v>
      </c>
      <c r="BF1074">
        <v>30.1</v>
      </c>
      <c r="BG1074">
        <v>35.6</v>
      </c>
      <c r="BI1074">
        <v>5.98</v>
      </c>
      <c r="BJ1074">
        <v>82.66</v>
      </c>
      <c r="BK1074">
        <v>0.90100000000000002</v>
      </c>
    </row>
    <row r="1075" spans="1:67" x14ac:dyDescent="0.3">
      <c r="A1075" t="s">
        <v>205</v>
      </c>
      <c r="B1075" t="s">
        <v>206</v>
      </c>
      <c r="C1075" t="s">
        <v>122</v>
      </c>
      <c r="D1075" s="33">
        <v>44152</v>
      </c>
      <c r="E1075">
        <v>2076663</v>
      </c>
      <c r="F1075">
        <v>45361</v>
      </c>
      <c r="G1075">
        <v>29501.143</v>
      </c>
      <c r="H1075">
        <v>46289</v>
      </c>
      <c r="I1075">
        <v>1221</v>
      </c>
      <c r="J1075">
        <v>580</v>
      </c>
      <c r="K1075">
        <v>30800.97</v>
      </c>
      <c r="L1075">
        <v>672.79200000000003</v>
      </c>
      <c r="M1075">
        <v>437.56</v>
      </c>
      <c r="N1075">
        <v>686.55600000000004</v>
      </c>
      <c r="O1075">
        <v>18.11</v>
      </c>
      <c r="P1075">
        <v>8.6029999999999998</v>
      </c>
      <c r="Q1075">
        <v>0.79</v>
      </c>
      <c r="R1075">
        <v>4838</v>
      </c>
      <c r="S1075">
        <v>71.757000000000005</v>
      </c>
      <c r="T1075">
        <v>33139</v>
      </c>
      <c r="U1075">
        <v>491.51600000000002</v>
      </c>
      <c r="V1075">
        <v>2555</v>
      </c>
      <c r="W1075">
        <v>37.896000000000001</v>
      </c>
      <c r="X1075">
        <v>16154</v>
      </c>
      <c r="Y1075">
        <v>239.595</v>
      </c>
      <c r="Z1075">
        <v>258576</v>
      </c>
      <c r="AA1075">
        <v>24523745</v>
      </c>
      <c r="AB1075">
        <v>363.73500000000001</v>
      </c>
      <c r="AC1075">
        <v>3.835</v>
      </c>
      <c r="AD1075">
        <v>204802</v>
      </c>
      <c r="AE1075">
        <v>3.0379999999999998</v>
      </c>
      <c r="AF1075">
        <v>9.7000000000000003E-2</v>
      </c>
      <c r="AG1075">
        <v>10.3</v>
      </c>
      <c r="AH1075" t="s">
        <v>207</v>
      </c>
      <c r="AV1075">
        <v>78.7</v>
      </c>
      <c r="AW1075">
        <v>67422000</v>
      </c>
      <c r="AX1075">
        <v>122.578</v>
      </c>
      <c r="AY1075">
        <v>42</v>
      </c>
      <c r="AZ1075">
        <v>19.718</v>
      </c>
      <c r="BA1075">
        <v>13.079000000000001</v>
      </c>
      <c r="BB1075">
        <v>38605.671000000002</v>
      </c>
      <c r="BD1075">
        <v>86.06</v>
      </c>
      <c r="BE1075">
        <v>4.7699999999999996</v>
      </c>
      <c r="BF1075">
        <v>30.1</v>
      </c>
      <c r="BG1075">
        <v>35.6</v>
      </c>
      <c r="BI1075">
        <v>5.98</v>
      </c>
      <c r="BJ1075">
        <v>82.66</v>
      </c>
      <c r="BK1075">
        <v>0.90100000000000002</v>
      </c>
    </row>
    <row r="1076" spans="1:67" x14ac:dyDescent="0.3">
      <c r="A1076" t="s">
        <v>205</v>
      </c>
      <c r="B1076" t="s">
        <v>206</v>
      </c>
      <c r="C1076" t="s">
        <v>122</v>
      </c>
      <c r="D1076" s="33">
        <v>44153</v>
      </c>
      <c r="E1076">
        <v>2105282</v>
      </c>
      <c r="F1076">
        <v>28619</v>
      </c>
      <c r="G1076">
        <v>28438</v>
      </c>
      <c r="H1076">
        <v>46719</v>
      </c>
      <c r="I1076">
        <v>430</v>
      </c>
      <c r="J1076">
        <v>594.57100000000003</v>
      </c>
      <c r="K1076">
        <v>31225.446</v>
      </c>
      <c r="L1076">
        <v>424.476</v>
      </c>
      <c r="M1076">
        <v>421.791</v>
      </c>
      <c r="N1076">
        <v>692.93399999999997</v>
      </c>
      <c r="O1076">
        <v>6.3780000000000001</v>
      </c>
      <c r="P1076">
        <v>8.8190000000000008</v>
      </c>
      <c r="Q1076">
        <v>0.76</v>
      </c>
      <c r="R1076">
        <v>4759</v>
      </c>
      <c r="S1076">
        <v>70.584999999999994</v>
      </c>
      <c r="T1076">
        <v>32811</v>
      </c>
      <c r="U1076">
        <v>486.65100000000001</v>
      </c>
      <c r="V1076">
        <v>2565</v>
      </c>
      <c r="W1076">
        <v>38.043999999999997</v>
      </c>
      <c r="X1076">
        <v>16001</v>
      </c>
      <c r="Y1076">
        <v>237.32599999999999</v>
      </c>
      <c r="Z1076">
        <v>215399</v>
      </c>
      <c r="AA1076">
        <v>24739144</v>
      </c>
      <c r="AB1076">
        <v>366.93</v>
      </c>
      <c r="AC1076">
        <v>3.1949999999999998</v>
      </c>
      <c r="AD1076">
        <v>228333</v>
      </c>
      <c r="AE1076">
        <v>3.387</v>
      </c>
      <c r="AF1076">
        <v>9.5000000000000001E-2</v>
      </c>
      <c r="AG1076">
        <v>10.5</v>
      </c>
      <c r="AH1076" t="s">
        <v>207</v>
      </c>
      <c r="AV1076">
        <v>78.7</v>
      </c>
      <c r="AW1076">
        <v>67422000</v>
      </c>
      <c r="AX1076">
        <v>122.578</v>
      </c>
      <c r="AY1076">
        <v>42</v>
      </c>
      <c r="AZ1076">
        <v>19.718</v>
      </c>
      <c r="BA1076">
        <v>13.079000000000001</v>
      </c>
      <c r="BB1076">
        <v>38605.671000000002</v>
      </c>
      <c r="BD1076">
        <v>86.06</v>
      </c>
      <c r="BE1076">
        <v>4.7699999999999996</v>
      </c>
      <c r="BF1076">
        <v>30.1</v>
      </c>
      <c r="BG1076">
        <v>35.6</v>
      </c>
      <c r="BI1076">
        <v>5.98</v>
      </c>
      <c r="BJ1076">
        <v>82.66</v>
      </c>
      <c r="BK1076">
        <v>0.90100000000000002</v>
      </c>
    </row>
    <row r="1077" spans="1:67" x14ac:dyDescent="0.3">
      <c r="A1077" t="s">
        <v>205</v>
      </c>
      <c r="B1077" t="s">
        <v>206</v>
      </c>
      <c r="C1077" t="s">
        <v>122</v>
      </c>
      <c r="D1077" s="33">
        <v>44154</v>
      </c>
      <c r="E1077">
        <v>2125842</v>
      </c>
      <c r="F1077">
        <v>20560</v>
      </c>
      <c r="G1077">
        <v>26748.286</v>
      </c>
      <c r="H1077">
        <v>47136</v>
      </c>
      <c r="I1077">
        <v>417</v>
      </c>
      <c r="J1077">
        <v>594.85699999999997</v>
      </c>
      <c r="K1077">
        <v>31530.391</v>
      </c>
      <c r="L1077">
        <v>304.94499999999999</v>
      </c>
      <c r="M1077">
        <v>396.72899999999998</v>
      </c>
      <c r="N1077">
        <v>699.11900000000003</v>
      </c>
      <c r="O1077">
        <v>6.1849999999999996</v>
      </c>
      <c r="P1077">
        <v>8.8230000000000004</v>
      </c>
      <c r="Q1077">
        <v>0.74</v>
      </c>
      <c r="R1077">
        <v>4637</v>
      </c>
      <c r="S1077">
        <v>68.775999999999996</v>
      </c>
      <c r="T1077">
        <v>32314</v>
      </c>
      <c r="U1077">
        <v>479.28</v>
      </c>
      <c r="V1077">
        <v>2490</v>
      </c>
      <c r="W1077">
        <v>36.932000000000002</v>
      </c>
      <c r="X1077">
        <v>15851</v>
      </c>
      <c r="Y1077">
        <v>235.101</v>
      </c>
      <c r="Z1077">
        <v>236984</v>
      </c>
      <c r="AA1077">
        <v>24976128</v>
      </c>
      <c r="AB1077">
        <v>370.44499999999999</v>
      </c>
      <c r="AC1077">
        <v>3.5150000000000001</v>
      </c>
      <c r="AD1077">
        <v>210681</v>
      </c>
      <c r="AE1077">
        <v>3.125</v>
      </c>
      <c r="AF1077">
        <v>0.09</v>
      </c>
      <c r="AG1077">
        <v>11.1</v>
      </c>
      <c r="AH1077" t="s">
        <v>207</v>
      </c>
      <c r="AV1077">
        <v>78.7</v>
      </c>
      <c r="AW1077">
        <v>67422000</v>
      </c>
      <c r="AX1077">
        <v>122.578</v>
      </c>
      <c r="AY1077">
        <v>42</v>
      </c>
      <c r="AZ1077">
        <v>19.718</v>
      </c>
      <c r="BA1077">
        <v>13.079000000000001</v>
      </c>
      <c r="BB1077">
        <v>38605.671000000002</v>
      </c>
      <c r="BD1077">
        <v>86.06</v>
      </c>
      <c r="BE1077">
        <v>4.7699999999999996</v>
      </c>
      <c r="BF1077">
        <v>30.1</v>
      </c>
      <c r="BG1077">
        <v>35.6</v>
      </c>
      <c r="BI1077">
        <v>5.98</v>
      </c>
      <c r="BJ1077">
        <v>82.66</v>
      </c>
      <c r="BK1077">
        <v>0.90100000000000002</v>
      </c>
    </row>
    <row r="1078" spans="1:67" x14ac:dyDescent="0.3">
      <c r="A1078" t="s">
        <v>205</v>
      </c>
      <c r="B1078" t="s">
        <v>206</v>
      </c>
      <c r="C1078" t="s">
        <v>122</v>
      </c>
      <c r="D1078" s="33">
        <v>44155</v>
      </c>
      <c r="E1078">
        <v>2148944</v>
      </c>
      <c r="F1078">
        <v>23102</v>
      </c>
      <c r="G1078">
        <v>26632.286</v>
      </c>
      <c r="H1078">
        <v>48276</v>
      </c>
      <c r="I1078">
        <v>1140</v>
      </c>
      <c r="J1078">
        <v>624.57100000000003</v>
      </c>
      <c r="K1078">
        <v>31873.038</v>
      </c>
      <c r="L1078">
        <v>342.64800000000002</v>
      </c>
      <c r="M1078">
        <v>395.00900000000001</v>
      </c>
      <c r="N1078">
        <v>716.02700000000004</v>
      </c>
      <c r="O1078">
        <v>16.908000000000001</v>
      </c>
      <c r="P1078">
        <v>9.2639999999999993</v>
      </c>
      <c r="Q1078">
        <v>0.72</v>
      </c>
      <c r="R1078">
        <v>4566</v>
      </c>
      <c r="S1078">
        <v>67.722999999999999</v>
      </c>
      <c r="T1078">
        <v>31875</v>
      </c>
      <c r="U1078">
        <v>472.76900000000001</v>
      </c>
      <c r="V1078">
        <v>2281</v>
      </c>
      <c r="W1078">
        <v>33.832000000000001</v>
      </c>
      <c r="X1078">
        <v>14978</v>
      </c>
      <c r="Y1078">
        <v>222.15299999999999</v>
      </c>
      <c r="Z1078">
        <v>246998</v>
      </c>
      <c r="AA1078">
        <v>25223126</v>
      </c>
      <c r="AB1078">
        <v>374.108</v>
      </c>
      <c r="AC1078">
        <v>3.6629999999999998</v>
      </c>
      <c r="AD1078">
        <v>201761</v>
      </c>
      <c r="AE1078">
        <v>2.9929999999999999</v>
      </c>
      <c r="AF1078">
        <v>8.4000000000000005E-2</v>
      </c>
      <c r="AG1078">
        <v>11.9</v>
      </c>
      <c r="AH1078" t="s">
        <v>207</v>
      </c>
      <c r="AV1078">
        <v>78.7</v>
      </c>
      <c r="AW1078">
        <v>67422000</v>
      </c>
      <c r="AX1078">
        <v>122.578</v>
      </c>
      <c r="AY1078">
        <v>42</v>
      </c>
      <c r="AZ1078">
        <v>19.718</v>
      </c>
      <c r="BA1078">
        <v>13.079000000000001</v>
      </c>
      <c r="BB1078">
        <v>38605.671000000002</v>
      </c>
      <c r="BD1078">
        <v>86.06</v>
      </c>
      <c r="BE1078">
        <v>4.7699999999999996</v>
      </c>
      <c r="BF1078">
        <v>30.1</v>
      </c>
      <c r="BG1078">
        <v>35.6</v>
      </c>
      <c r="BI1078">
        <v>5.98</v>
      </c>
      <c r="BJ1078">
        <v>82.66</v>
      </c>
      <c r="BK1078">
        <v>0.90100000000000002</v>
      </c>
    </row>
    <row r="1079" spans="1:67" x14ac:dyDescent="0.3">
      <c r="A1079" t="s">
        <v>205</v>
      </c>
      <c r="B1079" t="s">
        <v>206</v>
      </c>
      <c r="C1079" t="s">
        <v>122</v>
      </c>
      <c r="D1079" s="33">
        <v>44156</v>
      </c>
      <c r="E1079">
        <v>2166612</v>
      </c>
      <c r="F1079">
        <v>17668</v>
      </c>
      <c r="G1079">
        <v>24591</v>
      </c>
      <c r="H1079">
        <v>48528</v>
      </c>
      <c r="I1079">
        <v>252</v>
      </c>
      <c r="J1079">
        <v>610.14300000000003</v>
      </c>
      <c r="K1079">
        <v>32135.089</v>
      </c>
      <c r="L1079">
        <v>262.05099999999999</v>
      </c>
      <c r="M1079">
        <v>364.733</v>
      </c>
      <c r="N1079">
        <v>719.76499999999999</v>
      </c>
      <c r="O1079">
        <v>3.738</v>
      </c>
      <c r="P1079">
        <v>9.0500000000000007</v>
      </c>
      <c r="Q1079">
        <v>0.7</v>
      </c>
      <c r="R1079">
        <v>4493</v>
      </c>
      <c r="S1079">
        <v>66.64</v>
      </c>
      <c r="T1079">
        <v>31365</v>
      </c>
      <c r="U1079">
        <v>465.20400000000001</v>
      </c>
      <c r="V1079">
        <v>2174</v>
      </c>
      <c r="W1079">
        <v>32.244999999999997</v>
      </c>
      <c r="X1079">
        <v>14291</v>
      </c>
      <c r="Y1079">
        <v>211.96299999999999</v>
      </c>
      <c r="Z1079">
        <v>105532</v>
      </c>
      <c r="AA1079">
        <v>25328658</v>
      </c>
      <c r="AB1079">
        <v>375.673</v>
      </c>
      <c r="AC1079">
        <v>1.5649999999999999</v>
      </c>
      <c r="AD1079">
        <v>200332</v>
      </c>
      <c r="AE1079">
        <v>2.9710000000000001</v>
      </c>
      <c r="AF1079">
        <v>8.2000000000000003E-2</v>
      </c>
      <c r="AG1079">
        <v>12.2</v>
      </c>
      <c r="AH1079" t="s">
        <v>207</v>
      </c>
      <c r="AV1079">
        <v>78.7</v>
      </c>
      <c r="AW1079">
        <v>67422000</v>
      </c>
      <c r="AX1079">
        <v>122.578</v>
      </c>
      <c r="AY1079">
        <v>42</v>
      </c>
      <c r="AZ1079">
        <v>19.718</v>
      </c>
      <c r="BA1079">
        <v>13.079000000000001</v>
      </c>
      <c r="BB1079">
        <v>38605.671000000002</v>
      </c>
      <c r="BD1079">
        <v>86.06</v>
      </c>
      <c r="BE1079">
        <v>4.7699999999999996</v>
      </c>
      <c r="BF1079">
        <v>30.1</v>
      </c>
      <c r="BG1079">
        <v>35.6</v>
      </c>
      <c r="BI1079">
        <v>5.98</v>
      </c>
      <c r="BJ1079">
        <v>82.66</v>
      </c>
      <c r="BK1079">
        <v>0.90100000000000002</v>
      </c>
    </row>
    <row r="1080" spans="1:67" x14ac:dyDescent="0.3">
      <c r="A1080" t="s">
        <v>205</v>
      </c>
      <c r="B1080" t="s">
        <v>206</v>
      </c>
      <c r="C1080" t="s">
        <v>122</v>
      </c>
      <c r="D1080" s="33">
        <v>44157</v>
      </c>
      <c r="E1080">
        <v>2179742</v>
      </c>
      <c r="F1080">
        <v>13130</v>
      </c>
      <c r="G1080">
        <v>22582.143</v>
      </c>
      <c r="H1080">
        <v>48742</v>
      </c>
      <c r="I1080">
        <v>214</v>
      </c>
      <c r="J1080">
        <v>597.42899999999997</v>
      </c>
      <c r="K1080">
        <v>32329.832999999999</v>
      </c>
      <c r="L1080">
        <v>194.744</v>
      </c>
      <c r="M1080">
        <v>334.93700000000001</v>
      </c>
      <c r="N1080">
        <v>722.93899999999996</v>
      </c>
      <c r="O1080">
        <v>3.1739999999999999</v>
      </c>
      <c r="P1080">
        <v>8.8610000000000007</v>
      </c>
      <c r="Q1080">
        <v>0.69</v>
      </c>
      <c r="R1080">
        <v>4491</v>
      </c>
      <c r="S1080">
        <v>66.61</v>
      </c>
      <c r="T1080">
        <v>31522</v>
      </c>
      <c r="U1080">
        <v>467.53300000000002</v>
      </c>
      <c r="V1080">
        <v>2075</v>
      </c>
      <c r="W1080">
        <v>30.776</v>
      </c>
      <c r="X1080">
        <v>13623</v>
      </c>
      <c r="Y1080">
        <v>202.05600000000001</v>
      </c>
      <c r="Z1080">
        <v>24564</v>
      </c>
      <c r="AA1080">
        <v>25353222</v>
      </c>
      <c r="AB1080">
        <v>376.03800000000001</v>
      </c>
      <c r="AC1080">
        <v>0.36399999999999999</v>
      </c>
      <c r="AD1080">
        <v>200043</v>
      </c>
      <c r="AE1080">
        <v>2.9670000000000001</v>
      </c>
      <c r="AF1080">
        <v>8.1000000000000003E-2</v>
      </c>
      <c r="AG1080">
        <v>12.3</v>
      </c>
      <c r="AH1080" t="s">
        <v>207</v>
      </c>
      <c r="AV1080">
        <v>78.7</v>
      </c>
      <c r="AW1080">
        <v>67422000</v>
      </c>
      <c r="AX1080">
        <v>122.578</v>
      </c>
      <c r="AY1080">
        <v>42</v>
      </c>
      <c r="AZ1080">
        <v>19.718</v>
      </c>
      <c r="BA1080">
        <v>13.079000000000001</v>
      </c>
      <c r="BB1080">
        <v>38605.671000000002</v>
      </c>
      <c r="BD1080">
        <v>86.06</v>
      </c>
      <c r="BE1080">
        <v>4.7699999999999996</v>
      </c>
      <c r="BF1080">
        <v>30.1</v>
      </c>
      <c r="BG1080">
        <v>35.6</v>
      </c>
      <c r="BI1080">
        <v>5.98</v>
      </c>
      <c r="BJ1080">
        <v>82.66</v>
      </c>
      <c r="BK1080">
        <v>0.90100000000000002</v>
      </c>
      <c r="BL1080">
        <v>35848.6</v>
      </c>
      <c r="BM1080">
        <v>6.61</v>
      </c>
      <c r="BN1080">
        <v>27.96</v>
      </c>
      <c r="BO1080">
        <v>531.70478478834798</v>
      </c>
    </row>
    <row r="1081" spans="1:67" x14ac:dyDescent="0.3">
      <c r="A1081" t="s">
        <v>205</v>
      </c>
      <c r="B1081" t="s">
        <v>206</v>
      </c>
      <c r="C1081" t="s">
        <v>122</v>
      </c>
      <c r="D1081" s="33">
        <v>44158</v>
      </c>
      <c r="E1081">
        <v>2184496</v>
      </c>
      <c r="F1081">
        <v>4754</v>
      </c>
      <c r="G1081">
        <v>21884.857</v>
      </c>
      <c r="H1081">
        <v>49243</v>
      </c>
      <c r="I1081">
        <v>501</v>
      </c>
      <c r="J1081">
        <v>596.42899999999997</v>
      </c>
      <c r="K1081">
        <v>32400.344000000001</v>
      </c>
      <c r="L1081">
        <v>70.510999999999996</v>
      </c>
      <c r="M1081">
        <v>324.59500000000003</v>
      </c>
      <c r="N1081">
        <v>730.37</v>
      </c>
      <c r="O1081">
        <v>7.431</v>
      </c>
      <c r="P1081">
        <v>8.8460000000000001</v>
      </c>
      <c r="Q1081">
        <v>0.68</v>
      </c>
      <c r="R1081">
        <v>4438</v>
      </c>
      <c r="S1081">
        <v>65.823999999999998</v>
      </c>
      <c r="T1081">
        <v>31449</v>
      </c>
      <c r="U1081">
        <v>466.45</v>
      </c>
      <c r="V1081">
        <v>1953</v>
      </c>
      <c r="W1081">
        <v>28.966999999999999</v>
      </c>
      <c r="X1081">
        <v>12938</v>
      </c>
      <c r="Y1081">
        <v>191.89599999999999</v>
      </c>
      <c r="Z1081">
        <v>257692</v>
      </c>
      <c r="AA1081">
        <v>25610914</v>
      </c>
      <c r="AB1081">
        <v>379.86</v>
      </c>
      <c r="AC1081">
        <v>3.8220000000000001</v>
      </c>
      <c r="AD1081">
        <v>192249</v>
      </c>
      <c r="AE1081">
        <v>2.851</v>
      </c>
      <c r="AF1081">
        <v>7.4999999999999997E-2</v>
      </c>
      <c r="AG1081">
        <v>13.3</v>
      </c>
      <c r="AH1081" t="s">
        <v>207</v>
      </c>
      <c r="AV1081">
        <v>78.7</v>
      </c>
      <c r="AW1081">
        <v>67422000</v>
      </c>
      <c r="AX1081">
        <v>122.578</v>
      </c>
      <c r="AY1081">
        <v>42</v>
      </c>
      <c r="AZ1081">
        <v>19.718</v>
      </c>
      <c r="BA1081">
        <v>13.079000000000001</v>
      </c>
      <c r="BB1081">
        <v>38605.671000000002</v>
      </c>
      <c r="BD1081">
        <v>86.06</v>
      </c>
      <c r="BE1081">
        <v>4.7699999999999996</v>
      </c>
      <c r="BF1081">
        <v>30.1</v>
      </c>
      <c r="BG1081">
        <v>35.6</v>
      </c>
      <c r="BI1081">
        <v>5.98</v>
      </c>
      <c r="BJ1081">
        <v>82.66</v>
      </c>
      <c r="BK1081">
        <v>0.90100000000000002</v>
      </c>
    </row>
    <row r="1082" spans="1:67" x14ac:dyDescent="0.3">
      <c r="A1082" t="s">
        <v>205</v>
      </c>
      <c r="B1082" t="s">
        <v>206</v>
      </c>
      <c r="C1082" t="s">
        <v>122</v>
      </c>
      <c r="D1082" s="33">
        <v>44159</v>
      </c>
      <c r="E1082">
        <v>2194186</v>
      </c>
      <c r="F1082">
        <v>9690</v>
      </c>
      <c r="G1082">
        <v>16789</v>
      </c>
      <c r="H1082">
        <v>50252</v>
      </c>
      <c r="I1082">
        <v>1009</v>
      </c>
      <c r="J1082">
        <v>566.14300000000003</v>
      </c>
      <c r="K1082">
        <v>32544.065999999999</v>
      </c>
      <c r="L1082">
        <v>143.72200000000001</v>
      </c>
      <c r="M1082">
        <v>249.01400000000001</v>
      </c>
      <c r="N1082">
        <v>745.33500000000004</v>
      </c>
      <c r="O1082">
        <v>14.965</v>
      </c>
      <c r="P1082">
        <v>8.3970000000000002</v>
      </c>
      <c r="Q1082">
        <v>0.68</v>
      </c>
      <c r="R1082">
        <v>4277</v>
      </c>
      <c r="S1082">
        <v>63.436</v>
      </c>
      <c r="T1082">
        <v>30594</v>
      </c>
      <c r="U1082">
        <v>453.76900000000001</v>
      </c>
      <c r="V1082">
        <v>1841</v>
      </c>
      <c r="W1082">
        <v>27.306000000000001</v>
      </c>
      <c r="X1082">
        <v>12211</v>
      </c>
      <c r="Y1082">
        <v>181.113</v>
      </c>
      <c r="Z1082">
        <v>214347</v>
      </c>
      <c r="AA1082">
        <v>25825261</v>
      </c>
      <c r="AB1082">
        <v>383.03899999999999</v>
      </c>
      <c r="AC1082">
        <v>3.1789999999999998</v>
      </c>
      <c r="AD1082">
        <v>185931</v>
      </c>
      <c r="AE1082">
        <v>2.758</v>
      </c>
      <c r="AF1082">
        <v>7.1999999999999995E-2</v>
      </c>
      <c r="AG1082">
        <v>13.9</v>
      </c>
      <c r="AH1082" t="s">
        <v>207</v>
      </c>
      <c r="AV1082">
        <v>78.7</v>
      </c>
      <c r="AW1082">
        <v>67422000</v>
      </c>
      <c r="AX1082">
        <v>122.578</v>
      </c>
      <c r="AY1082">
        <v>42</v>
      </c>
      <c r="AZ1082">
        <v>19.718</v>
      </c>
      <c r="BA1082">
        <v>13.079000000000001</v>
      </c>
      <c r="BB1082">
        <v>38605.671000000002</v>
      </c>
      <c r="BD1082">
        <v>86.06</v>
      </c>
      <c r="BE1082">
        <v>4.7699999999999996</v>
      </c>
      <c r="BF1082">
        <v>30.1</v>
      </c>
      <c r="BG1082">
        <v>35.6</v>
      </c>
      <c r="BI1082">
        <v>5.98</v>
      </c>
      <c r="BJ1082">
        <v>82.66</v>
      </c>
      <c r="BK1082">
        <v>0.90100000000000002</v>
      </c>
    </row>
    <row r="1083" spans="1:67" x14ac:dyDescent="0.3">
      <c r="A1083" t="s">
        <v>205</v>
      </c>
      <c r="B1083" t="s">
        <v>206</v>
      </c>
      <c r="C1083" t="s">
        <v>122</v>
      </c>
      <c r="D1083" s="33">
        <v>44160</v>
      </c>
      <c r="E1083">
        <v>2210674</v>
      </c>
      <c r="F1083">
        <v>16488</v>
      </c>
      <c r="G1083">
        <v>15056</v>
      </c>
      <c r="H1083">
        <v>50640</v>
      </c>
      <c r="I1083">
        <v>388</v>
      </c>
      <c r="J1083">
        <v>560.14300000000003</v>
      </c>
      <c r="K1083">
        <v>32788.614999999998</v>
      </c>
      <c r="L1083">
        <v>244.54900000000001</v>
      </c>
      <c r="M1083">
        <v>223.31</v>
      </c>
      <c r="N1083">
        <v>751.09</v>
      </c>
      <c r="O1083">
        <v>5.7549999999999999</v>
      </c>
      <c r="P1083">
        <v>8.3079999999999998</v>
      </c>
      <c r="Q1083">
        <v>0.68</v>
      </c>
      <c r="R1083">
        <v>4136</v>
      </c>
      <c r="S1083">
        <v>61.344999999999999</v>
      </c>
      <c r="T1083">
        <v>29944</v>
      </c>
      <c r="U1083">
        <v>444.12799999999999</v>
      </c>
      <c r="V1083">
        <v>1738</v>
      </c>
      <c r="W1083">
        <v>25.777999999999999</v>
      </c>
      <c r="X1083">
        <v>11453</v>
      </c>
      <c r="Y1083">
        <v>169.87</v>
      </c>
      <c r="Z1083">
        <v>194890</v>
      </c>
      <c r="AA1083">
        <v>26020151</v>
      </c>
      <c r="AB1083">
        <v>385.93</v>
      </c>
      <c r="AC1083">
        <v>2.891</v>
      </c>
      <c r="AD1083">
        <v>183001</v>
      </c>
      <c r="AE1083">
        <v>2.714</v>
      </c>
      <c r="AF1083">
        <v>6.9000000000000006E-2</v>
      </c>
      <c r="AG1083">
        <v>14.5</v>
      </c>
      <c r="AH1083" t="s">
        <v>207</v>
      </c>
      <c r="AV1083">
        <v>78.7</v>
      </c>
      <c r="AW1083">
        <v>67422000</v>
      </c>
      <c r="AX1083">
        <v>122.578</v>
      </c>
      <c r="AY1083">
        <v>42</v>
      </c>
      <c r="AZ1083">
        <v>19.718</v>
      </c>
      <c r="BA1083">
        <v>13.079000000000001</v>
      </c>
      <c r="BB1083">
        <v>38605.671000000002</v>
      </c>
      <c r="BD1083">
        <v>86.06</v>
      </c>
      <c r="BE1083">
        <v>4.7699999999999996</v>
      </c>
      <c r="BF1083">
        <v>30.1</v>
      </c>
      <c r="BG1083">
        <v>35.6</v>
      </c>
      <c r="BI1083">
        <v>5.98</v>
      </c>
      <c r="BJ1083">
        <v>82.66</v>
      </c>
      <c r="BK1083">
        <v>0.90100000000000002</v>
      </c>
    </row>
    <row r="1084" spans="1:67" x14ac:dyDescent="0.3">
      <c r="A1084" t="s">
        <v>205</v>
      </c>
      <c r="B1084" t="s">
        <v>206</v>
      </c>
      <c r="C1084" t="s">
        <v>122</v>
      </c>
      <c r="D1084" s="33">
        <v>44161</v>
      </c>
      <c r="E1084">
        <v>2223575</v>
      </c>
      <c r="F1084">
        <v>12901</v>
      </c>
      <c r="G1084">
        <v>13961.857</v>
      </c>
      <c r="H1084">
        <v>50969</v>
      </c>
      <c r="I1084">
        <v>329</v>
      </c>
      <c r="J1084">
        <v>547.57100000000003</v>
      </c>
      <c r="K1084">
        <v>32979.962</v>
      </c>
      <c r="L1084">
        <v>191.34700000000001</v>
      </c>
      <c r="M1084">
        <v>207.08199999999999</v>
      </c>
      <c r="N1084">
        <v>755.97</v>
      </c>
      <c r="O1084">
        <v>4.88</v>
      </c>
      <c r="P1084">
        <v>8.1219999999999999</v>
      </c>
      <c r="Q1084">
        <v>0.68</v>
      </c>
      <c r="R1084">
        <v>4006</v>
      </c>
      <c r="S1084">
        <v>59.417000000000002</v>
      </c>
      <c r="T1084">
        <v>29282</v>
      </c>
      <c r="U1084">
        <v>434.30900000000003</v>
      </c>
      <c r="V1084">
        <v>1619</v>
      </c>
      <c r="W1084">
        <v>24.013000000000002</v>
      </c>
      <c r="X1084">
        <v>10692</v>
      </c>
      <c r="Y1084">
        <v>158.583</v>
      </c>
      <c r="Z1084">
        <v>208216</v>
      </c>
      <c r="AA1084">
        <v>26228367</v>
      </c>
      <c r="AB1084">
        <v>389.01799999999997</v>
      </c>
      <c r="AC1084">
        <v>3.0880000000000001</v>
      </c>
      <c r="AD1084">
        <v>178891</v>
      </c>
      <c r="AE1084">
        <v>2.653</v>
      </c>
      <c r="AF1084">
        <v>6.7000000000000004E-2</v>
      </c>
      <c r="AG1084">
        <v>14.9</v>
      </c>
      <c r="AH1084" t="s">
        <v>207</v>
      </c>
      <c r="AV1084">
        <v>78.7</v>
      </c>
      <c r="AW1084">
        <v>67422000</v>
      </c>
      <c r="AX1084">
        <v>122.578</v>
      </c>
      <c r="AY1084">
        <v>42</v>
      </c>
      <c r="AZ1084">
        <v>19.718</v>
      </c>
      <c r="BA1084">
        <v>13.079000000000001</v>
      </c>
      <c r="BB1084">
        <v>38605.671000000002</v>
      </c>
      <c r="BD1084">
        <v>86.06</v>
      </c>
      <c r="BE1084">
        <v>4.7699999999999996</v>
      </c>
      <c r="BF1084">
        <v>30.1</v>
      </c>
      <c r="BG1084">
        <v>35.6</v>
      </c>
      <c r="BI1084">
        <v>5.98</v>
      </c>
      <c r="BJ1084">
        <v>82.66</v>
      </c>
      <c r="BK1084">
        <v>0.90100000000000002</v>
      </c>
    </row>
    <row r="1085" spans="1:67" x14ac:dyDescent="0.3">
      <c r="A1085" t="s">
        <v>205</v>
      </c>
      <c r="B1085" t="s">
        <v>206</v>
      </c>
      <c r="C1085" t="s">
        <v>122</v>
      </c>
      <c r="D1085" s="33">
        <v>44162</v>
      </c>
      <c r="E1085">
        <v>2236136</v>
      </c>
      <c r="F1085">
        <v>12561</v>
      </c>
      <c r="G1085">
        <v>12456</v>
      </c>
      <c r="H1085">
        <v>51927</v>
      </c>
      <c r="I1085">
        <v>958</v>
      </c>
      <c r="J1085">
        <v>521.57100000000003</v>
      </c>
      <c r="K1085">
        <v>33166.266000000003</v>
      </c>
      <c r="L1085">
        <v>186.304</v>
      </c>
      <c r="M1085">
        <v>184.74700000000001</v>
      </c>
      <c r="N1085">
        <v>770.17899999999997</v>
      </c>
      <c r="O1085">
        <v>14.209</v>
      </c>
      <c r="P1085">
        <v>7.7359999999999998</v>
      </c>
      <c r="Q1085">
        <v>0.69</v>
      </c>
      <c r="R1085">
        <v>3871</v>
      </c>
      <c r="S1085">
        <v>57.414000000000001</v>
      </c>
      <c r="T1085">
        <v>28620</v>
      </c>
      <c r="U1085">
        <v>424.49099999999999</v>
      </c>
      <c r="V1085">
        <v>1561</v>
      </c>
      <c r="W1085">
        <v>23.152999999999999</v>
      </c>
      <c r="X1085">
        <v>10195</v>
      </c>
      <c r="Y1085">
        <v>151.21199999999999</v>
      </c>
      <c r="Z1085">
        <v>220698</v>
      </c>
      <c r="AA1085">
        <v>26449065</v>
      </c>
      <c r="AB1085">
        <v>392.291</v>
      </c>
      <c r="AC1085">
        <v>3.2730000000000001</v>
      </c>
      <c r="AD1085">
        <v>175134</v>
      </c>
      <c r="AE1085">
        <v>2.5979999999999999</v>
      </c>
      <c r="AF1085">
        <v>6.5000000000000002E-2</v>
      </c>
      <c r="AG1085">
        <v>15.4</v>
      </c>
      <c r="AH1085" t="s">
        <v>207</v>
      </c>
      <c r="AV1085">
        <v>78.7</v>
      </c>
      <c r="AW1085">
        <v>67422000</v>
      </c>
      <c r="AX1085">
        <v>122.578</v>
      </c>
      <c r="AY1085">
        <v>42</v>
      </c>
      <c r="AZ1085">
        <v>19.718</v>
      </c>
      <c r="BA1085">
        <v>13.079000000000001</v>
      </c>
      <c r="BB1085">
        <v>38605.671000000002</v>
      </c>
      <c r="BD1085">
        <v>86.06</v>
      </c>
      <c r="BE1085">
        <v>4.7699999999999996</v>
      </c>
      <c r="BF1085">
        <v>30.1</v>
      </c>
      <c r="BG1085">
        <v>35.6</v>
      </c>
      <c r="BI1085">
        <v>5.98</v>
      </c>
      <c r="BJ1085">
        <v>82.66</v>
      </c>
      <c r="BK1085">
        <v>0.90100000000000002</v>
      </c>
    </row>
    <row r="1086" spans="1:67" x14ac:dyDescent="0.3">
      <c r="A1086" t="s">
        <v>205</v>
      </c>
      <c r="B1086" t="s">
        <v>206</v>
      </c>
      <c r="C1086" t="s">
        <v>122</v>
      </c>
      <c r="D1086" s="33">
        <v>44163</v>
      </c>
      <c r="E1086">
        <v>2248613</v>
      </c>
      <c r="F1086">
        <v>12477</v>
      </c>
      <c r="G1086">
        <v>11714.429</v>
      </c>
      <c r="H1086">
        <v>52139</v>
      </c>
      <c r="I1086">
        <v>212</v>
      </c>
      <c r="J1086">
        <v>515.85699999999997</v>
      </c>
      <c r="K1086">
        <v>33351.324000000001</v>
      </c>
      <c r="L1086">
        <v>185.05799999999999</v>
      </c>
      <c r="M1086">
        <v>173.74799999999999</v>
      </c>
      <c r="N1086">
        <v>773.32299999999998</v>
      </c>
      <c r="O1086">
        <v>3.1440000000000001</v>
      </c>
      <c r="P1086">
        <v>7.6509999999999998</v>
      </c>
      <c r="Q1086">
        <v>0.7</v>
      </c>
      <c r="R1086">
        <v>3765</v>
      </c>
      <c r="S1086">
        <v>55.841999999999999</v>
      </c>
      <c r="T1086">
        <v>28139</v>
      </c>
      <c r="U1086">
        <v>417.35599999999999</v>
      </c>
      <c r="V1086">
        <v>1463</v>
      </c>
      <c r="W1086">
        <v>21.699000000000002</v>
      </c>
      <c r="X1086">
        <v>9656</v>
      </c>
      <c r="Y1086">
        <v>143.21700000000001</v>
      </c>
      <c r="Z1086">
        <v>99512</v>
      </c>
      <c r="AA1086">
        <v>26548577</v>
      </c>
      <c r="AB1086">
        <v>393.767</v>
      </c>
      <c r="AC1086">
        <v>1.476</v>
      </c>
      <c r="AD1086">
        <v>174274</v>
      </c>
      <c r="AE1086">
        <v>2.585</v>
      </c>
      <c r="AF1086">
        <v>6.4000000000000001E-2</v>
      </c>
      <c r="AG1086">
        <v>15.6</v>
      </c>
      <c r="AH1086" t="s">
        <v>207</v>
      </c>
      <c r="AV1086">
        <v>75</v>
      </c>
      <c r="AW1086">
        <v>67422000</v>
      </c>
      <c r="AX1086">
        <v>122.578</v>
      </c>
      <c r="AY1086">
        <v>42</v>
      </c>
      <c r="AZ1086">
        <v>19.718</v>
      </c>
      <c r="BA1086">
        <v>13.079000000000001</v>
      </c>
      <c r="BB1086">
        <v>38605.671000000002</v>
      </c>
      <c r="BD1086">
        <v>86.06</v>
      </c>
      <c r="BE1086">
        <v>4.7699999999999996</v>
      </c>
      <c r="BF1086">
        <v>30.1</v>
      </c>
      <c r="BG1086">
        <v>35.6</v>
      </c>
      <c r="BI1086">
        <v>5.98</v>
      </c>
      <c r="BJ1086">
        <v>82.66</v>
      </c>
      <c r="BK1086">
        <v>0.90100000000000002</v>
      </c>
    </row>
    <row r="1087" spans="1:67" x14ac:dyDescent="0.3">
      <c r="A1087" t="s">
        <v>205</v>
      </c>
      <c r="B1087" t="s">
        <v>206</v>
      </c>
      <c r="C1087" t="s">
        <v>122</v>
      </c>
      <c r="D1087" s="33">
        <v>44164</v>
      </c>
      <c r="E1087">
        <v>2258376</v>
      </c>
      <c r="F1087">
        <v>9763</v>
      </c>
      <c r="G1087">
        <v>11233.429</v>
      </c>
      <c r="H1087">
        <v>52337</v>
      </c>
      <c r="I1087">
        <v>198</v>
      </c>
      <c r="J1087">
        <v>513.57100000000003</v>
      </c>
      <c r="K1087">
        <v>33496.129000000001</v>
      </c>
      <c r="L1087">
        <v>144.804</v>
      </c>
      <c r="M1087">
        <v>166.614</v>
      </c>
      <c r="N1087">
        <v>776.26</v>
      </c>
      <c r="O1087">
        <v>2.9369999999999998</v>
      </c>
      <c r="P1087">
        <v>7.617</v>
      </c>
      <c r="Q1087">
        <v>0.72</v>
      </c>
      <c r="R1087">
        <v>3744</v>
      </c>
      <c r="S1087">
        <v>55.530999999999999</v>
      </c>
      <c r="T1087">
        <v>28284</v>
      </c>
      <c r="U1087">
        <v>419.50700000000001</v>
      </c>
      <c r="V1087">
        <v>1394</v>
      </c>
      <c r="W1087">
        <v>20.675999999999998</v>
      </c>
      <c r="X1087">
        <v>9402</v>
      </c>
      <c r="Y1087">
        <v>139.44999999999999</v>
      </c>
      <c r="Z1087">
        <v>23774</v>
      </c>
      <c r="AA1087">
        <v>26572351</v>
      </c>
      <c r="AB1087">
        <v>394.12</v>
      </c>
      <c r="AC1087">
        <v>0.35299999999999998</v>
      </c>
      <c r="AD1087">
        <v>174161</v>
      </c>
      <c r="AE1087">
        <v>2.5830000000000002</v>
      </c>
      <c r="AF1087">
        <v>6.4000000000000001E-2</v>
      </c>
      <c r="AG1087">
        <v>15.6</v>
      </c>
      <c r="AH1087" t="s">
        <v>207</v>
      </c>
      <c r="AV1087">
        <v>75</v>
      </c>
      <c r="AW1087">
        <v>67422000</v>
      </c>
      <c r="AX1087">
        <v>122.578</v>
      </c>
      <c r="AY1087">
        <v>42</v>
      </c>
      <c r="AZ1087">
        <v>19.718</v>
      </c>
      <c r="BA1087">
        <v>13.079000000000001</v>
      </c>
      <c r="BB1087">
        <v>38605.671000000002</v>
      </c>
      <c r="BD1087">
        <v>86.06</v>
      </c>
      <c r="BE1087">
        <v>4.7699999999999996</v>
      </c>
      <c r="BF1087">
        <v>30.1</v>
      </c>
      <c r="BG1087">
        <v>35.6</v>
      </c>
      <c r="BI1087">
        <v>5.98</v>
      </c>
      <c r="BJ1087">
        <v>82.66</v>
      </c>
      <c r="BK1087">
        <v>0.90100000000000002</v>
      </c>
      <c r="BL1087">
        <v>38701</v>
      </c>
      <c r="BM1087">
        <v>6.98</v>
      </c>
      <c r="BN1087">
        <v>24.08</v>
      </c>
      <c r="BO1087">
        <v>574.01145026845802</v>
      </c>
    </row>
    <row r="1088" spans="1:67" x14ac:dyDescent="0.3">
      <c r="A1088" t="s">
        <v>205</v>
      </c>
      <c r="B1088" t="s">
        <v>206</v>
      </c>
      <c r="C1088" t="s">
        <v>122</v>
      </c>
      <c r="D1088" s="33">
        <v>44165</v>
      </c>
      <c r="E1088">
        <v>2262406</v>
      </c>
      <c r="F1088">
        <v>4030</v>
      </c>
      <c r="G1088">
        <v>11130</v>
      </c>
      <c r="H1088">
        <v>52743</v>
      </c>
      <c r="I1088">
        <v>406</v>
      </c>
      <c r="J1088">
        <v>500</v>
      </c>
      <c r="K1088">
        <v>33555.902000000002</v>
      </c>
      <c r="L1088">
        <v>59.773000000000003</v>
      </c>
      <c r="M1088">
        <v>165.08</v>
      </c>
      <c r="N1088">
        <v>782.28200000000004</v>
      </c>
      <c r="O1088">
        <v>6.0220000000000002</v>
      </c>
      <c r="P1088">
        <v>7.4160000000000004</v>
      </c>
      <c r="Q1088">
        <v>0.73</v>
      </c>
      <c r="R1088">
        <v>3739</v>
      </c>
      <c r="S1088">
        <v>55.457000000000001</v>
      </c>
      <c r="T1088">
        <v>28229</v>
      </c>
      <c r="U1088">
        <v>418.69099999999997</v>
      </c>
      <c r="V1088">
        <v>1346</v>
      </c>
      <c r="W1088">
        <v>19.963999999999999</v>
      </c>
      <c r="X1088">
        <v>9279</v>
      </c>
      <c r="Y1088">
        <v>137.626</v>
      </c>
      <c r="Z1088">
        <v>239369</v>
      </c>
      <c r="AA1088">
        <v>26811720</v>
      </c>
      <c r="AB1088">
        <v>397.67</v>
      </c>
      <c r="AC1088">
        <v>3.55</v>
      </c>
      <c r="AD1088">
        <v>171544</v>
      </c>
      <c r="AE1088">
        <v>2.544</v>
      </c>
      <c r="AF1088">
        <v>6.4000000000000001E-2</v>
      </c>
      <c r="AG1088">
        <v>15.6</v>
      </c>
      <c r="AH1088" t="s">
        <v>207</v>
      </c>
      <c r="AV1088">
        <v>75</v>
      </c>
      <c r="AW1088">
        <v>67422000</v>
      </c>
      <c r="AX1088">
        <v>122.578</v>
      </c>
      <c r="AY1088">
        <v>42</v>
      </c>
      <c r="AZ1088">
        <v>19.718</v>
      </c>
      <c r="BA1088">
        <v>13.079000000000001</v>
      </c>
      <c r="BB1088">
        <v>38605.671000000002</v>
      </c>
      <c r="BD1088">
        <v>86.06</v>
      </c>
      <c r="BE1088">
        <v>4.7699999999999996</v>
      </c>
      <c r="BF1088">
        <v>30.1</v>
      </c>
      <c r="BG1088">
        <v>35.6</v>
      </c>
      <c r="BI1088">
        <v>5.98</v>
      </c>
      <c r="BJ1088">
        <v>82.66</v>
      </c>
      <c r="BK1088">
        <v>0.90100000000000002</v>
      </c>
    </row>
    <row r="1089" spans="1:67" x14ac:dyDescent="0.3">
      <c r="A1089" t="s">
        <v>205</v>
      </c>
      <c r="B1089" t="s">
        <v>206</v>
      </c>
      <c r="C1089" t="s">
        <v>122</v>
      </c>
      <c r="D1089" s="33">
        <v>44166</v>
      </c>
      <c r="E1089">
        <v>2270662</v>
      </c>
      <c r="F1089">
        <v>8256</v>
      </c>
      <c r="G1089">
        <v>10925.143</v>
      </c>
      <c r="H1089">
        <v>53519</v>
      </c>
      <c r="I1089">
        <v>776</v>
      </c>
      <c r="J1089">
        <v>466.714</v>
      </c>
      <c r="K1089">
        <v>33678.353999999999</v>
      </c>
      <c r="L1089">
        <v>122.453</v>
      </c>
      <c r="M1089">
        <v>162.041</v>
      </c>
      <c r="N1089">
        <v>793.79100000000005</v>
      </c>
      <c r="O1089">
        <v>11.51</v>
      </c>
      <c r="P1089">
        <v>6.9219999999999997</v>
      </c>
      <c r="Q1089">
        <v>0.75</v>
      </c>
      <c r="R1089">
        <v>3594</v>
      </c>
      <c r="S1089">
        <v>53.305999999999997</v>
      </c>
      <c r="T1089">
        <v>27611</v>
      </c>
      <c r="U1089">
        <v>409.52499999999998</v>
      </c>
      <c r="V1089">
        <v>1310</v>
      </c>
      <c r="W1089">
        <v>19.43</v>
      </c>
      <c r="X1089">
        <v>9065</v>
      </c>
      <c r="Y1089">
        <v>134.452</v>
      </c>
      <c r="Z1089">
        <v>199683</v>
      </c>
      <c r="AA1089">
        <v>27011403</v>
      </c>
      <c r="AB1089">
        <v>400.63200000000001</v>
      </c>
      <c r="AC1089">
        <v>2.9620000000000002</v>
      </c>
      <c r="AD1089">
        <v>169449</v>
      </c>
      <c r="AE1089">
        <v>2.5129999999999999</v>
      </c>
      <c r="AF1089">
        <v>6.4000000000000001E-2</v>
      </c>
      <c r="AG1089">
        <v>15.6</v>
      </c>
      <c r="AH1089" t="s">
        <v>207</v>
      </c>
      <c r="AV1089">
        <v>75</v>
      </c>
      <c r="AW1089">
        <v>67422000</v>
      </c>
      <c r="AX1089">
        <v>122.578</v>
      </c>
      <c r="AY1089">
        <v>42</v>
      </c>
      <c r="AZ1089">
        <v>19.718</v>
      </c>
      <c r="BA1089">
        <v>13.079000000000001</v>
      </c>
      <c r="BB1089">
        <v>38605.671000000002</v>
      </c>
      <c r="BD1089">
        <v>86.06</v>
      </c>
      <c r="BE1089">
        <v>4.7699999999999996</v>
      </c>
      <c r="BF1089">
        <v>30.1</v>
      </c>
      <c r="BG1089">
        <v>35.6</v>
      </c>
      <c r="BI1089">
        <v>5.98</v>
      </c>
      <c r="BJ1089">
        <v>82.66</v>
      </c>
      <c r="BK1089">
        <v>0.90100000000000002</v>
      </c>
    </row>
    <row r="1090" spans="1:67" x14ac:dyDescent="0.3">
      <c r="A1090" t="s">
        <v>205</v>
      </c>
      <c r="B1090" t="s">
        <v>206</v>
      </c>
      <c r="C1090" t="s">
        <v>122</v>
      </c>
      <c r="D1090" s="33">
        <v>44167</v>
      </c>
      <c r="E1090">
        <v>2284733</v>
      </c>
      <c r="F1090">
        <v>14071</v>
      </c>
      <c r="G1090">
        <v>10579.857</v>
      </c>
      <c r="H1090">
        <v>53829</v>
      </c>
      <c r="I1090">
        <v>310</v>
      </c>
      <c r="J1090">
        <v>455.57100000000003</v>
      </c>
      <c r="K1090">
        <v>33887.055</v>
      </c>
      <c r="L1090">
        <v>208.7</v>
      </c>
      <c r="M1090">
        <v>156.91999999999999</v>
      </c>
      <c r="N1090">
        <v>798.38900000000001</v>
      </c>
      <c r="O1090">
        <v>4.5979999999999999</v>
      </c>
      <c r="P1090">
        <v>6.7569999999999997</v>
      </c>
      <c r="Q1090">
        <v>0.77</v>
      </c>
      <c r="R1090">
        <v>3478</v>
      </c>
      <c r="S1090">
        <v>51.585999999999999</v>
      </c>
      <c r="T1090">
        <v>26986</v>
      </c>
      <c r="U1090">
        <v>400.255</v>
      </c>
      <c r="V1090">
        <v>1213</v>
      </c>
      <c r="W1090">
        <v>17.991</v>
      </c>
      <c r="X1090">
        <v>8641</v>
      </c>
      <c r="Y1090">
        <v>128.16300000000001</v>
      </c>
      <c r="Z1090">
        <v>180924</v>
      </c>
      <c r="AA1090">
        <v>27192327</v>
      </c>
      <c r="AB1090">
        <v>403.315</v>
      </c>
      <c r="AC1090">
        <v>2.6829999999999998</v>
      </c>
      <c r="AD1090">
        <v>167454</v>
      </c>
      <c r="AE1090">
        <v>2.484</v>
      </c>
      <c r="AF1090">
        <v>6.3E-2</v>
      </c>
      <c r="AG1090">
        <v>15.9</v>
      </c>
      <c r="AH1090" t="s">
        <v>207</v>
      </c>
      <c r="AV1090">
        <v>75</v>
      </c>
      <c r="AW1090">
        <v>67422000</v>
      </c>
      <c r="AX1090">
        <v>122.578</v>
      </c>
      <c r="AY1090">
        <v>42</v>
      </c>
      <c r="AZ1090">
        <v>19.718</v>
      </c>
      <c r="BA1090">
        <v>13.079000000000001</v>
      </c>
      <c r="BB1090">
        <v>38605.671000000002</v>
      </c>
      <c r="BD1090">
        <v>86.06</v>
      </c>
      <c r="BE1090">
        <v>4.7699999999999996</v>
      </c>
      <c r="BF1090">
        <v>30.1</v>
      </c>
      <c r="BG1090">
        <v>35.6</v>
      </c>
      <c r="BI1090">
        <v>5.98</v>
      </c>
      <c r="BJ1090">
        <v>82.66</v>
      </c>
      <c r="BK1090">
        <v>0.90100000000000002</v>
      </c>
    </row>
    <row r="1091" spans="1:67" x14ac:dyDescent="0.3">
      <c r="A1091" t="s">
        <v>205</v>
      </c>
      <c r="B1091" t="s">
        <v>206</v>
      </c>
      <c r="C1091" t="s">
        <v>122</v>
      </c>
      <c r="D1091" s="33">
        <v>44168</v>
      </c>
      <c r="E1091">
        <v>2297338</v>
      </c>
      <c r="F1091">
        <v>12605</v>
      </c>
      <c r="G1091">
        <v>10537.571</v>
      </c>
      <c r="H1091">
        <v>54152</v>
      </c>
      <c r="I1091">
        <v>323</v>
      </c>
      <c r="J1091">
        <v>454.714</v>
      </c>
      <c r="K1091">
        <v>34074.010999999999</v>
      </c>
      <c r="L1091">
        <v>186.95699999999999</v>
      </c>
      <c r="M1091">
        <v>156.29300000000001</v>
      </c>
      <c r="N1091">
        <v>803.18</v>
      </c>
      <c r="O1091">
        <v>4.7910000000000004</v>
      </c>
      <c r="P1091">
        <v>6.7439999999999998</v>
      </c>
      <c r="Q1091">
        <v>0.79</v>
      </c>
      <c r="R1091">
        <v>3415</v>
      </c>
      <c r="S1091">
        <v>50.651000000000003</v>
      </c>
      <c r="T1091">
        <v>26675</v>
      </c>
      <c r="U1091">
        <v>395.642</v>
      </c>
      <c r="V1091">
        <v>1205</v>
      </c>
      <c r="W1091">
        <v>17.873000000000001</v>
      </c>
      <c r="X1091">
        <v>8631</v>
      </c>
      <c r="Y1091">
        <v>128.01499999999999</v>
      </c>
      <c r="Z1091">
        <v>200341</v>
      </c>
      <c r="AA1091">
        <v>27392668</v>
      </c>
      <c r="AB1091">
        <v>406.28699999999998</v>
      </c>
      <c r="AC1091">
        <v>2.9710000000000001</v>
      </c>
      <c r="AD1091">
        <v>166329</v>
      </c>
      <c r="AE1091">
        <v>2.4670000000000001</v>
      </c>
      <c r="AF1091">
        <v>6.3E-2</v>
      </c>
      <c r="AG1091">
        <v>15.9</v>
      </c>
      <c r="AH1091" t="s">
        <v>207</v>
      </c>
      <c r="AV1091">
        <v>75</v>
      </c>
      <c r="AW1091">
        <v>67422000</v>
      </c>
      <c r="AX1091">
        <v>122.578</v>
      </c>
      <c r="AY1091">
        <v>42</v>
      </c>
      <c r="AZ1091">
        <v>19.718</v>
      </c>
      <c r="BA1091">
        <v>13.079000000000001</v>
      </c>
      <c r="BB1091">
        <v>38605.671000000002</v>
      </c>
      <c r="BD1091">
        <v>86.06</v>
      </c>
      <c r="BE1091">
        <v>4.7699999999999996</v>
      </c>
      <c r="BF1091">
        <v>30.1</v>
      </c>
      <c r="BG1091">
        <v>35.6</v>
      </c>
      <c r="BI1091">
        <v>5.98</v>
      </c>
      <c r="BJ1091">
        <v>82.66</v>
      </c>
      <c r="BK1091">
        <v>0.90100000000000002</v>
      </c>
    </row>
    <row r="1092" spans="1:67" x14ac:dyDescent="0.3">
      <c r="A1092" t="s">
        <v>205</v>
      </c>
      <c r="B1092" t="s">
        <v>206</v>
      </c>
      <c r="C1092" t="s">
        <v>122</v>
      </c>
      <c r="D1092" s="33">
        <v>44169</v>
      </c>
      <c r="E1092">
        <v>2308638</v>
      </c>
      <c r="F1092">
        <v>11300</v>
      </c>
      <c r="G1092">
        <v>10357.429</v>
      </c>
      <c r="H1092">
        <v>54781</v>
      </c>
      <c r="I1092">
        <v>629</v>
      </c>
      <c r="J1092">
        <v>407.714</v>
      </c>
      <c r="K1092">
        <v>34241.612999999998</v>
      </c>
      <c r="L1092">
        <v>167.601</v>
      </c>
      <c r="M1092">
        <v>153.62100000000001</v>
      </c>
      <c r="N1092">
        <v>812.50900000000001</v>
      </c>
      <c r="O1092">
        <v>9.3290000000000006</v>
      </c>
      <c r="P1092">
        <v>6.0469999999999997</v>
      </c>
      <c r="Q1092">
        <v>0.81</v>
      </c>
      <c r="R1092">
        <v>3283</v>
      </c>
      <c r="S1092">
        <v>48.692999999999998</v>
      </c>
      <c r="T1092">
        <v>26283</v>
      </c>
      <c r="U1092">
        <v>389.82799999999997</v>
      </c>
      <c r="V1092">
        <v>1164</v>
      </c>
      <c r="W1092">
        <v>17.263999999999999</v>
      </c>
      <c r="X1092">
        <v>8560</v>
      </c>
      <c r="Y1092">
        <v>126.962</v>
      </c>
      <c r="Z1092">
        <v>218844</v>
      </c>
      <c r="AA1092">
        <v>27611512</v>
      </c>
      <c r="AB1092">
        <v>409.53300000000002</v>
      </c>
      <c r="AC1092">
        <v>3.246</v>
      </c>
      <c r="AD1092">
        <v>166064</v>
      </c>
      <c r="AE1092">
        <v>2.4630000000000001</v>
      </c>
      <c r="AF1092">
        <v>6.3E-2</v>
      </c>
      <c r="AG1092">
        <v>15.9</v>
      </c>
      <c r="AH1092" t="s">
        <v>207</v>
      </c>
      <c r="AV1092">
        <v>75</v>
      </c>
      <c r="AW1092">
        <v>67422000</v>
      </c>
      <c r="AX1092">
        <v>122.578</v>
      </c>
      <c r="AY1092">
        <v>42</v>
      </c>
      <c r="AZ1092">
        <v>19.718</v>
      </c>
      <c r="BA1092">
        <v>13.079000000000001</v>
      </c>
      <c r="BB1092">
        <v>38605.671000000002</v>
      </c>
      <c r="BD1092">
        <v>86.06</v>
      </c>
      <c r="BE1092">
        <v>4.7699999999999996</v>
      </c>
      <c r="BF1092">
        <v>30.1</v>
      </c>
      <c r="BG1092">
        <v>35.6</v>
      </c>
      <c r="BI1092">
        <v>5.98</v>
      </c>
      <c r="BJ1092">
        <v>82.66</v>
      </c>
      <c r="BK1092">
        <v>0.90100000000000002</v>
      </c>
    </row>
    <row r="1093" spans="1:67" x14ac:dyDescent="0.3">
      <c r="A1093" t="s">
        <v>205</v>
      </c>
      <c r="B1093" t="s">
        <v>206</v>
      </c>
      <c r="C1093" t="s">
        <v>122</v>
      </c>
      <c r="D1093" s="33">
        <v>44170</v>
      </c>
      <c r="E1093">
        <v>2321520</v>
      </c>
      <c r="F1093">
        <v>12882</v>
      </c>
      <c r="G1093">
        <v>10415.286</v>
      </c>
      <c r="H1093">
        <v>54993</v>
      </c>
      <c r="I1093">
        <v>212</v>
      </c>
      <c r="J1093">
        <v>407.714</v>
      </c>
      <c r="K1093">
        <v>34432.678</v>
      </c>
      <c r="L1093">
        <v>191.065</v>
      </c>
      <c r="M1093">
        <v>154.47900000000001</v>
      </c>
      <c r="N1093">
        <v>815.654</v>
      </c>
      <c r="O1093">
        <v>3.1440000000000001</v>
      </c>
      <c r="P1093">
        <v>6.0469999999999997</v>
      </c>
      <c r="Q1093">
        <v>0.84</v>
      </c>
      <c r="R1093">
        <v>3220</v>
      </c>
      <c r="S1093">
        <v>47.759</v>
      </c>
      <c r="T1093">
        <v>26040</v>
      </c>
      <c r="U1093">
        <v>386.22399999999999</v>
      </c>
      <c r="V1093">
        <v>1167</v>
      </c>
      <c r="W1093">
        <v>17.309000000000001</v>
      </c>
      <c r="X1093">
        <v>8603</v>
      </c>
      <c r="Y1093">
        <v>127.599</v>
      </c>
      <c r="Z1093">
        <v>105209</v>
      </c>
      <c r="AA1093">
        <v>27716721</v>
      </c>
      <c r="AB1093">
        <v>411.09300000000002</v>
      </c>
      <c r="AC1093">
        <v>1.56</v>
      </c>
      <c r="AD1093">
        <v>166878</v>
      </c>
      <c r="AE1093">
        <v>2.4750000000000001</v>
      </c>
      <c r="AF1093">
        <v>6.3E-2</v>
      </c>
      <c r="AG1093">
        <v>15.9</v>
      </c>
      <c r="AH1093" t="s">
        <v>207</v>
      </c>
      <c r="AV1093">
        <v>75</v>
      </c>
      <c r="AW1093">
        <v>67422000</v>
      </c>
      <c r="AX1093">
        <v>122.578</v>
      </c>
      <c r="AY1093">
        <v>42</v>
      </c>
      <c r="AZ1093">
        <v>19.718</v>
      </c>
      <c r="BA1093">
        <v>13.079000000000001</v>
      </c>
      <c r="BB1093">
        <v>38605.671000000002</v>
      </c>
      <c r="BD1093">
        <v>86.06</v>
      </c>
      <c r="BE1093">
        <v>4.7699999999999996</v>
      </c>
      <c r="BF1093">
        <v>30.1</v>
      </c>
      <c r="BG1093">
        <v>35.6</v>
      </c>
      <c r="BI1093">
        <v>5.98</v>
      </c>
      <c r="BJ1093">
        <v>82.66</v>
      </c>
      <c r="BK1093">
        <v>0.90100000000000002</v>
      </c>
    </row>
    <row r="1094" spans="1:67" x14ac:dyDescent="0.3">
      <c r="A1094" t="s">
        <v>205</v>
      </c>
      <c r="B1094" t="s">
        <v>206</v>
      </c>
      <c r="C1094" t="s">
        <v>122</v>
      </c>
      <c r="D1094" s="33">
        <v>44171</v>
      </c>
      <c r="E1094">
        <v>2332469</v>
      </c>
      <c r="F1094">
        <v>10949</v>
      </c>
      <c r="G1094">
        <v>10584.714</v>
      </c>
      <c r="H1094">
        <v>55167</v>
      </c>
      <c r="I1094">
        <v>174</v>
      </c>
      <c r="J1094">
        <v>404.286</v>
      </c>
      <c r="K1094">
        <v>34595.072999999997</v>
      </c>
      <c r="L1094">
        <v>162.39500000000001</v>
      </c>
      <c r="M1094">
        <v>156.99199999999999</v>
      </c>
      <c r="N1094">
        <v>818.23400000000004</v>
      </c>
      <c r="O1094">
        <v>2.581</v>
      </c>
      <c r="P1094">
        <v>5.9960000000000004</v>
      </c>
      <c r="Q1094">
        <v>0.86</v>
      </c>
      <c r="R1094">
        <v>3210</v>
      </c>
      <c r="S1094">
        <v>47.610999999999997</v>
      </c>
      <c r="T1094">
        <v>26262</v>
      </c>
      <c r="U1094">
        <v>389.517</v>
      </c>
      <c r="V1094">
        <v>1166</v>
      </c>
      <c r="W1094">
        <v>17.294</v>
      </c>
      <c r="X1094">
        <v>8578</v>
      </c>
      <c r="Y1094">
        <v>127.229</v>
      </c>
      <c r="Z1094">
        <v>26391</v>
      </c>
      <c r="AA1094">
        <v>27743112</v>
      </c>
      <c r="AB1094">
        <v>411.48500000000001</v>
      </c>
      <c r="AC1094">
        <v>0.39100000000000001</v>
      </c>
      <c r="AD1094">
        <v>167252</v>
      </c>
      <c r="AE1094">
        <v>2.4809999999999999</v>
      </c>
      <c r="AF1094">
        <v>6.3E-2</v>
      </c>
      <c r="AG1094">
        <v>15.9</v>
      </c>
      <c r="AH1094" t="s">
        <v>207</v>
      </c>
      <c r="AV1094">
        <v>75</v>
      </c>
      <c r="AW1094">
        <v>67422000</v>
      </c>
      <c r="AX1094">
        <v>122.578</v>
      </c>
      <c r="AY1094">
        <v>42</v>
      </c>
      <c r="AZ1094">
        <v>19.718</v>
      </c>
      <c r="BA1094">
        <v>13.079000000000001</v>
      </c>
      <c r="BB1094">
        <v>38605.671000000002</v>
      </c>
      <c r="BD1094">
        <v>86.06</v>
      </c>
      <c r="BE1094">
        <v>4.7699999999999996</v>
      </c>
      <c r="BF1094">
        <v>30.1</v>
      </c>
      <c r="BG1094">
        <v>35.6</v>
      </c>
      <c r="BI1094">
        <v>5.98</v>
      </c>
      <c r="BJ1094">
        <v>82.66</v>
      </c>
      <c r="BK1094">
        <v>0.90100000000000002</v>
      </c>
      <c r="BL1094">
        <v>41268</v>
      </c>
      <c r="BM1094">
        <v>7.29</v>
      </c>
      <c r="BN1094">
        <v>21.45</v>
      </c>
      <c r="BO1094">
        <v>612.08507608792399</v>
      </c>
    </row>
    <row r="1095" spans="1:67" x14ac:dyDescent="0.3">
      <c r="A1095" t="s">
        <v>205</v>
      </c>
      <c r="B1095" t="s">
        <v>206</v>
      </c>
      <c r="C1095" t="s">
        <v>122</v>
      </c>
      <c r="D1095" s="33">
        <v>44172</v>
      </c>
      <c r="E1095">
        <v>2335880</v>
      </c>
      <c r="F1095">
        <v>3411</v>
      </c>
      <c r="G1095">
        <v>10496.286</v>
      </c>
      <c r="H1095">
        <v>55533</v>
      </c>
      <c r="I1095">
        <v>366</v>
      </c>
      <c r="J1095">
        <v>398.57100000000003</v>
      </c>
      <c r="K1095">
        <v>34645.665000000001</v>
      </c>
      <c r="L1095">
        <v>50.591999999999999</v>
      </c>
      <c r="M1095">
        <v>155.68</v>
      </c>
      <c r="N1095">
        <v>823.66300000000001</v>
      </c>
      <c r="O1095">
        <v>5.4279999999999999</v>
      </c>
      <c r="P1095">
        <v>5.9119999999999999</v>
      </c>
      <c r="Q1095">
        <v>0.88</v>
      </c>
      <c r="R1095">
        <v>3188</v>
      </c>
      <c r="S1095">
        <v>47.283999999999999</v>
      </c>
      <c r="T1095">
        <v>26333</v>
      </c>
      <c r="U1095">
        <v>390.57</v>
      </c>
      <c r="V1095">
        <v>1173</v>
      </c>
      <c r="W1095">
        <v>17.398</v>
      </c>
      <c r="X1095">
        <v>8527</v>
      </c>
      <c r="Y1095">
        <v>126.47199999999999</v>
      </c>
      <c r="Z1095">
        <v>257388</v>
      </c>
      <c r="AA1095">
        <v>28000500</v>
      </c>
      <c r="AB1095">
        <v>415.30200000000002</v>
      </c>
      <c r="AC1095">
        <v>3.8180000000000001</v>
      </c>
      <c r="AD1095">
        <v>169826</v>
      </c>
      <c r="AE1095">
        <v>2.5190000000000001</v>
      </c>
      <c r="AF1095">
        <v>6.4000000000000001E-2</v>
      </c>
      <c r="AG1095">
        <v>15.6</v>
      </c>
      <c r="AH1095" t="s">
        <v>207</v>
      </c>
      <c r="AV1095">
        <v>75</v>
      </c>
      <c r="AW1095">
        <v>67422000</v>
      </c>
      <c r="AX1095">
        <v>122.578</v>
      </c>
      <c r="AY1095">
        <v>42</v>
      </c>
      <c r="AZ1095">
        <v>19.718</v>
      </c>
      <c r="BA1095">
        <v>13.079000000000001</v>
      </c>
      <c r="BB1095">
        <v>38605.671000000002</v>
      </c>
      <c r="BD1095">
        <v>86.06</v>
      </c>
      <c r="BE1095">
        <v>4.7699999999999996</v>
      </c>
      <c r="BF1095">
        <v>30.1</v>
      </c>
      <c r="BG1095">
        <v>35.6</v>
      </c>
      <c r="BI1095">
        <v>5.98</v>
      </c>
      <c r="BJ1095">
        <v>82.66</v>
      </c>
      <c r="BK1095">
        <v>0.90100000000000002</v>
      </c>
    </row>
    <row r="1096" spans="1:67" x14ac:dyDescent="0.3">
      <c r="A1096" t="s">
        <v>205</v>
      </c>
      <c r="B1096" t="s">
        <v>206</v>
      </c>
      <c r="C1096" t="s">
        <v>122</v>
      </c>
      <c r="D1096" s="33">
        <v>44173</v>
      </c>
      <c r="E1096">
        <v>2349699</v>
      </c>
      <c r="F1096">
        <v>13819</v>
      </c>
      <c r="G1096">
        <v>11291</v>
      </c>
      <c r="H1096">
        <v>56364</v>
      </c>
      <c r="I1096">
        <v>831</v>
      </c>
      <c r="J1096">
        <v>406.42899999999997</v>
      </c>
      <c r="K1096">
        <v>34850.627</v>
      </c>
      <c r="L1096">
        <v>204.96299999999999</v>
      </c>
      <c r="M1096">
        <v>167.46799999999999</v>
      </c>
      <c r="N1096">
        <v>835.98800000000006</v>
      </c>
      <c r="O1096">
        <v>12.324999999999999</v>
      </c>
      <c r="P1096">
        <v>6.0279999999999996</v>
      </c>
      <c r="Q1096">
        <v>0.9</v>
      </c>
      <c r="R1096">
        <v>3078</v>
      </c>
      <c r="S1096">
        <v>45.652999999999999</v>
      </c>
      <c r="T1096">
        <v>25882</v>
      </c>
      <c r="U1096">
        <v>383.88099999999997</v>
      </c>
      <c r="V1096">
        <v>1153</v>
      </c>
      <c r="W1096">
        <v>17.100999999999999</v>
      </c>
      <c r="X1096">
        <v>8552</v>
      </c>
      <c r="Y1096">
        <v>126.843</v>
      </c>
      <c r="Z1096">
        <v>225379</v>
      </c>
      <c r="AA1096">
        <v>28225879</v>
      </c>
      <c r="AB1096">
        <v>418.64499999999998</v>
      </c>
      <c r="AC1096">
        <v>3.343</v>
      </c>
      <c r="AD1096">
        <v>173497</v>
      </c>
      <c r="AE1096">
        <v>2.573</v>
      </c>
      <c r="AF1096">
        <v>6.3E-2</v>
      </c>
      <c r="AG1096">
        <v>15.9</v>
      </c>
      <c r="AH1096" t="s">
        <v>207</v>
      </c>
      <c r="AV1096">
        <v>75</v>
      </c>
      <c r="AW1096">
        <v>67422000</v>
      </c>
      <c r="AX1096">
        <v>122.578</v>
      </c>
      <c r="AY1096">
        <v>42</v>
      </c>
      <c r="AZ1096">
        <v>19.718</v>
      </c>
      <c r="BA1096">
        <v>13.079000000000001</v>
      </c>
      <c r="BB1096">
        <v>38605.671000000002</v>
      </c>
      <c r="BD1096">
        <v>86.06</v>
      </c>
      <c r="BE1096">
        <v>4.7699999999999996</v>
      </c>
      <c r="BF1096">
        <v>30.1</v>
      </c>
      <c r="BG1096">
        <v>35.6</v>
      </c>
      <c r="BI1096">
        <v>5.98</v>
      </c>
      <c r="BJ1096">
        <v>82.66</v>
      </c>
      <c r="BK1096">
        <v>0.90100000000000002</v>
      </c>
    </row>
    <row r="1097" spans="1:67" x14ac:dyDescent="0.3">
      <c r="A1097" t="s">
        <v>205</v>
      </c>
      <c r="B1097" t="s">
        <v>206</v>
      </c>
      <c r="C1097" t="s">
        <v>122</v>
      </c>
      <c r="D1097" s="33">
        <v>44174</v>
      </c>
      <c r="E1097">
        <v>2364294</v>
      </c>
      <c r="F1097">
        <v>14595</v>
      </c>
      <c r="G1097">
        <v>11365.857</v>
      </c>
      <c r="H1097">
        <v>56657</v>
      </c>
      <c r="I1097">
        <v>293</v>
      </c>
      <c r="J1097">
        <v>404</v>
      </c>
      <c r="K1097">
        <v>35067.1</v>
      </c>
      <c r="L1097">
        <v>216.47200000000001</v>
      </c>
      <c r="M1097">
        <v>168.578</v>
      </c>
      <c r="N1097">
        <v>840.33399999999995</v>
      </c>
      <c r="O1097">
        <v>4.3460000000000001</v>
      </c>
      <c r="P1097">
        <v>5.992</v>
      </c>
      <c r="Q1097">
        <v>0.91</v>
      </c>
      <c r="R1097">
        <v>3031</v>
      </c>
      <c r="S1097">
        <v>44.956000000000003</v>
      </c>
      <c r="T1097">
        <v>25526</v>
      </c>
      <c r="U1097">
        <v>378.6</v>
      </c>
      <c r="V1097">
        <v>1162</v>
      </c>
      <c r="W1097">
        <v>17.234999999999999</v>
      </c>
      <c r="X1097">
        <v>8679</v>
      </c>
      <c r="Y1097">
        <v>128.727</v>
      </c>
      <c r="Z1097">
        <v>207106</v>
      </c>
      <c r="AA1097">
        <v>28432985</v>
      </c>
      <c r="AB1097">
        <v>421.71699999999998</v>
      </c>
      <c r="AC1097">
        <v>3.0720000000000001</v>
      </c>
      <c r="AD1097">
        <v>177237</v>
      </c>
      <c r="AE1097">
        <v>2.629</v>
      </c>
      <c r="AF1097">
        <v>6.3E-2</v>
      </c>
      <c r="AG1097">
        <v>15.9</v>
      </c>
      <c r="AH1097" t="s">
        <v>207</v>
      </c>
      <c r="AV1097">
        <v>75</v>
      </c>
      <c r="AW1097">
        <v>67422000</v>
      </c>
      <c r="AX1097">
        <v>122.578</v>
      </c>
      <c r="AY1097">
        <v>42</v>
      </c>
      <c r="AZ1097">
        <v>19.718</v>
      </c>
      <c r="BA1097">
        <v>13.079000000000001</v>
      </c>
      <c r="BB1097">
        <v>38605.671000000002</v>
      </c>
      <c r="BD1097">
        <v>86.06</v>
      </c>
      <c r="BE1097">
        <v>4.7699999999999996</v>
      </c>
      <c r="BF1097">
        <v>30.1</v>
      </c>
      <c r="BG1097">
        <v>35.6</v>
      </c>
      <c r="BI1097">
        <v>5.98</v>
      </c>
      <c r="BJ1097">
        <v>82.66</v>
      </c>
      <c r="BK1097">
        <v>0.90100000000000002</v>
      </c>
    </row>
    <row r="1098" spans="1:67" x14ac:dyDescent="0.3">
      <c r="A1098" t="s">
        <v>205</v>
      </c>
      <c r="B1098" t="s">
        <v>206</v>
      </c>
      <c r="C1098" t="s">
        <v>122</v>
      </c>
      <c r="D1098" s="33">
        <v>44175</v>
      </c>
      <c r="E1098">
        <v>2378044</v>
      </c>
      <c r="F1098">
        <v>13750</v>
      </c>
      <c r="G1098">
        <v>11529.429</v>
      </c>
      <c r="H1098">
        <v>56952</v>
      </c>
      <c r="I1098">
        <v>295</v>
      </c>
      <c r="J1098">
        <v>400</v>
      </c>
      <c r="K1098">
        <v>35271.038999999997</v>
      </c>
      <c r="L1098">
        <v>203.93899999999999</v>
      </c>
      <c r="M1098">
        <v>171.00399999999999</v>
      </c>
      <c r="N1098">
        <v>844.70899999999995</v>
      </c>
      <c r="O1098">
        <v>4.375</v>
      </c>
      <c r="P1098">
        <v>5.9329999999999998</v>
      </c>
      <c r="Q1098">
        <v>0.93</v>
      </c>
      <c r="R1098">
        <v>2949</v>
      </c>
      <c r="S1098">
        <v>43.738999999999997</v>
      </c>
      <c r="T1098">
        <v>25199</v>
      </c>
      <c r="U1098">
        <v>373.75</v>
      </c>
      <c r="V1098">
        <v>1169</v>
      </c>
      <c r="W1098">
        <v>17.338999999999999</v>
      </c>
      <c r="X1098">
        <v>8674</v>
      </c>
      <c r="Y1098">
        <v>128.65199999999999</v>
      </c>
      <c r="Z1098">
        <v>226586</v>
      </c>
      <c r="AA1098">
        <v>28659571</v>
      </c>
      <c r="AB1098">
        <v>425.077</v>
      </c>
      <c r="AC1098">
        <v>3.3610000000000002</v>
      </c>
      <c r="AD1098">
        <v>180986</v>
      </c>
      <c r="AE1098">
        <v>2.6840000000000002</v>
      </c>
      <c r="AF1098">
        <v>6.2E-2</v>
      </c>
      <c r="AG1098">
        <v>16.100000000000001</v>
      </c>
      <c r="AH1098" t="s">
        <v>207</v>
      </c>
      <c r="AV1098">
        <v>75</v>
      </c>
      <c r="AW1098">
        <v>67422000</v>
      </c>
      <c r="AX1098">
        <v>122.578</v>
      </c>
      <c r="AY1098">
        <v>42</v>
      </c>
      <c r="AZ1098">
        <v>19.718</v>
      </c>
      <c r="BA1098">
        <v>13.079000000000001</v>
      </c>
      <c r="BB1098">
        <v>38605.671000000002</v>
      </c>
      <c r="BD1098">
        <v>86.06</v>
      </c>
      <c r="BE1098">
        <v>4.7699999999999996</v>
      </c>
      <c r="BF1098">
        <v>30.1</v>
      </c>
      <c r="BG1098">
        <v>35.6</v>
      </c>
      <c r="BI1098">
        <v>5.98</v>
      </c>
      <c r="BJ1098">
        <v>82.66</v>
      </c>
      <c r="BK1098">
        <v>0.90100000000000002</v>
      </c>
    </row>
    <row r="1099" spans="1:67" x14ac:dyDescent="0.3">
      <c r="A1099" t="s">
        <v>205</v>
      </c>
      <c r="B1099" t="s">
        <v>206</v>
      </c>
      <c r="C1099" t="s">
        <v>122</v>
      </c>
      <c r="D1099" s="33">
        <v>44176</v>
      </c>
      <c r="E1099">
        <v>2391450</v>
      </c>
      <c r="F1099">
        <v>13406</v>
      </c>
      <c r="G1099">
        <v>11830.286</v>
      </c>
      <c r="H1099">
        <v>57580</v>
      </c>
      <c r="I1099">
        <v>628</v>
      </c>
      <c r="J1099">
        <v>399.85700000000003</v>
      </c>
      <c r="K1099">
        <v>35469.875999999997</v>
      </c>
      <c r="L1099">
        <v>198.83699999999999</v>
      </c>
      <c r="M1099">
        <v>175.46600000000001</v>
      </c>
      <c r="N1099">
        <v>854.024</v>
      </c>
      <c r="O1099">
        <v>9.3140000000000001</v>
      </c>
      <c r="P1099">
        <v>5.931</v>
      </c>
      <c r="Q1099">
        <v>0.95</v>
      </c>
      <c r="R1099">
        <v>2874</v>
      </c>
      <c r="S1099">
        <v>42.627000000000002</v>
      </c>
      <c r="T1099">
        <v>24943</v>
      </c>
      <c r="U1099">
        <v>369.95299999999997</v>
      </c>
      <c r="V1099">
        <v>1184</v>
      </c>
      <c r="W1099">
        <v>17.561</v>
      </c>
      <c r="X1099">
        <v>8614</v>
      </c>
      <c r="Y1099">
        <v>127.762</v>
      </c>
      <c r="Z1099">
        <v>252494</v>
      </c>
      <c r="AA1099">
        <v>28912065</v>
      </c>
      <c r="AB1099">
        <v>428.822</v>
      </c>
      <c r="AC1099">
        <v>3.7450000000000001</v>
      </c>
      <c r="AD1099">
        <v>185793</v>
      </c>
      <c r="AE1099">
        <v>2.7559999999999998</v>
      </c>
      <c r="AF1099">
        <v>6.2E-2</v>
      </c>
      <c r="AG1099">
        <v>16.100000000000001</v>
      </c>
      <c r="AH1099" t="s">
        <v>207</v>
      </c>
      <c r="AV1099">
        <v>75</v>
      </c>
      <c r="AW1099">
        <v>67422000</v>
      </c>
      <c r="AX1099">
        <v>122.578</v>
      </c>
      <c r="AY1099">
        <v>42</v>
      </c>
      <c r="AZ1099">
        <v>19.718</v>
      </c>
      <c r="BA1099">
        <v>13.079000000000001</v>
      </c>
      <c r="BB1099">
        <v>38605.671000000002</v>
      </c>
      <c r="BD1099">
        <v>86.06</v>
      </c>
      <c r="BE1099">
        <v>4.7699999999999996</v>
      </c>
      <c r="BF1099">
        <v>30.1</v>
      </c>
      <c r="BG1099">
        <v>35.6</v>
      </c>
      <c r="BI1099">
        <v>5.98</v>
      </c>
      <c r="BJ1099">
        <v>82.66</v>
      </c>
      <c r="BK1099">
        <v>0.90100000000000002</v>
      </c>
    </row>
    <row r="1100" spans="1:67" x14ac:dyDescent="0.3">
      <c r="A1100" t="s">
        <v>205</v>
      </c>
      <c r="B1100" t="s">
        <v>206</v>
      </c>
      <c r="C1100" t="s">
        <v>122</v>
      </c>
      <c r="D1100" s="33">
        <v>44177</v>
      </c>
      <c r="E1100">
        <v>2405397</v>
      </c>
      <c r="F1100">
        <v>13947</v>
      </c>
      <c r="G1100">
        <v>11982.429</v>
      </c>
      <c r="H1100">
        <v>57773</v>
      </c>
      <c r="I1100">
        <v>193</v>
      </c>
      <c r="J1100">
        <v>397.14299999999997</v>
      </c>
      <c r="K1100">
        <v>35676.737999999998</v>
      </c>
      <c r="L1100">
        <v>206.86099999999999</v>
      </c>
      <c r="M1100">
        <v>177.72300000000001</v>
      </c>
      <c r="N1100">
        <v>856.88599999999997</v>
      </c>
      <c r="O1100">
        <v>2.863</v>
      </c>
      <c r="P1100">
        <v>5.89</v>
      </c>
      <c r="Q1100">
        <v>0.96</v>
      </c>
      <c r="R1100">
        <v>2851</v>
      </c>
      <c r="S1100">
        <v>42.286000000000001</v>
      </c>
      <c r="T1100">
        <v>24948</v>
      </c>
      <c r="U1100">
        <v>370.02800000000002</v>
      </c>
      <c r="V1100">
        <v>1186</v>
      </c>
      <c r="W1100">
        <v>17.591000000000001</v>
      </c>
      <c r="X1100">
        <v>8692</v>
      </c>
      <c r="Y1100">
        <v>128.91900000000001</v>
      </c>
      <c r="Z1100">
        <v>133181</v>
      </c>
      <c r="AA1100">
        <v>29045246</v>
      </c>
      <c r="AB1100">
        <v>430.798</v>
      </c>
      <c r="AC1100">
        <v>1.9750000000000001</v>
      </c>
      <c r="AD1100">
        <v>189789</v>
      </c>
      <c r="AE1100">
        <v>2.8149999999999999</v>
      </c>
      <c r="AF1100">
        <v>6.0999999999999999E-2</v>
      </c>
      <c r="AG1100">
        <v>16.399999999999999</v>
      </c>
      <c r="AH1100" t="s">
        <v>207</v>
      </c>
      <c r="AV1100">
        <v>75</v>
      </c>
      <c r="AW1100">
        <v>67422000</v>
      </c>
      <c r="AX1100">
        <v>122.578</v>
      </c>
      <c r="AY1100">
        <v>42</v>
      </c>
      <c r="AZ1100">
        <v>19.718</v>
      </c>
      <c r="BA1100">
        <v>13.079000000000001</v>
      </c>
      <c r="BB1100">
        <v>38605.671000000002</v>
      </c>
      <c r="BD1100">
        <v>86.06</v>
      </c>
      <c r="BE1100">
        <v>4.7699999999999996</v>
      </c>
      <c r="BF1100">
        <v>30.1</v>
      </c>
      <c r="BG1100">
        <v>35.6</v>
      </c>
      <c r="BI1100">
        <v>5.98</v>
      </c>
      <c r="BJ1100">
        <v>82.66</v>
      </c>
      <c r="BK1100">
        <v>0.90100000000000002</v>
      </c>
    </row>
    <row r="1101" spans="1:67" x14ac:dyDescent="0.3">
      <c r="A1101" t="s">
        <v>205</v>
      </c>
      <c r="B1101" t="s">
        <v>206</v>
      </c>
      <c r="C1101" t="s">
        <v>122</v>
      </c>
      <c r="D1101" s="33">
        <v>44178</v>
      </c>
      <c r="E1101">
        <v>2416930</v>
      </c>
      <c r="F1101">
        <v>11533</v>
      </c>
      <c r="G1101">
        <v>12065.857</v>
      </c>
      <c r="H1101">
        <v>57923</v>
      </c>
      <c r="I1101">
        <v>150</v>
      </c>
      <c r="J1101">
        <v>393.714</v>
      </c>
      <c r="K1101">
        <v>35847.794000000002</v>
      </c>
      <c r="L1101">
        <v>171.05699999999999</v>
      </c>
      <c r="M1101">
        <v>178.96</v>
      </c>
      <c r="N1101">
        <v>859.11099999999999</v>
      </c>
      <c r="O1101">
        <v>2.2250000000000001</v>
      </c>
      <c r="P1101">
        <v>5.84</v>
      </c>
      <c r="Q1101">
        <v>0.98</v>
      </c>
      <c r="R1101">
        <v>2861</v>
      </c>
      <c r="S1101">
        <v>42.433999999999997</v>
      </c>
      <c r="T1101">
        <v>25207</v>
      </c>
      <c r="U1101">
        <v>373.86900000000003</v>
      </c>
      <c r="V1101">
        <v>1174</v>
      </c>
      <c r="W1101">
        <v>17.413</v>
      </c>
      <c r="X1101">
        <v>8734</v>
      </c>
      <c r="Y1101">
        <v>129.542</v>
      </c>
      <c r="Z1101">
        <v>34378</v>
      </c>
      <c r="AA1101">
        <v>29079624</v>
      </c>
      <c r="AB1101">
        <v>431.30799999999999</v>
      </c>
      <c r="AC1101">
        <v>0.51</v>
      </c>
      <c r="AD1101">
        <v>190930</v>
      </c>
      <c r="AE1101">
        <v>2.8319999999999999</v>
      </c>
      <c r="AF1101">
        <v>6.0999999999999999E-2</v>
      </c>
      <c r="AG1101">
        <v>16.399999999999999</v>
      </c>
      <c r="AH1101" t="s">
        <v>207</v>
      </c>
      <c r="AV1101">
        <v>75</v>
      </c>
      <c r="AW1101">
        <v>67422000</v>
      </c>
      <c r="AX1101">
        <v>122.578</v>
      </c>
      <c r="AY1101">
        <v>42</v>
      </c>
      <c r="AZ1101">
        <v>19.718</v>
      </c>
      <c r="BA1101">
        <v>13.079000000000001</v>
      </c>
      <c r="BB1101">
        <v>38605.671000000002</v>
      </c>
      <c r="BD1101">
        <v>86.06</v>
      </c>
      <c r="BE1101">
        <v>4.7699999999999996</v>
      </c>
      <c r="BF1101">
        <v>30.1</v>
      </c>
      <c r="BG1101">
        <v>35.6</v>
      </c>
      <c r="BI1101">
        <v>5.98</v>
      </c>
      <c r="BJ1101">
        <v>82.66</v>
      </c>
      <c r="BK1101">
        <v>0.90100000000000002</v>
      </c>
      <c r="BL1101">
        <v>43515.8</v>
      </c>
      <c r="BM1101">
        <v>7.52</v>
      </c>
      <c r="BN1101">
        <v>18.34</v>
      </c>
      <c r="BO1101">
        <v>645.42434220284201</v>
      </c>
    </row>
    <row r="1102" spans="1:67" x14ac:dyDescent="0.3">
      <c r="A1102" t="s">
        <v>205</v>
      </c>
      <c r="B1102" t="s">
        <v>206</v>
      </c>
      <c r="C1102" t="s">
        <v>122</v>
      </c>
      <c r="D1102" s="33">
        <v>44179</v>
      </c>
      <c r="E1102">
        <v>2419993</v>
      </c>
      <c r="F1102">
        <v>3063</v>
      </c>
      <c r="G1102">
        <v>12016.143</v>
      </c>
      <c r="H1102">
        <v>58294</v>
      </c>
      <c r="I1102">
        <v>371</v>
      </c>
      <c r="J1102">
        <v>394.42899999999997</v>
      </c>
      <c r="K1102">
        <v>35893.224999999999</v>
      </c>
      <c r="L1102">
        <v>45.43</v>
      </c>
      <c r="M1102">
        <v>178.22300000000001</v>
      </c>
      <c r="N1102">
        <v>864.61400000000003</v>
      </c>
      <c r="O1102">
        <v>5.5030000000000001</v>
      </c>
      <c r="P1102">
        <v>5.85</v>
      </c>
      <c r="Q1102">
        <v>0.99</v>
      </c>
      <c r="R1102">
        <v>2896</v>
      </c>
      <c r="S1102">
        <v>42.953000000000003</v>
      </c>
      <c r="T1102">
        <v>25449</v>
      </c>
      <c r="U1102">
        <v>377.45800000000003</v>
      </c>
      <c r="V1102">
        <v>1181</v>
      </c>
      <c r="W1102">
        <v>17.516999999999999</v>
      </c>
      <c r="X1102">
        <v>8852</v>
      </c>
      <c r="Y1102">
        <v>131.292</v>
      </c>
      <c r="Z1102">
        <v>329819</v>
      </c>
      <c r="AA1102">
        <v>29409443</v>
      </c>
      <c r="AB1102">
        <v>436.2</v>
      </c>
      <c r="AC1102">
        <v>4.8920000000000003</v>
      </c>
      <c r="AD1102">
        <v>201278</v>
      </c>
      <c r="AE1102">
        <v>2.9849999999999999</v>
      </c>
      <c r="AF1102">
        <v>6.0999999999999999E-2</v>
      </c>
      <c r="AG1102">
        <v>16.399999999999999</v>
      </c>
      <c r="AH1102" t="s">
        <v>207</v>
      </c>
      <c r="AV1102">
        <v>75</v>
      </c>
      <c r="AW1102">
        <v>67422000</v>
      </c>
      <c r="AX1102">
        <v>122.578</v>
      </c>
      <c r="AY1102">
        <v>42</v>
      </c>
      <c r="AZ1102">
        <v>19.718</v>
      </c>
      <c r="BA1102">
        <v>13.079000000000001</v>
      </c>
      <c r="BB1102">
        <v>38605.671000000002</v>
      </c>
      <c r="BD1102">
        <v>86.06</v>
      </c>
      <c r="BE1102">
        <v>4.7699999999999996</v>
      </c>
      <c r="BF1102">
        <v>30.1</v>
      </c>
      <c r="BG1102">
        <v>35.6</v>
      </c>
      <c r="BI1102">
        <v>5.98</v>
      </c>
      <c r="BJ1102">
        <v>82.66</v>
      </c>
      <c r="BK1102">
        <v>0.90100000000000002</v>
      </c>
    </row>
    <row r="1103" spans="1:67" x14ac:dyDescent="0.3">
      <c r="A1103" t="s">
        <v>205</v>
      </c>
      <c r="B1103" t="s">
        <v>206</v>
      </c>
      <c r="C1103" t="s">
        <v>122</v>
      </c>
      <c r="D1103" s="33">
        <v>44180</v>
      </c>
      <c r="E1103">
        <v>2431594</v>
      </c>
      <c r="F1103">
        <v>11601</v>
      </c>
      <c r="G1103">
        <v>11699.286</v>
      </c>
      <c r="H1103">
        <v>59084</v>
      </c>
      <c r="I1103">
        <v>790</v>
      </c>
      <c r="J1103">
        <v>388.57100000000003</v>
      </c>
      <c r="K1103">
        <v>36065.29</v>
      </c>
      <c r="L1103">
        <v>172.065</v>
      </c>
      <c r="M1103">
        <v>173.523</v>
      </c>
      <c r="N1103">
        <v>876.33100000000002</v>
      </c>
      <c r="O1103">
        <v>11.717000000000001</v>
      </c>
      <c r="P1103">
        <v>5.7629999999999999</v>
      </c>
      <c r="Q1103">
        <v>1</v>
      </c>
      <c r="R1103">
        <v>2871</v>
      </c>
      <c r="S1103">
        <v>42.582999999999998</v>
      </c>
      <c r="T1103">
        <v>25207</v>
      </c>
      <c r="U1103">
        <v>373.86900000000003</v>
      </c>
      <c r="V1103">
        <v>1178</v>
      </c>
      <c r="W1103">
        <v>17.472000000000001</v>
      </c>
      <c r="X1103">
        <v>8817</v>
      </c>
      <c r="Y1103">
        <v>130.773</v>
      </c>
      <c r="Z1103">
        <v>314148</v>
      </c>
      <c r="AA1103">
        <v>29723591</v>
      </c>
      <c r="AB1103">
        <v>440.85899999999998</v>
      </c>
      <c r="AC1103">
        <v>4.6589999999999998</v>
      </c>
      <c r="AD1103">
        <v>213959</v>
      </c>
      <c r="AE1103">
        <v>3.173</v>
      </c>
      <c r="AF1103">
        <v>5.8999999999999997E-2</v>
      </c>
      <c r="AG1103">
        <v>16.899999999999999</v>
      </c>
      <c r="AH1103" t="s">
        <v>207</v>
      </c>
      <c r="AV1103">
        <v>63.89</v>
      </c>
      <c r="AW1103">
        <v>67422000</v>
      </c>
      <c r="AX1103">
        <v>122.578</v>
      </c>
      <c r="AY1103">
        <v>42</v>
      </c>
      <c r="AZ1103">
        <v>19.718</v>
      </c>
      <c r="BA1103">
        <v>13.079000000000001</v>
      </c>
      <c r="BB1103">
        <v>38605.671000000002</v>
      </c>
      <c r="BD1103">
        <v>86.06</v>
      </c>
      <c r="BE1103">
        <v>4.7699999999999996</v>
      </c>
      <c r="BF1103">
        <v>30.1</v>
      </c>
      <c r="BG1103">
        <v>35.6</v>
      </c>
      <c r="BI1103">
        <v>5.98</v>
      </c>
      <c r="BJ1103">
        <v>82.66</v>
      </c>
      <c r="BK1103">
        <v>0.90100000000000002</v>
      </c>
    </row>
    <row r="1104" spans="1:67" x14ac:dyDescent="0.3">
      <c r="A1104" t="s">
        <v>205</v>
      </c>
      <c r="B1104" t="s">
        <v>206</v>
      </c>
      <c r="C1104" t="s">
        <v>122</v>
      </c>
      <c r="D1104" s="33">
        <v>44181</v>
      </c>
      <c r="E1104">
        <v>2449209</v>
      </c>
      <c r="F1104">
        <v>17615</v>
      </c>
      <c r="G1104">
        <v>12130.714</v>
      </c>
      <c r="H1104">
        <v>59373</v>
      </c>
      <c r="I1104">
        <v>289</v>
      </c>
      <c r="J1104">
        <v>388</v>
      </c>
      <c r="K1104">
        <v>36326.555</v>
      </c>
      <c r="L1104">
        <v>261.26499999999999</v>
      </c>
      <c r="M1104">
        <v>179.922</v>
      </c>
      <c r="N1104">
        <v>880.61800000000005</v>
      </c>
      <c r="O1104">
        <v>4.2859999999999996</v>
      </c>
      <c r="P1104">
        <v>5.7549999999999999</v>
      </c>
      <c r="Q1104">
        <v>1.02</v>
      </c>
      <c r="R1104">
        <v>2840</v>
      </c>
      <c r="S1104">
        <v>42.122999999999998</v>
      </c>
      <c r="T1104">
        <v>25282</v>
      </c>
      <c r="U1104">
        <v>374.98099999999999</v>
      </c>
      <c r="V1104">
        <v>1228</v>
      </c>
      <c r="W1104">
        <v>18.213999999999999</v>
      </c>
      <c r="X1104">
        <v>9101</v>
      </c>
      <c r="Y1104">
        <v>134.98599999999999</v>
      </c>
      <c r="Z1104">
        <v>337095</v>
      </c>
      <c r="AA1104">
        <v>30060686</v>
      </c>
      <c r="AB1104">
        <v>445.85899999999998</v>
      </c>
      <c r="AC1104">
        <v>5</v>
      </c>
      <c r="AD1104">
        <v>232529</v>
      </c>
      <c r="AE1104">
        <v>3.4489999999999998</v>
      </c>
      <c r="AF1104">
        <v>5.6000000000000001E-2</v>
      </c>
      <c r="AG1104">
        <v>17.899999999999999</v>
      </c>
      <c r="AH1104" t="s">
        <v>207</v>
      </c>
      <c r="AV1104">
        <v>63.89</v>
      </c>
      <c r="AW1104">
        <v>67422000</v>
      </c>
      <c r="AX1104">
        <v>122.578</v>
      </c>
      <c r="AY1104">
        <v>42</v>
      </c>
      <c r="AZ1104">
        <v>19.718</v>
      </c>
      <c r="BA1104">
        <v>13.079000000000001</v>
      </c>
      <c r="BB1104">
        <v>38605.671000000002</v>
      </c>
      <c r="BD1104">
        <v>86.06</v>
      </c>
      <c r="BE1104">
        <v>4.7699999999999996</v>
      </c>
      <c r="BF1104">
        <v>30.1</v>
      </c>
      <c r="BG1104">
        <v>35.6</v>
      </c>
      <c r="BI1104">
        <v>5.98</v>
      </c>
      <c r="BJ1104">
        <v>82.66</v>
      </c>
      <c r="BK1104">
        <v>0.90100000000000002</v>
      </c>
    </row>
    <row r="1105" spans="1:67" x14ac:dyDescent="0.3">
      <c r="A1105" t="s">
        <v>205</v>
      </c>
      <c r="B1105" t="s">
        <v>206</v>
      </c>
      <c r="C1105" t="s">
        <v>122</v>
      </c>
      <c r="D1105" s="33">
        <v>44182</v>
      </c>
      <c r="E1105">
        <v>2467463</v>
      </c>
      <c r="F1105">
        <v>18254</v>
      </c>
      <c r="G1105">
        <v>12774.143</v>
      </c>
      <c r="H1105">
        <v>59631</v>
      </c>
      <c r="I1105">
        <v>258</v>
      </c>
      <c r="J1105">
        <v>382.714</v>
      </c>
      <c r="K1105">
        <v>36597.298000000003</v>
      </c>
      <c r="L1105">
        <v>270.74200000000002</v>
      </c>
      <c r="M1105">
        <v>189.465</v>
      </c>
      <c r="N1105">
        <v>884.44399999999996</v>
      </c>
      <c r="O1105">
        <v>3.827</v>
      </c>
      <c r="P1105">
        <v>5.6760000000000002</v>
      </c>
      <c r="Q1105">
        <v>1.03</v>
      </c>
      <c r="R1105">
        <v>2798</v>
      </c>
      <c r="S1105">
        <v>41.5</v>
      </c>
      <c r="T1105">
        <v>25149</v>
      </c>
      <c r="U1105">
        <v>373.00900000000001</v>
      </c>
      <c r="V1105">
        <v>1188</v>
      </c>
      <c r="W1105">
        <v>17.62</v>
      </c>
      <c r="X1105">
        <v>9020</v>
      </c>
      <c r="Y1105">
        <v>133.78399999999999</v>
      </c>
      <c r="Z1105">
        <v>399342</v>
      </c>
      <c r="AA1105">
        <v>30460028</v>
      </c>
      <c r="AB1105">
        <v>451.78199999999998</v>
      </c>
      <c r="AC1105">
        <v>5.923</v>
      </c>
      <c r="AD1105">
        <v>257208</v>
      </c>
      <c r="AE1105">
        <v>3.8149999999999999</v>
      </c>
      <c r="AF1105">
        <v>5.1999999999999998E-2</v>
      </c>
      <c r="AG1105">
        <v>19.2</v>
      </c>
      <c r="AH1105" t="s">
        <v>207</v>
      </c>
      <c r="AV1105">
        <v>63.89</v>
      </c>
      <c r="AW1105">
        <v>67422000</v>
      </c>
      <c r="AX1105">
        <v>122.578</v>
      </c>
      <c r="AY1105">
        <v>42</v>
      </c>
      <c r="AZ1105">
        <v>19.718</v>
      </c>
      <c r="BA1105">
        <v>13.079000000000001</v>
      </c>
      <c r="BB1105">
        <v>38605.671000000002</v>
      </c>
      <c r="BD1105">
        <v>86.06</v>
      </c>
      <c r="BE1105">
        <v>4.7699999999999996</v>
      </c>
      <c r="BF1105">
        <v>30.1</v>
      </c>
      <c r="BG1105">
        <v>35.6</v>
      </c>
      <c r="BI1105">
        <v>5.98</v>
      </c>
      <c r="BJ1105">
        <v>82.66</v>
      </c>
      <c r="BK1105">
        <v>0.90100000000000002</v>
      </c>
    </row>
    <row r="1106" spans="1:67" x14ac:dyDescent="0.3">
      <c r="A1106" t="s">
        <v>205</v>
      </c>
      <c r="B1106" t="s">
        <v>206</v>
      </c>
      <c r="C1106" t="s">
        <v>122</v>
      </c>
      <c r="D1106" s="33">
        <v>44183</v>
      </c>
      <c r="E1106">
        <v>2483274</v>
      </c>
      <c r="F1106">
        <v>15811</v>
      </c>
      <c r="G1106">
        <v>13117.714</v>
      </c>
      <c r="H1106">
        <v>60241</v>
      </c>
      <c r="I1106">
        <v>610</v>
      </c>
      <c r="J1106">
        <v>380.14299999999997</v>
      </c>
      <c r="K1106">
        <v>36831.805999999997</v>
      </c>
      <c r="L1106">
        <v>234.50800000000001</v>
      </c>
      <c r="M1106">
        <v>194.56100000000001</v>
      </c>
      <c r="N1106">
        <v>893.49199999999996</v>
      </c>
      <c r="O1106">
        <v>9.0470000000000006</v>
      </c>
      <c r="P1106">
        <v>5.6379999999999999</v>
      </c>
      <c r="Q1106">
        <v>1.03</v>
      </c>
      <c r="R1106">
        <v>2764</v>
      </c>
      <c r="S1106">
        <v>40.996000000000002</v>
      </c>
      <c r="T1106">
        <v>24945</v>
      </c>
      <c r="U1106">
        <v>369.983</v>
      </c>
      <c r="V1106">
        <v>1184</v>
      </c>
      <c r="W1106">
        <v>17.561</v>
      </c>
      <c r="X1106">
        <v>8965</v>
      </c>
      <c r="Y1106">
        <v>132.96799999999999</v>
      </c>
      <c r="Z1106">
        <v>507411</v>
      </c>
      <c r="AA1106">
        <v>30967439</v>
      </c>
      <c r="AB1106">
        <v>459.30799999999999</v>
      </c>
      <c r="AC1106">
        <v>7.5259999999999998</v>
      </c>
      <c r="AD1106">
        <v>293625</v>
      </c>
      <c r="AE1106">
        <v>4.3550000000000004</v>
      </c>
      <c r="AF1106">
        <v>4.7E-2</v>
      </c>
      <c r="AG1106">
        <v>21.3</v>
      </c>
      <c r="AH1106" t="s">
        <v>207</v>
      </c>
      <c r="AV1106">
        <v>63.89</v>
      </c>
      <c r="AW1106">
        <v>67422000</v>
      </c>
      <c r="AX1106">
        <v>122.578</v>
      </c>
      <c r="AY1106">
        <v>42</v>
      </c>
      <c r="AZ1106">
        <v>19.718</v>
      </c>
      <c r="BA1106">
        <v>13.079000000000001</v>
      </c>
      <c r="BB1106">
        <v>38605.671000000002</v>
      </c>
      <c r="BD1106">
        <v>86.06</v>
      </c>
      <c r="BE1106">
        <v>4.7699999999999996</v>
      </c>
      <c r="BF1106">
        <v>30.1</v>
      </c>
      <c r="BG1106">
        <v>35.6</v>
      </c>
      <c r="BI1106">
        <v>5.98</v>
      </c>
      <c r="BJ1106">
        <v>82.66</v>
      </c>
      <c r="BK1106">
        <v>0.90100000000000002</v>
      </c>
    </row>
    <row r="1107" spans="1:67" x14ac:dyDescent="0.3">
      <c r="A1107" t="s">
        <v>205</v>
      </c>
      <c r="B1107" t="s">
        <v>206</v>
      </c>
      <c r="C1107" t="s">
        <v>122</v>
      </c>
      <c r="D1107" s="33">
        <v>44184</v>
      </c>
      <c r="E1107">
        <v>2500702</v>
      </c>
      <c r="F1107">
        <v>17428</v>
      </c>
      <c r="G1107">
        <v>13615</v>
      </c>
      <c r="H1107">
        <v>60430</v>
      </c>
      <c r="I1107">
        <v>189</v>
      </c>
      <c r="J1107">
        <v>379.57100000000003</v>
      </c>
      <c r="K1107">
        <v>37090.296999999999</v>
      </c>
      <c r="L1107">
        <v>258.49099999999999</v>
      </c>
      <c r="M1107">
        <v>201.93700000000001</v>
      </c>
      <c r="N1107">
        <v>896.29499999999996</v>
      </c>
      <c r="O1107">
        <v>2.8029999999999999</v>
      </c>
      <c r="P1107">
        <v>5.63</v>
      </c>
      <c r="Q1107">
        <v>1.04</v>
      </c>
      <c r="R1107">
        <v>2718</v>
      </c>
      <c r="S1107">
        <v>40.313000000000002</v>
      </c>
      <c r="T1107">
        <v>24819</v>
      </c>
      <c r="U1107">
        <v>368.11399999999998</v>
      </c>
      <c r="V1107">
        <v>1180</v>
      </c>
      <c r="W1107">
        <v>17.501999999999999</v>
      </c>
      <c r="X1107">
        <v>8872</v>
      </c>
      <c r="Y1107">
        <v>131.589</v>
      </c>
      <c r="Z1107">
        <v>336141</v>
      </c>
      <c r="AA1107">
        <v>31303580</v>
      </c>
      <c r="AB1107">
        <v>464.29300000000001</v>
      </c>
      <c r="AC1107">
        <v>4.9859999999999998</v>
      </c>
      <c r="AD1107">
        <v>322619</v>
      </c>
      <c r="AE1107">
        <v>4.7850000000000001</v>
      </c>
      <c r="AF1107">
        <v>4.3999999999999997E-2</v>
      </c>
      <c r="AG1107">
        <v>22.7</v>
      </c>
      <c r="AH1107" t="s">
        <v>207</v>
      </c>
      <c r="AV1107">
        <v>63.89</v>
      </c>
      <c r="AW1107">
        <v>67422000</v>
      </c>
      <c r="AX1107">
        <v>122.578</v>
      </c>
      <c r="AY1107">
        <v>42</v>
      </c>
      <c r="AZ1107">
        <v>19.718</v>
      </c>
      <c r="BA1107">
        <v>13.079000000000001</v>
      </c>
      <c r="BB1107">
        <v>38605.671000000002</v>
      </c>
      <c r="BD1107">
        <v>86.06</v>
      </c>
      <c r="BE1107">
        <v>4.7699999999999996</v>
      </c>
      <c r="BF1107">
        <v>30.1</v>
      </c>
      <c r="BG1107">
        <v>35.6</v>
      </c>
      <c r="BI1107">
        <v>5.98</v>
      </c>
      <c r="BJ1107">
        <v>82.66</v>
      </c>
      <c r="BK1107">
        <v>0.90100000000000002</v>
      </c>
    </row>
    <row r="1108" spans="1:67" x14ac:dyDescent="0.3">
      <c r="A1108" t="s">
        <v>205</v>
      </c>
      <c r="B1108" t="s">
        <v>206</v>
      </c>
      <c r="C1108" t="s">
        <v>122</v>
      </c>
      <c r="D1108" s="33">
        <v>44185</v>
      </c>
      <c r="E1108">
        <v>2513560</v>
      </c>
      <c r="F1108">
        <v>12858</v>
      </c>
      <c r="G1108">
        <v>13804.286</v>
      </c>
      <c r="H1108">
        <v>60561</v>
      </c>
      <c r="I1108">
        <v>131</v>
      </c>
      <c r="J1108">
        <v>376.85700000000003</v>
      </c>
      <c r="K1108">
        <v>37281.006000000001</v>
      </c>
      <c r="L1108">
        <v>190.709</v>
      </c>
      <c r="M1108">
        <v>204.745</v>
      </c>
      <c r="N1108">
        <v>898.23800000000006</v>
      </c>
      <c r="O1108">
        <v>1.9430000000000001</v>
      </c>
      <c r="P1108">
        <v>5.59</v>
      </c>
      <c r="Q1108">
        <v>1.04</v>
      </c>
      <c r="R1108">
        <v>2745</v>
      </c>
      <c r="S1108">
        <v>40.713999999999999</v>
      </c>
      <c r="T1108">
        <v>24961</v>
      </c>
      <c r="U1108">
        <v>370.22</v>
      </c>
      <c r="V1108">
        <v>1182</v>
      </c>
      <c r="W1108">
        <v>17.530999999999999</v>
      </c>
      <c r="X1108">
        <v>8802</v>
      </c>
      <c r="Y1108">
        <v>130.55099999999999</v>
      </c>
      <c r="Z1108">
        <v>118132</v>
      </c>
      <c r="AA1108">
        <v>31421712</v>
      </c>
      <c r="AB1108">
        <v>466.04500000000002</v>
      </c>
      <c r="AC1108">
        <v>1.752</v>
      </c>
      <c r="AD1108">
        <v>334584</v>
      </c>
      <c r="AE1108">
        <v>4.9630000000000001</v>
      </c>
      <c r="AF1108">
        <v>4.2999999999999997E-2</v>
      </c>
      <c r="AG1108">
        <v>23.3</v>
      </c>
      <c r="AH1108" t="s">
        <v>207</v>
      </c>
      <c r="AV1108">
        <v>63.89</v>
      </c>
      <c r="AW1108">
        <v>67422000</v>
      </c>
      <c r="AX1108">
        <v>122.578</v>
      </c>
      <c r="AY1108">
        <v>42</v>
      </c>
      <c r="AZ1108">
        <v>19.718</v>
      </c>
      <c r="BA1108">
        <v>13.079000000000001</v>
      </c>
      <c r="BB1108">
        <v>38605.671000000002</v>
      </c>
      <c r="BD1108">
        <v>86.06</v>
      </c>
      <c r="BE1108">
        <v>4.7699999999999996</v>
      </c>
      <c r="BF1108">
        <v>30.1</v>
      </c>
      <c r="BG1108">
        <v>35.6</v>
      </c>
      <c r="BI1108">
        <v>5.98</v>
      </c>
      <c r="BJ1108">
        <v>82.66</v>
      </c>
      <c r="BK1108">
        <v>0.90100000000000002</v>
      </c>
      <c r="BL1108">
        <v>45022.400000000001</v>
      </c>
      <c r="BM1108">
        <v>7.62</v>
      </c>
      <c r="BN1108">
        <v>11.96</v>
      </c>
      <c r="BO1108">
        <v>667.77016404141102</v>
      </c>
    </row>
    <row r="1109" spans="1:67" x14ac:dyDescent="0.3">
      <c r="A1109" t="s">
        <v>205</v>
      </c>
      <c r="B1109" t="s">
        <v>206</v>
      </c>
      <c r="C1109" t="s">
        <v>122</v>
      </c>
      <c r="D1109" s="33">
        <v>44186</v>
      </c>
      <c r="E1109">
        <v>2519357</v>
      </c>
      <c r="F1109">
        <v>5797</v>
      </c>
      <c r="G1109">
        <v>14194.857</v>
      </c>
      <c r="H1109">
        <v>60912</v>
      </c>
      <c r="I1109">
        <v>351</v>
      </c>
      <c r="J1109">
        <v>374</v>
      </c>
      <c r="K1109">
        <v>37366.987000000001</v>
      </c>
      <c r="L1109">
        <v>85.980999999999995</v>
      </c>
      <c r="M1109">
        <v>210.53700000000001</v>
      </c>
      <c r="N1109">
        <v>903.44399999999996</v>
      </c>
      <c r="O1109">
        <v>5.2060000000000004</v>
      </c>
      <c r="P1109">
        <v>5.5469999999999997</v>
      </c>
      <c r="Q1109">
        <v>1.03</v>
      </c>
      <c r="R1109">
        <v>2737</v>
      </c>
      <c r="S1109">
        <v>40.594999999999999</v>
      </c>
      <c r="T1109">
        <v>25201</v>
      </c>
      <c r="U1109">
        <v>373.78</v>
      </c>
      <c r="V1109">
        <v>1151</v>
      </c>
      <c r="W1109">
        <v>17.071999999999999</v>
      </c>
      <c r="X1109">
        <v>8762</v>
      </c>
      <c r="Y1109">
        <v>129.958</v>
      </c>
      <c r="Z1109">
        <v>679764</v>
      </c>
      <c r="AA1109">
        <v>32101476</v>
      </c>
      <c r="AB1109">
        <v>476.12799999999999</v>
      </c>
      <c r="AC1109">
        <v>10.082000000000001</v>
      </c>
      <c r="AD1109">
        <v>384576</v>
      </c>
      <c r="AE1109">
        <v>5.7039999999999997</v>
      </c>
      <c r="AF1109">
        <v>3.7999999999999999E-2</v>
      </c>
      <c r="AG1109">
        <v>26.3</v>
      </c>
      <c r="AH1109" t="s">
        <v>207</v>
      </c>
      <c r="AV1109">
        <v>63.89</v>
      </c>
      <c r="AW1109">
        <v>67422000</v>
      </c>
      <c r="AX1109">
        <v>122.578</v>
      </c>
      <c r="AY1109">
        <v>42</v>
      </c>
      <c r="AZ1109">
        <v>19.718</v>
      </c>
      <c r="BA1109">
        <v>13.079000000000001</v>
      </c>
      <c r="BB1109">
        <v>38605.671000000002</v>
      </c>
      <c r="BD1109">
        <v>86.06</v>
      </c>
      <c r="BE1109">
        <v>4.7699999999999996</v>
      </c>
      <c r="BF1109">
        <v>30.1</v>
      </c>
      <c r="BG1109">
        <v>35.6</v>
      </c>
      <c r="BI1109">
        <v>5.98</v>
      </c>
      <c r="BJ1109">
        <v>82.66</v>
      </c>
      <c r="BK1109">
        <v>0.90100000000000002</v>
      </c>
    </row>
    <row r="1110" spans="1:67" x14ac:dyDescent="0.3">
      <c r="A1110" t="s">
        <v>205</v>
      </c>
      <c r="B1110" t="s">
        <v>206</v>
      </c>
      <c r="C1110" t="s">
        <v>122</v>
      </c>
      <c r="D1110" s="33">
        <v>44187</v>
      </c>
      <c r="E1110">
        <v>2531152</v>
      </c>
      <c r="F1110">
        <v>11795</v>
      </c>
      <c r="G1110">
        <v>14222.571</v>
      </c>
      <c r="H1110">
        <v>61714</v>
      </c>
      <c r="I1110">
        <v>802</v>
      </c>
      <c r="J1110">
        <v>375.714</v>
      </c>
      <c r="K1110">
        <v>37541.93</v>
      </c>
      <c r="L1110">
        <v>174.94300000000001</v>
      </c>
      <c r="M1110">
        <v>210.94900000000001</v>
      </c>
      <c r="N1110">
        <v>915.33900000000006</v>
      </c>
      <c r="O1110">
        <v>11.895</v>
      </c>
      <c r="P1110">
        <v>5.5730000000000004</v>
      </c>
      <c r="Q1110">
        <v>1.03</v>
      </c>
      <c r="R1110">
        <v>2719</v>
      </c>
      <c r="S1110">
        <v>40.328000000000003</v>
      </c>
      <c r="T1110">
        <v>24932</v>
      </c>
      <c r="U1110">
        <v>369.79</v>
      </c>
      <c r="V1110">
        <v>1196</v>
      </c>
      <c r="W1110">
        <v>17.739000000000001</v>
      </c>
      <c r="X1110">
        <v>8983</v>
      </c>
      <c r="Y1110">
        <v>133.23500000000001</v>
      </c>
      <c r="Z1110">
        <v>741856</v>
      </c>
      <c r="AA1110">
        <v>32843332</v>
      </c>
      <c r="AB1110">
        <v>487.13099999999997</v>
      </c>
      <c r="AC1110">
        <v>11.003</v>
      </c>
      <c r="AD1110">
        <v>445677</v>
      </c>
      <c r="AE1110">
        <v>6.61</v>
      </c>
      <c r="AF1110">
        <v>3.4000000000000002E-2</v>
      </c>
      <c r="AG1110">
        <v>29.4</v>
      </c>
      <c r="AH1110" t="s">
        <v>207</v>
      </c>
      <c r="AV1110">
        <v>63.89</v>
      </c>
      <c r="AW1110">
        <v>67422000</v>
      </c>
      <c r="AX1110">
        <v>122.578</v>
      </c>
      <c r="AY1110">
        <v>42</v>
      </c>
      <c r="AZ1110">
        <v>19.718</v>
      </c>
      <c r="BA1110">
        <v>13.079000000000001</v>
      </c>
      <c r="BB1110">
        <v>38605.671000000002</v>
      </c>
      <c r="BD1110">
        <v>86.06</v>
      </c>
      <c r="BE1110">
        <v>4.7699999999999996</v>
      </c>
      <c r="BF1110">
        <v>30.1</v>
      </c>
      <c r="BG1110">
        <v>35.6</v>
      </c>
      <c r="BI1110">
        <v>5.98</v>
      </c>
      <c r="BJ1110">
        <v>82.66</v>
      </c>
      <c r="BK1110">
        <v>0.90100000000000002</v>
      </c>
    </row>
    <row r="1111" spans="1:67" x14ac:dyDescent="0.3">
      <c r="A1111" t="s">
        <v>205</v>
      </c>
      <c r="B1111" t="s">
        <v>206</v>
      </c>
      <c r="C1111" t="s">
        <v>122</v>
      </c>
      <c r="D1111" s="33">
        <v>44188</v>
      </c>
      <c r="E1111">
        <v>2546081</v>
      </c>
      <c r="F1111">
        <v>14929</v>
      </c>
      <c r="G1111">
        <v>13838.857</v>
      </c>
      <c r="H1111">
        <v>61990</v>
      </c>
      <c r="I1111">
        <v>276</v>
      </c>
      <c r="J1111">
        <v>373.85700000000003</v>
      </c>
      <c r="K1111">
        <v>37763.356</v>
      </c>
      <c r="L1111">
        <v>221.42599999999999</v>
      </c>
      <c r="M1111">
        <v>205.25700000000001</v>
      </c>
      <c r="N1111">
        <v>919.43299999999999</v>
      </c>
      <c r="O1111">
        <v>4.0940000000000003</v>
      </c>
      <c r="P1111">
        <v>5.5449999999999999</v>
      </c>
      <c r="Q1111">
        <v>1.03</v>
      </c>
      <c r="R1111">
        <v>2701</v>
      </c>
      <c r="S1111">
        <v>40.061</v>
      </c>
      <c r="T1111">
        <v>24852</v>
      </c>
      <c r="U1111">
        <v>368.60399999999998</v>
      </c>
      <c r="V1111">
        <v>1176</v>
      </c>
      <c r="W1111">
        <v>17.442</v>
      </c>
      <c r="X1111">
        <v>8745</v>
      </c>
      <c r="Y1111">
        <v>129.70500000000001</v>
      </c>
      <c r="Z1111">
        <v>734785</v>
      </c>
      <c r="AA1111">
        <v>33578117</v>
      </c>
      <c r="AB1111">
        <v>498.029</v>
      </c>
      <c r="AC1111">
        <v>10.898</v>
      </c>
      <c r="AD1111">
        <v>502490</v>
      </c>
      <c r="AE1111">
        <v>7.4530000000000003</v>
      </c>
      <c r="AF1111">
        <v>0.03</v>
      </c>
      <c r="AG1111">
        <v>33.299999999999997</v>
      </c>
      <c r="AH1111" t="s">
        <v>207</v>
      </c>
      <c r="AV1111">
        <v>63.89</v>
      </c>
      <c r="AW1111">
        <v>67422000</v>
      </c>
      <c r="AX1111">
        <v>122.578</v>
      </c>
      <c r="AY1111">
        <v>42</v>
      </c>
      <c r="AZ1111">
        <v>19.718</v>
      </c>
      <c r="BA1111">
        <v>13.079000000000001</v>
      </c>
      <c r="BB1111">
        <v>38605.671000000002</v>
      </c>
      <c r="BD1111">
        <v>86.06</v>
      </c>
      <c r="BE1111">
        <v>4.7699999999999996</v>
      </c>
      <c r="BF1111">
        <v>30.1</v>
      </c>
      <c r="BG1111">
        <v>35.6</v>
      </c>
      <c r="BI1111">
        <v>5.98</v>
      </c>
      <c r="BJ1111">
        <v>82.66</v>
      </c>
      <c r="BK1111">
        <v>0.90100000000000002</v>
      </c>
    </row>
    <row r="1112" spans="1:67" x14ac:dyDescent="0.3">
      <c r="A1112" t="s">
        <v>205</v>
      </c>
      <c r="B1112" t="s">
        <v>206</v>
      </c>
      <c r="C1112" t="s">
        <v>122</v>
      </c>
      <c r="D1112" s="33">
        <v>44189</v>
      </c>
      <c r="E1112">
        <v>2567715</v>
      </c>
      <c r="F1112">
        <v>21634</v>
      </c>
      <c r="G1112">
        <v>14321.714</v>
      </c>
      <c r="H1112">
        <v>62280</v>
      </c>
      <c r="I1112">
        <v>290</v>
      </c>
      <c r="J1112">
        <v>378.42899999999997</v>
      </c>
      <c r="K1112">
        <v>38084.231</v>
      </c>
      <c r="L1112">
        <v>320.87400000000002</v>
      </c>
      <c r="M1112">
        <v>212.41900000000001</v>
      </c>
      <c r="N1112">
        <v>923.73400000000004</v>
      </c>
      <c r="O1112">
        <v>4.3010000000000002</v>
      </c>
      <c r="P1112">
        <v>5.6130000000000004</v>
      </c>
      <c r="Q1112">
        <v>1.04</v>
      </c>
      <c r="R1112">
        <v>2643</v>
      </c>
      <c r="S1112">
        <v>39.201000000000001</v>
      </c>
      <c r="T1112">
        <v>24607</v>
      </c>
      <c r="U1112">
        <v>364.97</v>
      </c>
      <c r="V1112">
        <v>1212</v>
      </c>
      <c r="W1112">
        <v>17.975999999999999</v>
      </c>
      <c r="X1112">
        <v>8835</v>
      </c>
      <c r="Y1112">
        <v>131.04</v>
      </c>
      <c r="Z1112">
        <v>505992</v>
      </c>
      <c r="AA1112">
        <v>34084109</v>
      </c>
      <c r="AB1112">
        <v>505.53399999999999</v>
      </c>
      <c r="AC1112">
        <v>7.5049999999999999</v>
      </c>
      <c r="AD1112">
        <v>517726</v>
      </c>
      <c r="AE1112">
        <v>7.6790000000000003</v>
      </c>
      <c r="AF1112">
        <v>2.8000000000000001E-2</v>
      </c>
      <c r="AG1112">
        <v>35.700000000000003</v>
      </c>
      <c r="AH1112" t="s">
        <v>207</v>
      </c>
      <c r="AV1112">
        <v>63.89</v>
      </c>
      <c r="AW1112">
        <v>67422000</v>
      </c>
      <c r="AX1112">
        <v>122.578</v>
      </c>
      <c r="AY1112">
        <v>42</v>
      </c>
      <c r="AZ1112">
        <v>19.718</v>
      </c>
      <c r="BA1112">
        <v>13.079000000000001</v>
      </c>
      <c r="BB1112">
        <v>38605.671000000002</v>
      </c>
      <c r="BD1112">
        <v>86.06</v>
      </c>
      <c r="BE1112">
        <v>4.7699999999999996</v>
      </c>
      <c r="BF1112">
        <v>30.1</v>
      </c>
      <c r="BG1112">
        <v>35.6</v>
      </c>
      <c r="BI1112">
        <v>5.98</v>
      </c>
      <c r="BJ1112">
        <v>82.66</v>
      </c>
      <c r="BK1112">
        <v>0.90100000000000002</v>
      </c>
    </row>
    <row r="1113" spans="1:67" x14ac:dyDescent="0.3">
      <c r="A1113" t="s">
        <v>205</v>
      </c>
      <c r="B1113" t="s">
        <v>206</v>
      </c>
      <c r="C1113" t="s">
        <v>122</v>
      </c>
      <c r="D1113" s="33">
        <v>44190</v>
      </c>
      <c r="E1113">
        <v>2587977</v>
      </c>
      <c r="F1113">
        <v>20262</v>
      </c>
      <c r="G1113">
        <v>14957.571</v>
      </c>
      <c r="H1113">
        <v>62439</v>
      </c>
      <c r="I1113">
        <v>159</v>
      </c>
      <c r="J1113">
        <v>314</v>
      </c>
      <c r="K1113">
        <v>38384.756000000001</v>
      </c>
      <c r="L1113">
        <v>300.52499999999998</v>
      </c>
      <c r="M1113">
        <v>221.85</v>
      </c>
      <c r="N1113">
        <v>926.09199999999998</v>
      </c>
      <c r="O1113">
        <v>2.3580000000000001</v>
      </c>
      <c r="P1113">
        <v>4.657</v>
      </c>
      <c r="Q1113">
        <v>1.03</v>
      </c>
      <c r="R1113">
        <v>2616</v>
      </c>
      <c r="S1113">
        <v>38.799999999999997</v>
      </c>
      <c r="T1113">
        <v>24359</v>
      </c>
      <c r="U1113">
        <v>361.29199999999997</v>
      </c>
      <c r="V1113">
        <v>1148</v>
      </c>
      <c r="W1113">
        <v>17.027000000000001</v>
      </c>
      <c r="X1113">
        <v>8293</v>
      </c>
      <c r="Y1113">
        <v>123.001</v>
      </c>
      <c r="Z1113">
        <v>38767</v>
      </c>
      <c r="AA1113">
        <v>34122876</v>
      </c>
      <c r="AB1113">
        <v>506.10899999999998</v>
      </c>
      <c r="AC1113">
        <v>0.57499999999999996</v>
      </c>
      <c r="AD1113">
        <v>450777</v>
      </c>
      <c r="AE1113">
        <v>6.6859999999999999</v>
      </c>
      <c r="AF1113">
        <v>2.7E-2</v>
      </c>
      <c r="AG1113">
        <v>37</v>
      </c>
      <c r="AH1113" t="s">
        <v>207</v>
      </c>
      <c r="AV1113">
        <v>63.89</v>
      </c>
      <c r="AW1113">
        <v>67422000</v>
      </c>
      <c r="AX1113">
        <v>122.578</v>
      </c>
      <c r="AY1113">
        <v>42</v>
      </c>
      <c r="AZ1113">
        <v>19.718</v>
      </c>
      <c r="BA1113">
        <v>13.079000000000001</v>
      </c>
      <c r="BB1113">
        <v>38605.671000000002</v>
      </c>
      <c r="BD1113">
        <v>86.06</v>
      </c>
      <c r="BE1113">
        <v>4.7699999999999996</v>
      </c>
      <c r="BF1113">
        <v>30.1</v>
      </c>
      <c r="BG1113">
        <v>35.6</v>
      </c>
      <c r="BI1113">
        <v>5.98</v>
      </c>
      <c r="BJ1113">
        <v>82.66</v>
      </c>
      <c r="BK1113">
        <v>0.90100000000000002</v>
      </c>
    </row>
    <row r="1114" spans="1:67" x14ac:dyDescent="0.3">
      <c r="A1114" t="s">
        <v>205</v>
      </c>
      <c r="B1114" t="s">
        <v>206</v>
      </c>
      <c r="C1114" t="s">
        <v>122</v>
      </c>
      <c r="D1114" s="33">
        <v>44191</v>
      </c>
      <c r="E1114">
        <v>2591070</v>
      </c>
      <c r="F1114">
        <v>3093</v>
      </c>
      <c r="G1114">
        <v>12909.714</v>
      </c>
      <c r="H1114">
        <v>62585</v>
      </c>
      <c r="I1114">
        <v>146</v>
      </c>
      <c r="J1114">
        <v>307.85700000000003</v>
      </c>
      <c r="K1114">
        <v>38430.631000000001</v>
      </c>
      <c r="L1114">
        <v>45.875</v>
      </c>
      <c r="M1114">
        <v>191.476</v>
      </c>
      <c r="N1114">
        <v>928.25800000000004</v>
      </c>
      <c r="O1114">
        <v>2.165</v>
      </c>
      <c r="P1114">
        <v>4.5659999999999998</v>
      </c>
      <c r="Q1114">
        <v>1.03</v>
      </c>
      <c r="R1114">
        <v>2640</v>
      </c>
      <c r="S1114">
        <v>39.155999999999999</v>
      </c>
      <c r="T1114">
        <v>24444</v>
      </c>
      <c r="U1114">
        <v>362.55200000000002</v>
      </c>
      <c r="V1114">
        <v>1126</v>
      </c>
      <c r="W1114">
        <v>16.701000000000001</v>
      </c>
      <c r="X1114">
        <v>7802</v>
      </c>
      <c r="Y1114">
        <v>115.71899999999999</v>
      </c>
      <c r="Z1114">
        <v>222810</v>
      </c>
      <c r="AA1114">
        <v>34345686</v>
      </c>
      <c r="AB1114">
        <v>509.41399999999999</v>
      </c>
      <c r="AC1114">
        <v>3.3050000000000002</v>
      </c>
      <c r="AD1114">
        <v>434587</v>
      </c>
      <c r="AE1114">
        <v>6.4459999999999997</v>
      </c>
      <c r="AF1114">
        <v>2.8000000000000001E-2</v>
      </c>
      <c r="AG1114">
        <v>35.700000000000003</v>
      </c>
      <c r="AH1114" t="s">
        <v>207</v>
      </c>
      <c r="AV1114">
        <v>63.89</v>
      </c>
      <c r="AW1114">
        <v>67422000</v>
      </c>
      <c r="AX1114">
        <v>122.578</v>
      </c>
      <c r="AY1114">
        <v>42</v>
      </c>
      <c r="AZ1114">
        <v>19.718</v>
      </c>
      <c r="BA1114">
        <v>13.079000000000001</v>
      </c>
      <c r="BB1114">
        <v>38605.671000000002</v>
      </c>
      <c r="BD1114">
        <v>86.06</v>
      </c>
      <c r="BE1114">
        <v>4.7699999999999996</v>
      </c>
      <c r="BF1114">
        <v>30.1</v>
      </c>
      <c r="BG1114">
        <v>35.6</v>
      </c>
      <c r="BI1114">
        <v>5.98</v>
      </c>
      <c r="BJ1114">
        <v>82.66</v>
      </c>
      <c r="BK1114">
        <v>0.90100000000000002</v>
      </c>
    </row>
    <row r="1115" spans="1:67" x14ac:dyDescent="0.3">
      <c r="A1115" t="s">
        <v>205</v>
      </c>
      <c r="B1115" t="s">
        <v>206</v>
      </c>
      <c r="C1115" t="s">
        <v>122</v>
      </c>
      <c r="D1115" s="33">
        <v>44192</v>
      </c>
      <c r="E1115">
        <v>2599937</v>
      </c>
      <c r="F1115">
        <v>8867</v>
      </c>
      <c r="G1115">
        <v>12339.571</v>
      </c>
      <c r="H1115">
        <v>62758</v>
      </c>
      <c r="I1115">
        <v>173</v>
      </c>
      <c r="J1115">
        <v>313.85700000000003</v>
      </c>
      <c r="K1115">
        <v>38562.146000000001</v>
      </c>
      <c r="L1115">
        <v>131.51499999999999</v>
      </c>
      <c r="M1115">
        <v>183.02</v>
      </c>
      <c r="N1115">
        <v>930.82399999999996</v>
      </c>
      <c r="O1115">
        <v>2.5659999999999998</v>
      </c>
      <c r="P1115">
        <v>4.6550000000000002</v>
      </c>
      <c r="Q1115">
        <v>1.03</v>
      </c>
      <c r="R1115">
        <v>2650</v>
      </c>
      <c r="S1115">
        <v>39.305</v>
      </c>
      <c r="T1115">
        <v>24620</v>
      </c>
      <c r="U1115">
        <v>365.16300000000001</v>
      </c>
      <c r="V1115">
        <v>1142</v>
      </c>
      <c r="W1115">
        <v>16.937999999999999</v>
      </c>
      <c r="X1115">
        <v>7792</v>
      </c>
      <c r="Y1115">
        <v>115.571</v>
      </c>
      <c r="Z1115">
        <v>48016</v>
      </c>
      <c r="AA1115">
        <v>34393702</v>
      </c>
      <c r="AB1115">
        <v>510.12599999999998</v>
      </c>
      <c r="AC1115">
        <v>0.71199999999999997</v>
      </c>
      <c r="AD1115">
        <v>424570</v>
      </c>
      <c r="AE1115">
        <v>6.2969999999999997</v>
      </c>
      <c r="AF1115">
        <v>2.8000000000000001E-2</v>
      </c>
      <c r="AG1115">
        <v>35.700000000000003</v>
      </c>
      <c r="AH1115" t="s">
        <v>207</v>
      </c>
      <c r="AI1115">
        <v>585</v>
      </c>
      <c r="AJ1115">
        <v>585</v>
      </c>
      <c r="AO1115">
        <v>0</v>
      </c>
      <c r="AP1115">
        <v>0</v>
      </c>
      <c r="AV1115">
        <v>63.89</v>
      </c>
      <c r="AW1115">
        <v>67422000</v>
      </c>
      <c r="AX1115">
        <v>122.578</v>
      </c>
      <c r="AY1115">
        <v>42</v>
      </c>
      <c r="AZ1115">
        <v>19.718</v>
      </c>
      <c r="BA1115">
        <v>13.079000000000001</v>
      </c>
      <c r="BB1115">
        <v>38605.671000000002</v>
      </c>
      <c r="BD1115">
        <v>86.06</v>
      </c>
      <c r="BE1115">
        <v>4.7699999999999996</v>
      </c>
      <c r="BF1115">
        <v>30.1</v>
      </c>
      <c r="BG1115">
        <v>35.6</v>
      </c>
      <c r="BI1115">
        <v>5.98</v>
      </c>
      <c r="BJ1115">
        <v>82.66</v>
      </c>
      <c r="BK1115">
        <v>0.90100000000000002</v>
      </c>
      <c r="BL1115">
        <v>45910.6</v>
      </c>
      <c r="BM1115">
        <v>7.6</v>
      </c>
      <c r="BN1115">
        <v>6.88</v>
      </c>
      <c r="BO1115">
        <v>680.94390555011705</v>
      </c>
    </row>
    <row r="1116" spans="1:67" x14ac:dyDescent="0.3">
      <c r="A1116" t="s">
        <v>205</v>
      </c>
      <c r="B1116" t="s">
        <v>206</v>
      </c>
      <c r="C1116" t="s">
        <v>122</v>
      </c>
      <c r="D1116" s="33">
        <v>44193</v>
      </c>
      <c r="E1116">
        <v>2602897</v>
      </c>
      <c r="F1116">
        <v>2960</v>
      </c>
      <c r="G1116">
        <v>11934.286</v>
      </c>
      <c r="H1116">
        <v>63121</v>
      </c>
      <c r="I1116">
        <v>363</v>
      </c>
      <c r="J1116">
        <v>315.57100000000003</v>
      </c>
      <c r="K1116">
        <v>38606.048000000003</v>
      </c>
      <c r="L1116">
        <v>43.902999999999999</v>
      </c>
      <c r="M1116">
        <v>177.00899999999999</v>
      </c>
      <c r="N1116">
        <v>936.20799999999997</v>
      </c>
      <c r="O1116">
        <v>5.3840000000000003</v>
      </c>
      <c r="P1116">
        <v>4.681</v>
      </c>
      <c r="Q1116">
        <v>1.05</v>
      </c>
      <c r="R1116">
        <v>2694</v>
      </c>
      <c r="S1116">
        <v>39.957000000000001</v>
      </c>
      <c r="T1116">
        <v>24645</v>
      </c>
      <c r="U1116">
        <v>365.53399999999999</v>
      </c>
      <c r="V1116">
        <v>1192</v>
      </c>
      <c r="W1116">
        <v>17.68</v>
      </c>
      <c r="X1116">
        <v>7725</v>
      </c>
      <c r="Y1116">
        <v>114.577</v>
      </c>
      <c r="Z1116">
        <v>397738</v>
      </c>
      <c r="AA1116">
        <v>34791440</v>
      </c>
      <c r="AB1116">
        <v>516.02499999999998</v>
      </c>
      <c r="AC1116">
        <v>5.899</v>
      </c>
      <c r="AD1116">
        <v>384281</v>
      </c>
      <c r="AE1116">
        <v>5.7</v>
      </c>
      <c r="AF1116">
        <v>3.2000000000000001E-2</v>
      </c>
      <c r="AG1116">
        <v>31.2</v>
      </c>
      <c r="AH1116" t="s">
        <v>207</v>
      </c>
      <c r="AI1116">
        <v>1227</v>
      </c>
      <c r="AJ1116">
        <v>1227</v>
      </c>
      <c r="AM1116">
        <v>642</v>
      </c>
      <c r="AN1116">
        <v>642</v>
      </c>
      <c r="AO1116">
        <v>0</v>
      </c>
      <c r="AP1116">
        <v>0</v>
      </c>
      <c r="AS1116">
        <v>10</v>
      </c>
      <c r="AT1116">
        <v>642</v>
      </c>
      <c r="AU1116">
        <v>1E-3</v>
      </c>
      <c r="AV1116">
        <v>63.89</v>
      </c>
      <c r="AW1116">
        <v>67422000</v>
      </c>
      <c r="AX1116">
        <v>122.578</v>
      </c>
      <c r="AY1116">
        <v>42</v>
      </c>
      <c r="AZ1116">
        <v>19.718</v>
      </c>
      <c r="BA1116">
        <v>13.079000000000001</v>
      </c>
      <c r="BB1116">
        <v>38605.671000000002</v>
      </c>
      <c r="BD1116">
        <v>86.06</v>
      </c>
      <c r="BE1116">
        <v>4.7699999999999996</v>
      </c>
      <c r="BF1116">
        <v>30.1</v>
      </c>
      <c r="BG1116">
        <v>35.6</v>
      </c>
      <c r="BI1116">
        <v>5.98</v>
      </c>
      <c r="BJ1116">
        <v>82.66</v>
      </c>
      <c r="BK1116">
        <v>0.90100000000000002</v>
      </c>
    </row>
    <row r="1117" spans="1:67" x14ac:dyDescent="0.3">
      <c r="A1117" t="s">
        <v>205</v>
      </c>
      <c r="B1117" t="s">
        <v>206</v>
      </c>
      <c r="C1117" t="s">
        <v>122</v>
      </c>
      <c r="D1117" s="33">
        <v>44194</v>
      </c>
      <c r="E1117">
        <v>2614292</v>
      </c>
      <c r="F1117">
        <v>11395</v>
      </c>
      <c r="G1117">
        <v>11877.143</v>
      </c>
      <c r="H1117">
        <v>64090</v>
      </c>
      <c r="I1117">
        <v>969</v>
      </c>
      <c r="J1117">
        <v>339.42899999999997</v>
      </c>
      <c r="K1117">
        <v>38775.059000000001</v>
      </c>
      <c r="L1117">
        <v>169.01</v>
      </c>
      <c r="M1117">
        <v>176.161</v>
      </c>
      <c r="N1117">
        <v>950.58</v>
      </c>
      <c r="O1117">
        <v>14.372</v>
      </c>
      <c r="P1117">
        <v>5.0339999999999998</v>
      </c>
      <c r="Q1117">
        <v>1.07</v>
      </c>
      <c r="R1117">
        <v>2666</v>
      </c>
      <c r="S1117">
        <v>39.542000000000002</v>
      </c>
      <c r="T1117">
        <v>24743</v>
      </c>
      <c r="U1117">
        <v>366.98700000000002</v>
      </c>
      <c r="V1117">
        <v>1187</v>
      </c>
      <c r="W1117">
        <v>17.606000000000002</v>
      </c>
      <c r="X1117">
        <v>7569</v>
      </c>
      <c r="Y1117">
        <v>112.26300000000001</v>
      </c>
      <c r="Z1117">
        <v>366121</v>
      </c>
      <c r="AA1117">
        <v>35157561</v>
      </c>
      <c r="AB1117">
        <v>521.45500000000004</v>
      </c>
      <c r="AC1117">
        <v>5.43</v>
      </c>
      <c r="AD1117">
        <v>330604</v>
      </c>
      <c r="AE1117">
        <v>4.9039999999999999</v>
      </c>
      <c r="AF1117">
        <v>3.6999999999999998E-2</v>
      </c>
      <c r="AG1117">
        <v>27</v>
      </c>
      <c r="AH1117" t="s">
        <v>207</v>
      </c>
      <c r="AI1117">
        <v>1594</v>
      </c>
      <c r="AJ1117">
        <v>1594</v>
      </c>
      <c r="AM1117">
        <v>367</v>
      </c>
      <c r="AN1117">
        <v>504</v>
      </c>
      <c r="AO1117">
        <v>0</v>
      </c>
      <c r="AP1117">
        <v>0</v>
      </c>
      <c r="AS1117">
        <v>7</v>
      </c>
      <c r="AT1117">
        <v>504</v>
      </c>
      <c r="AU1117">
        <v>1E-3</v>
      </c>
      <c r="AV1117">
        <v>63.89</v>
      </c>
      <c r="AW1117">
        <v>67422000</v>
      </c>
      <c r="AX1117">
        <v>122.578</v>
      </c>
      <c r="AY1117">
        <v>42</v>
      </c>
      <c r="AZ1117">
        <v>19.718</v>
      </c>
      <c r="BA1117">
        <v>13.079000000000001</v>
      </c>
      <c r="BB1117">
        <v>38605.671000000002</v>
      </c>
      <c r="BD1117">
        <v>86.06</v>
      </c>
      <c r="BE1117">
        <v>4.7699999999999996</v>
      </c>
      <c r="BF1117">
        <v>30.1</v>
      </c>
      <c r="BG1117">
        <v>35.6</v>
      </c>
      <c r="BI1117">
        <v>5.98</v>
      </c>
      <c r="BJ1117">
        <v>82.66</v>
      </c>
      <c r="BK1117">
        <v>0.90100000000000002</v>
      </c>
    </row>
    <row r="1118" spans="1:67" x14ac:dyDescent="0.3">
      <c r="A1118" t="s">
        <v>205</v>
      </c>
      <c r="B1118" t="s">
        <v>206</v>
      </c>
      <c r="C1118" t="s">
        <v>122</v>
      </c>
      <c r="D1118" s="33">
        <v>44195</v>
      </c>
      <c r="E1118">
        <v>2640749</v>
      </c>
      <c r="F1118">
        <v>26457</v>
      </c>
      <c r="G1118">
        <v>13524</v>
      </c>
      <c r="H1118">
        <v>64393</v>
      </c>
      <c r="I1118">
        <v>303</v>
      </c>
      <c r="J1118">
        <v>343.286</v>
      </c>
      <c r="K1118">
        <v>39167.468000000001</v>
      </c>
      <c r="L1118">
        <v>392.40899999999999</v>
      </c>
      <c r="M1118">
        <v>200.58699999999999</v>
      </c>
      <c r="N1118">
        <v>955.07399999999996</v>
      </c>
      <c r="O1118">
        <v>4.4939999999999998</v>
      </c>
      <c r="P1118">
        <v>5.0919999999999996</v>
      </c>
      <c r="Q1118">
        <v>1.0900000000000001</v>
      </c>
      <c r="R1118">
        <v>2652</v>
      </c>
      <c r="S1118">
        <v>39.334000000000003</v>
      </c>
      <c r="T1118">
        <v>24560</v>
      </c>
      <c r="U1118">
        <v>364.27300000000002</v>
      </c>
      <c r="V1118">
        <v>1196</v>
      </c>
      <c r="W1118">
        <v>17.739000000000001</v>
      </c>
      <c r="X1118">
        <v>7547</v>
      </c>
      <c r="Y1118">
        <v>111.937</v>
      </c>
      <c r="Z1118">
        <v>399554</v>
      </c>
      <c r="AA1118">
        <v>35557115</v>
      </c>
      <c r="AB1118">
        <v>527.38099999999997</v>
      </c>
      <c r="AC1118">
        <v>5.9260000000000002</v>
      </c>
      <c r="AD1118">
        <v>282714</v>
      </c>
      <c r="AE1118">
        <v>4.1929999999999996</v>
      </c>
      <c r="AF1118">
        <v>4.4999999999999998E-2</v>
      </c>
      <c r="AG1118">
        <v>22.2</v>
      </c>
      <c r="AH1118" t="s">
        <v>207</v>
      </c>
      <c r="AI1118">
        <v>2025</v>
      </c>
      <c r="AJ1118">
        <v>2025</v>
      </c>
      <c r="AM1118">
        <v>431</v>
      </c>
      <c r="AN1118">
        <v>480</v>
      </c>
      <c r="AO1118">
        <v>0</v>
      </c>
      <c r="AP1118">
        <v>0</v>
      </c>
      <c r="AS1118">
        <v>7</v>
      </c>
      <c r="AT1118">
        <v>480</v>
      </c>
      <c r="AU1118">
        <v>1E-3</v>
      </c>
      <c r="AV1118">
        <v>63.89</v>
      </c>
      <c r="AW1118">
        <v>67422000</v>
      </c>
      <c r="AX1118">
        <v>122.578</v>
      </c>
      <c r="AY1118">
        <v>42</v>
      </c>
      <c r="AZ1118">
        <v>19.718</v>
      </c>
      <c r="BA1118">
        <v>13.079000000000001</v>
      </c>
      <c r="BB1118">
        <v>38605.671000000002</v>
      </c>
      <c r="BD1118">
        <v>86.06</v>
      </c>
      <c r="BE1118">
        <v>4.7699999999999996</v>
      </c>
      <c r="BF1118">
        <v>30.1</v>
      </c>
      <c r="BG1118">
        <v>35.6</v>
      </c>
      <c r="BI1118">
        <v>5.98</v>
      </c>
      <c r="BJ1118">
        <v>82.66</v>
      </c>
      <c r="BK1118">
        <v>0.90100000000000002</v>
      </c>
    </row>
    <row r="1119" spans="1:67" x14ac:dyDescent="0.3">
      <c r="A1119" t="s">
        <v>205</v>
      </c>
      <c r="B1119" t="s">
        <v>206</v>
      </c>
      <c r="C1119" t="s">
        <v>122</v>
      </c>
      <c r="D1119" s="33">
        <v>44196</v>
      </c>
      <c r="E1119">
        <v>2660676</v>
      </c>
      <c r="F1119">
        <v>19927</v>
      </c>
      <c r="G1119">
        <v>13280.143</v>
      </c>
      <c r="H1119">
        <v>64644</v>
      </c>
      <c r="I1119">
        <v>251</v>
      </c>
      <c r="J1119">
        <v>337.714</v>
      </c>
      <c r="K1119">
        <v>39463.023999999998</v>
      </c>
      <c r="L1119">
        <v>295.55599999999998</v>
      </c>
      <c r="M1119">
        <v>196.97</v>
      </c>
      <c r="N1119">
        <v>958.79700000000003</v>
      </c>
      <c r="O1119">
        <v>3.7229999999999999</v>
      </c>
      <c r="P1119">
        <v>5.0090000000000003</v>
      </c>
      <c r="Q1119">
        <v>1.0900000000000001</v>
      </c>
      <c r="R1119">
        <v>2625</v>
      </c>
      <c r="S1119">
        <v>38.933999999999997</v>
      </c>
      <c r="T1119">
        <v>24407</v>
      </c>
      <c r="U1119">
        <v>362.00400000000002</v>
      </c>
      <c r="V1119">
        <v>1186</v>
      </c>
      <c r="W1119">
        <v>17.591000000000001</v>
      </c>
      <c r="X1119">
        <v>7410</v>
      </c>
      <c r="Y1119">
        <v>109.905</v>
      </c>
      <c r="Z1119">
        <v>337208</v>
      </c>
      <c r="AA1119">
        <v>35894323</v>
      </c>
      <c r="AB1119">
        <v>532.38300000000004</v>
      </c>
      <c r="AC1119">
        <v>5.0010000000000003</v>
      </c>
      <c r="AD1119">
        <v>258602</v>
      </c>
      <c r="AE1119">
        <v>3.8359999999999999</v>
      </c>
      <c r="AF1119">
        <v>5.0999999999999997E-2</v>
      </c>
      <c r="AG1119">
        <v>19.600000000000001</v>
      </c>
      <c r="AH1119" t="s">
        <v>207</v>
      </c>
      <c r="AI1119">
        <v>2370</v>
      </c>
      <c r="AJ1119">
        <v>2370</v>
      </c>
      <c r="AM1119">
        <v>345</v>
      </c>
      <c r="AN1119">
        <v>446</v>
      </c>
      <c r="AO1119">
        <v>0</v>
      </c>
      <c r="AP1119">
        <v>0</v>
      </c>
      <c r="AS1119">
        <v>7</v>
      </c>
      <c r="AT1119">
        <v>446</v>
      </c>
      <c r="AU1119">
        <v>1E-3</v>
      </c>
      <c r="AV1119">
        <v>63.89</v>
      </c>
      <c r="AW1119">
        <v>67422000</v>
      </c>
      <c r="AX1119">
        <v>122.578</v>
      </c>
      <c r="AY1119">
        <v>42</v>
      </c>
      <c r="AZ1119">
        <v>19.718</v>
      </c>
      <c r="BA1119">
        <v>13.079000000000001</v>
      </c>
      <c r="BB1119">
        <v>38605.671000000002</v>
      </c>
      <c r="BD1119">
        <v>86.06</v>
      </c>
      <c r="BE1119">
        <v>4.7699999999999996</v>
      </c>
      <c r="BF1119">
        <v>30.1</v>
      </c>
      <c r="BG1119">
        <v>35.6</v>
      </c>
      <c r="BI1119">
        <v>5.98</v>
      </c>
      <c r="BJ1119">
        <v>82.66</v>
      </c>
      <c r="BK1119">
        <v>0.90100000000000002</v>
      </c>
    </row>
    <row r="1120" spans="1:67" x14ac:dyDescent="0.3">
      <c r="A1120" t="s">
        <v>205</v>
      </c>
      <c r="B1120" t="s">
        <v>206</v>
      </c>
      <c r="C1120" t="s">
        <v>122</v>
      </c>
      <c r="D1120" s="33">
        <v>44197</v>
      </c>
      <c r="E1120">
        <v>2680034</v>
      </c>
      <c r="F1120">
        <v>19358</v>
      </c>
      <c r="G1120">
        <v>13151</v>
      </c>
      <c r="H1120">
        <v>64777</v>
      </c>
      <c r="I1120">
        <v>133</v>
      </c>
      <c r="J1120">
        <v>334</v>
      </c>
      <c r="K1120">
        <v>39750.141000000003</v>
      </c>
      <c r="L1120">
        <v>287.11700000000002</v>
      </c>
      <c r="M1120">
        <v>195.05500000000001</v>
      </c>
      <c r="N1120">
        <v>960.76900000000001</v>
      </c>
      <c r="O1120">
        <v>1.9730000000000001</v>
      </c>
      <c r="P1120">
        <v>4.9539999999999997</v>
      </c>
      <c r="Q1120">
        <v>1.0900000000000001</v>
      </c>
      <c r="R1120">
        <v>2609</v>
      </c>
      <c r="S1120">
        <v>38.697000000000003</v>
      </c>
      <c r="T1120">
        <v>24263</v>
      </c>
      <c r="U1120">
        <v>359.86799999999999</v>
      </c>
      <c r="V1120">
        <v>1173</v>
      </c>
      <c r="W1120">
        <v>17.398</v>
      </c>
      <c r="X1120">
        <v>7344</v>
      </c>
      <c r="Y1120">
        <v>108.926</v>
      </c>
      <c r="Z1120">
        <v>33219</v>
      </c>
      <c r="AA1120">
        <v>35927542</v>
      </c>
      <c r="AB1120">
        <v>532.87599999999998</v>
      </c>
      <c r="AC1120">
        <v>0.49299999999999999</v>
      </c>
      <c r="AD1120">
        <v>257809</v>
      </c>
      <c r="AE1120">
        <v>3.8239999999999998</v>
      </c>
      <c r="AF1120">
        <v>5.0999999999999997E-2</v>
      </c>
      <c r="AG1120">
        <v>19.600000000000001</v>
      </c>
      <c r="AH1120" t="s">
        <v>207</v>
      </c>
      <c r="AI1120">
        <v>3534</v>
      </c>
      <c r="AJ1120">
        <v>3534</v>
      </c>
      <c r="AM1120">
        <v>1164</v>
      </c>
      <c r="AN1120">
        <v>590</v>
      </c>
      <c r="AO1120">
        <v>0.01</v>
      </c>
      <c r="AP1120">
        <v>0.01</v>
      </c>
      <c r="AS1120">
        <v>9</v>
      </c>
      <c r="AT1120">
        <v>590</v>
      </c>
      <c r="AU1120">
        <v>1E-3</v>
      </c>
      <c r="AV1120">
        <v>63.89</v>
      </c>
      <c r="AW1120">
        <v>67422000</v>
      </c>
      <c r="AX1120">
        <v>122.578</v>
      </c>
      <c r="AY1120">
        <v>42</v>
      </c>
      <c r="AZ1120">
        <v>19.718</v>
      </c>
      <c r="BA1120">
        <v>13.079000000000001</v>
      </c>
      <c r="BB1120">
        <v>38605.671000000002</v>
      </c>
      <c r="BD1120">
        <v>86.06</v>
      </c>
      <c r="BE1120">
        <v>4.7699999999999996</v>
      </c>
      <c r="BF1120">
        <v>30.1</v>
      </c>
      <c r="BG1120">
        <v>35.6</v>
      </c>
      <c r="BI1120">
        <v>5.98</v>
      </c>
      <c r="BJ1120">
        <v>82.66</v>
      </c>
      <c r="BK1120">
        <v>0.90100000000000002</v>
      </c>
    </row>
    <row r="1121" spans="1:67" x14ac:dyDescent="0.3">
      <c r="A1121" t="s">
        <v>205</v>
      </c>
      <c r="B1121" t="s">
        <v>206</v>
      </c>
      <c r="C1121" t="s">
        <v>122</v>
      </c>
      <c r="D1121" s="33">
        <v>44198</v>
      </c>
      <c r="E1121">
        <v>2683500</v>
      </c>
      <c r="F1121">
        <v>3466</v>
      </c>
      <c r="G1121">
        <v>13204.286</v>
      </c>
      <c r="H1121">
        <v>64933</v>
      </c>
      <c r="I1121">
        <v>156</v>
      </c>
      <c r="J1121">
        <v>335.42899999999997</v>
      </c>
      <c r="K1121">
        <v>39801.548000000003</v>
      </c>
      <c r="L1121">
        <v>51.408000000000001</v>
      </c>
      <c r="M1121">
        <v>195.845</v>
      </c>
      <c r="N1121">
        <v>963.08299999999997</v>
      </c>
      <c r="O1121">
        <v>2.3140000000000001</v>
      </c>
      <c r="P1121">
        <v>4.9749999999999996</v>
      </c>
      <c r="Q1121">
        <v>1.0900000000000001</v>
      </c>
      <c r="R1121">
        <v>2632</v>
      </c>
      <c r="S1121">
        <v>39.037999999999997</v>
      </c>
      <c r="T1121">
        <v>24458</v>
      </c>
      <c r="U1121">
        <v>362.76</v>
      </c>
      <c r="V1121">
        <v>1173</v>
      </c>
      <c r="W1121">
        <v>17.398</v>
      </c>
      <c r="X1121">
        <v>7477</v>
      </c>
      <c r="Y1121">
        <v>110.899</v>
      </c>
      <c r="Z1121">
        <v>229971</v>
      </c>
      <c r="AA1121">
        <v>36157513</v>
      </c>
      <c r="AB1121">
        <v>536.28700000000003</v>
      </c>
      <c r="AC1121">
        <v>3.411</v>
      </c>
      <c r="AD1121">
        <v>258832</v>
      </c>
      <c r="AE1121">
        <v>3.839</v>
      </c>
      <c r="AF1121">
        <v>5.2999999999999999E-2</v>
      </c>
      <c r="AG1121">
        <v>18.899999999999999</v>
      </c>
      <c r="AH1121" t="s">
        <v>207</v>
      </c>
      <c r="AI1121">
        <v>3882</v>
      </c>
      <c r="AJ1121">
        <v>3881</v>
      </c>
      <c r="AK1121">
        <v>1</v>
      </c>
      <c r="AM1121">
        <v>348</v>
      </c>
      <c r="AN1121">
        <v>550</v>
      </c>
      <c r="AO1121">
        <v>0.01</v>
      </c>
      <c r="AP1121">
        <v>0.01</v>
      </c>
      <c r="AQ1121">
        <v>0</v>
      </c>
      <c r="AS1121">
        <v>8</v>
      </c>
      <c r="AT1121">
        <v>549</v>
      </c>
      <c r="AU1121">
        <v>1E-3</v>
      </c>
      <c r="AV1121">
        <v>63.89</v>
      </c>
      <c r="AW1121">
        <v>67422000</v>
      </c>
      <c r="AX1121">
        <v>122.578</v>
      </c>
      <c r="AY1121">
        <v>42</v>
      </c>
      <c r="AZ1121">
        <v>19.718</v>
      </c>
      <c r="BA1121">
        <v>13.079000000000001</v>
      </c>
      <c r="BB1121">
        <v>38605.671000000002</v>
      </c>
      <c r="BD1121">
        <v>86.06</v>
      </c>
      <c r="BE1121">
        <v>4.7699999999999996</v>
      </c>
      <c r="BF1121">
        <v>30.1</v>
      </c>
      <c r="BG1121">
        <v>35.6</v>
      </c>
      <c r="BI1121">
        <v>5.98</v>
      </c>
      <c r="BJ1121">
        <v>82.66</v>
      </c>
      <c r="BK1121">
        <v>0.90100000000000002</v>
      </c>
    </row>
    <row r="1122" spans="1:67" x14ac:dyDescent="0.3">
      <c r="A1122" t="s">
        <v>205</v>
      </c>
      <c r="B1122" t="s">
        <v>206</v>
      </c>
      <c r="C1122" t="s">
        <v>122</v>
      </c>
      <c r="D1122" s="33">
        <v>44199</v>
      </c>
      <c r="E1122">
        <v>2695989</v>
      </c>
      <c r="F1122">
        <v>12489</v>
      </c>
      <c r="G1122">
        <v>13721.714</v>
      </c>
      <c r="H1122">
        <v>65049</v>
      </c>
      <c r="I1122">
        <v>116</v>
      </c>
      <c r="J1122">
        <v>327.286</v>
      </c>
      <c r="K1122">
        <v>39986.785000000003</v>
      </c>
      <c r="L1122">
        <v>185.23599999999999</v>
      </c>
      <c r="M1122">
        <v>203.52</v>
      </c>
      <c r="N1122">
        <v>964.80399999999997</v>
      </c>
      <c r="O1122">
        <v>1.7210000000000001</v>
      </c>
      <c r="P1122">
        <v>4.8540000000000001</v>
      </c>
      <c r="Q1122">
        <v>1.1000000000000001</v>
      </c>
      <c r="R1122">
        <v>2665</v>
      </c>
      <c r="S1122">
        <v>39.527000000000001</v>
      </c>
      <c r="T1122">
        <v>24780</v>
      </c>
      <c r="U1122">
        <v>367.536</v>
      </c>
      <c r="V1122">
        <v>1167</v>
      </c>
      <c r="W1122">
        <v>17.309000000000001</v>
      </c>
      <c r="X1122">
        <v>7545</v>
      </c>
      <c r="Y1122">
        <v>111.907</v>
      </c>
      <c r="Z1122">
        <v>47173</v>
      </c>
      <c r="AA1122">
        <v>36204686</v>
      </c>
      <c r="AB1122">
        <v>536.98599999999999</v>
      </c>
      <c r="AC1122">
        <v>0.7</v>
      </c>
      <c r="AD1122">
        <v>258712</v>
      </c>
      <c r="AE1122">
        <v>3.8370000000000002</v>
      </c>
      <c r="AF1122">
        <v>5.2999999999999999E-2</v>
      </c>
      <c r="AG1122">
        <v>18.899999999999999</v>
      </c>
      <c r="AH1122" t="s">
        <v>207</v>
      </c>
      <c r="AI1122">
        <v>4296</v>
      </c>
      <c r="AJ1122">
        <v>4295</v>
      </c>
      <c r="AK1122">
        <v>1</v>
      </c>
      <c r="AM1122">
        <v>414</v>
      </c>
      <c r="AN1122">
        <v>530</v>
      </c>
      <c r="AO1122">
        <v>0.01</v>
      </c>
      <c r="AP1122">
        <v>0.01</v>
      </c>
      <c r="AQ1122">
        <v>0</v>
      </c>
      <c r="AS1122">
        <v>8</v>
      </c>
      <c r="AT1122">
        <v>530</v>
      </c>
      <c r="AU1122">
        <v>1E-3</v>
      </c>
      <c r="AV1122">
        <v>63.89</v>
      </c>
      <c r="AW1122">
        <v>67422000</v>
      </c>
      <c r="AX1122">
        <v>122.578</v>
      </c>
      <c r="AY1122">
        <v>42</v>
      </c>
      <c r="AZ1122">
        <v>19.718</v>
      </c>
      <c r="BA1122">
        <v>13.079000000000001</v>
      </c>
      <c r="BB1122">
        <v>38605.671000000002</v>
      </c>
      <c r="BD1122">
        <v>86.06</v>
      </c>
      <c r="BE1122">
        <v>4.7699999999999996</v>
      </c>
      <c r="BF1122">
        <v>30.1</v>
      </c>
      <c r="BG1122">
        <v>35.6</v>
      </c>
      <c r="BI1122">
        <v>5.98</v>
      </c>
      <c r="BJ1122">
        <v>82.66</v>
      </c>
      <c r="BK1122">
        <v>0.90100000000000002</v>
      </c>
      <c r="BL1122">
        <v>47362.8</v>
      </c>
      <c r="BM1122">
        <v>7.68</v>
      </c>
      <c r="BN1122">
        <v>11.25</v>
      </c>
      <c r="BO1122">
        <v>702.48286909317403</v>
      </c>
    </row>
    <row r="1123" spans="1:67" x14ac:dyDescent="0.3">
      <c r="A1123" t="s">
        <v>205</v>
      </c>
      <c r="B1123" t="s">
        <v>206</v>
      </c>
      <c r="C1123" t="s">
        <v>122</v>
      </c>
      <c r="D1123" s="33">
        <v>44200</v>
      </c>
      <c r="E1123">
        <v>2700011</v>
      </c>
      <c r="F1123">
        <v>4022</v>
      </c>
      <c r="G1123">
        <v>13873.429</v>
      </c>
      <c r="H1123">
        <v>65427</v>
      </c>
      <c r="I1123">
        <v>378</v>
      </c>
      <c r="J1123">
        <v>329.42899999999997</v>
      </c>
      <c r="K1123">
        <v>40046.438999999998</v>
      </c>
      <c r="L1123">
        <v>59.654000000000003</v>
      </c>
      <c r="M1123">
        <v>205.77</v>
      </c>
      <c r="N1123">
        <v>970.41</v>
      </c>
      <c r="O1123">
        <v>5.6059999999999999</v>
      </c>
      <c r="P1123">
        <v>4.8860000000000001</v>
      </c>
      <c r="Q1123">
        <v>1.1200000000000001</v>
      </c>
      <c r="R1123">
        <v>2657</v>
      </c>
      <c r="S1123">
        <v>39.408999999999999</v>
      </c>
      <c r="T1123">
        <v>24962</v>
      </c>
      <c r="U1123">
        <v>370.23500000000001</v>
      </c>
      <c r="V1123">
        <v>1184</v>
      </c>
      <c r="W1123">
        <v>17.561</v>
      </c>
      <c r="X1123">
        <v>7590</v>
      </c>
      <c r="Y1123">
        <v>112.575</v>
      </c>
      <c r="Z1123">
        <v>427645</v>
      </c>
      <c r="AA1123">
        <v>36632331</v>
      </c>
      <c r="AB1123">
        <v>543.32899999999995</v>
      </c>
      <c r="AC1123">
        <v>6.343</v>
      </c>
      <c r="AD1123">
        <v>262984</v>
      </c>
      <c r="AE1123">
        <v>3.9009999999999998</v>
      </c>
      <c r="AF1123">
        <v>5.6000000000000001E-2</v>
      </c>
      <c r="AG1123">
        <v>17.899999999999999</v>
      </c>
      <c r="AH1123" t="s">
        <v>207</v>
      </c>
      <c r="AI1123">
        <v>6377</v>
      </c>
      <c r="AJ1123">
        <v>6376</v>
      </c>
      <c r="AK1123">
        <v>1</v>
      </c>
      <c r="AM1123">
        <v>2081</v>
      </c>
      <c r="AN1123">
        <v>736</v>
      </c>
      <c r="AO1123">
        <v>0.01</v>
      </c>
      <c r="AP1123">
        <v>0.01</v>
      </c>
      <c r="AQ1123">
        <v>0</v>
      </c>
      <c r="AS1123">
        <v>11</v>
      </c>
      <c r="AT1123">
        <v>736</v>
      </c>
      <c r="AU1123">
        <v>1E-3</v>
      </c>
      <c r="AV1123">
        <v>63.89</v>
      </c>
      <c r="AW1123">
        <v>67422000</v>
      </c>
      <c r="AX1123">
        <v>122.578</v>
      </c>
      <c r="AY1123">
        <v>42</v>
      </c>
      <c r="AZ1123">
        <v>19.718</v>
      </c>
      <c r="BA1123">
        <v>13.079000000000001</v>
      </c>
      <c r="BB1123">
        <v>38605.671000000002</v>
      </c>
      <c r="BD1123">
        <v>86.06</v>
      </c>
      <c r="BE1123">
        <v>4.7699999999999996</v>
      </c>
      <c r="BF1123">
        <v>30.1</v>
      </c>
      <c r="BG1123">
        <v>35.6</v>
      </c>
      <c r="BI1123">
        <v>5.98</v>
      </c>
      <c r="BJ1123">
        <v>82.66</v>
      </c>
      <c r="BK1123">
        <v>0.90100000000000002</v>
      </c>
    </row>
    <row r="1124" spans="1:67" x14ac:dyDescent="0.3">
      <c r="A1124" t="s">
        <v>205</v>
      </c>
      <c r="B1124" t="s">
        <v>206</v>
      </c>
      <c r="C1124" t="s">
        <v>122</v>
      </c>
      <c r="D1124" s="33">
        <v>44201</v>
      </c>
      <c r="E1124">
        <v>2720744</v>
      </c>
      <c r="F1124">
        <v>20733</v>
      </c>
      <c r="G1124">
        <v>15207.429</v>
      </c>
      <c r="H1124">
        <v>66295</v>
      </c>
      <c r="I1124">
        <v>868</v>
      </c>
      <c r="J1124">
        <v>315</v>
      </c>
      <c r="K1124">
        <v>40353.949999999997</v>
      </c>
      <c r="L1124">
        <v>307.51100000000002</v>
      </c>
      <c r="M1124">
        <v>225.55600000000001</v>
      </c>
      <c r="N1124">
        <v>983.28399999999999</v>
      </c>
      <c r="O1124">
        <v>12.874000000000001</v>
      </c>
      <c r="P1124">
        <v>4.6719999999999997</v>
      </c>
      <c r="Q1124">
        <v>1.1299999999999999</v>
      </c>
      <c r="R1124">
        <v>2616</v>
      </c>
      <c r="S1124">
        <v>38.799999999999997</v>
      </c>
      <c r="T1124">
        <v>24871</v>
      </c>
      <c r="U1124">
        <v>368.88600000000002</v>
      </c>
      <c r="V1124">
        <v>1178</v>
      </c>
      <c r="W1124">
        <v>17.472000000000001</v>
      </c>
      <c r="X1124">
        <v>7710</v>
      </c>
      <c r="Y1124">
        <v>114.354</v>
      </c>
      <c r="Z1124">
        <v>344235</v>
      </c>
      <c r="AA1124">
        <v>36976566</v>
      </c>
      <c r="AB1124">
        <v>548.43499999999995</v>
      </c>
      <c r="AC1124">
        <v>5.1059999999999999</v>
      </c>
      <c r="AD1124">
        <v>259858</v>
      </c>
      <c r="AE1124">
        <v>3.8540000000000001</v>
      </c>
      <c r="AF1124">
        <v>5.8000000000000003E-2</v>
      </c>
      <c r="AG1124">
        <v>17.2</v>
      </c>
      <c r="AH1124" t="s">
        <v>207</v>
      </c>
      <c r="AI1124">
        <v>12833</v>
      </c>
      <c r="AJ1124">
        <v>12830</v>
      </c>
      <c r="AK1124">
        <v>3</v>
      </c>
      <c r="AM1124">
        <v>6456</v>
      </c>
      <c r="AN1124">
        <v>1606</v>
      </c>
      <c r="AO1124">
        <v>0.02</v>
      </c>
      <c r="AP1124">
        <v>0.02</v>
      </c>
      <c r="AQ1124">
        <v>0</v>
      </c>
      <c r="AS1124">
        <v>24</v>
      </c>
      <c r="AT1124">
        <v>1605</v>
      </c>
      <c r="AU1124">
        <v>2E-3</v>
      </c>
      <c r="AV1124">
        <v>63.89</v>
      </c>
      <c r="AW1124">
        <v>67422000</v>
      </c>
      <c r="AX1124">
        <v>122.578</v>
      </c>
      <c r="AY1124">
        <v>42</v>
      </c>
      <c r="AZ1124">
        <v>19.718</v>
      </c>
      <c r="BA1124">
        <v>13.079000000000001</v>
      </c>
      <c r="BB1124">
        <v>38605.671000000002</v>
      </c>
      <c r="BD1124">
        <v>86.06</v>
      </c>
      <c r="BE1124">
        <v>4.7699999999999996</v>
      </c>
      <c r="BF1124">
        <v>30.1</v>
      </c>
      <c r="BG1124">
        <v>35.6</v>
      </c>
      <c r="BI1124">
        <v>5.98</v>
      </c>
      <c r="BJ1124">
        <v>82.66</v>
      </c>
      <c r="BK1124">
        <v>0.90100000000000002</v>
      </c>
    </row>
    <row r="1125" spans="1:67" x14ac:dyDescent="0.3">
      <c r="A1125" t="s">
        <v>205</v>
      </c>
      <c r="B1125" t="s">
        <v>206</v>
      </c>
      <c r="C1125" t="s">
        <v>122</v>
      </c>
      <c r="D1125" s="33">
        <v>44202</v>
      </c>
      <c r="E1125">
        <v>2745887</v>
      </c>
      <c r="F1125">
        <v>25143</v>
      </c>
      <c r="G1125">
        <v>15019.714</v>
      </c>
      <c r="H1125">
        <v>66577</v>
      </c>
      <c r="I1125">
        <v>282</v>
      </c>
      <c r="J1125">
        <v>312</v>
      </c>
      <c r="K1125">
        <v>40726.870000000003</v>
      </c>
      <c r="L1125">
        <v>372.92</v>
      </c>
      <c r="M1125">
        <v>222.77199999999999</v>
      </c>
      <c r="N1125">
        <v>987.46699999999998</v>
      </c>
      <c r="O1125">
        <v>4.1829999999999998</v>
      </c>
      <c r="P1125">
        <v>4.6280000000000001</v>
      </c>
      <c r="Q1125">
        <v>1.1399999999999999</v>
      </c>
      <c r="R1125">
        <v>2607</v>
      </c>
      <c r="S1125">
        <v>38.667000000000002</v>
      </c>
      <c r="T1125">
        <v>24708</v>
      </c>
      <c r="U1125">
        <v>366.46800000000002</v>
      </c>
      <c r="V1125">
        <v>1203</v>
      </c>
      <c r="W1125">
        <v>17.843</v>
      </c>
      <c r="X1125">
        <v>7744</v>
      </c>
      <c r="Y1125">
        <v>114.85899999999999</v>
      </c>
      <c r="Z1125">
        <v>312996</v>
      </c>
      <c r="AA1125">
        <v>37289562</v>
      </c>
      <c r="AB1125">
        <v>553.077</v>
      </c>
      <c r="AC1125">
        <v>4.6420000000000003</v>
      </c>
      <c r="AD1125">
        <v>247492</v>
      </c>
      <c r="AE1125">
        <v>3.6709999999999998</v>
      </c>
      <c r="AF1125">
        <v>6.0999999999999999E-2</v>
      </c>
      <c r="AG1125">
        <v>16.399999999999999</v>
      </c>
      <c r="AH1125" t="s">
        <v>207</v>
      </c>
      <c r="AI1125">
        <v>25027</v>
      </c>
      <c r="AJ1125">
        <v>25024</v>
      </c>
      <c r="AK1125">
        <v>3</v>
      </c>
      <c r="AM1125">
        <v>12194</v>
      </c>
      <c r="AN1125">
        <v>3286</v>
      </c>
      <c r="AO1125">
        <v>0.04</v>
      </c>
      <c r="AP1125">
        <v>0.04</v>
      </c>
      <c r="AQ1125">
        <v>0</v>
      </c>
      <c r="AS1125">
        <v>49</v>
      </c>
      <c r="AT1125">
        <v>3286</v>
      </c>
      <c r="AU1125">
        <v>5.0000000000000001E-3</v>
      </c>
      <c r="AV1125">
        <v>63.89</v>
      </c>
      <c r="AW1125">
        <v>67422000</v>
      </c>
      <c r="AX1125">
        <v>122.578</v>
      </c>
      <c r="AY1125">
        <v>42</v>
      </c>
      <c r="AZ1125">
        <v>19.718</v>
      </c>
      <c r="BA1125">
        <v>13.079000000000001</v>
      </c>
      <c r="BB1125">
        <v>38605.671000000002</v>
      </c>
      <c r="BD1125">
        <v>86.06</v>
      </c>
      <c r="BE1125">
        <v>4.7699999999999996</v>
      </c>
      <c r="BF1125">
        <v>30.1</v>
      </c>
      <c r="BG1125">
        <v>35.6</v>
      </c>
      <c r="BI1125">
        <v>5.98</v>
      </c>
      <c r="BJ1125">
        <v>82.66</v>
      </c>
      <c r="BK1125">
        <v>0.90100000000000002</v>
      </c>
    </row>
    <row r="1126" spans="1:67" x14ac:dyDescent="0.3">
      <c r="A1126" t="s">
        <v>205</v>
      </c>
      <c r="B1126" t="s">
        <v>206</v>
      </c>
      <c r="C1126" t="s">
        <v>122</v>
      </c>
      <c r="D1126" s="33">
        <v>44203</v>
      </c>
      <c r="E1126">
        <v>2767590</v>
      </c>
      <c r="F1126">
        <v>21703</v>
      </c>
      <c r="G1126">
        <v>15273.429</v>
      </c>
      <c r="H1126">
        <v>66853</v>
      </c>
      <c r="I1126">
        <v>276</v>
      </c>
      <c r="J1126">
        <v>315.57100000000003</v>
      </c>
      <c r="K1126">
        <v>41048.767</v>
      </c>
      <c r="L1126">
        <v>321.89800000000002</v>
      </c>
      <c r="M1126">
        <v>226.535</v>
      </c>
      <c r="N1126">
        <v>991.56100000000004</v>
      </c>
      <c r="O1126">
        <v>4.0940000000000003</v>
      </c>
      <c r="P1126">
        <v>4.681</v>
      </c>
      <c r="Q1126">
        <v>1.1399999999999999</v>
      </c>
      <c r="R1126">
        <v>2573</v>
      </c>
      <c r="S1126">
        <v>38.162999999999997</v>
      </c>
      <c r="T1126">
        <v>24488</v>
      </c>
      <c r="U1126">
        <v>363.20499999999998</v>
      </c>
      <c r="V1126">
        <v>1207</v>
      </c>
      <c r="W1126">
        <v>17.902000000000001</v>
      </c>
      <c r="X1126">
        <v>7868</v>
      </c>
      <c r="Y1126">
        <v>116.69799999999999</v>
      </c>
      <c r="Z1126">
        <v>326630</v>
      </c>
      <c r="AA1126">
        <v>37616192</v>
      </c>
      <c r="AB1126">
        <v>557.92200000000003</v>
      </c>
      <c r="AC1126">
        <v>4.8449999999999998</v>
      </c>
      <c r="AD1126">
        <v>245981</v>
      </c>
      <c r="AE1126">
        <v>3.6480000000000001</v>
      </c>
      <c r="AF1126">
        <v>6.3E-2</v>
      </c>
      <c r="AG1126">
        <v>15.9</v>
      </c>
      <c r="AH1126" t="s">
        <v>207</v>
      </c>
      <c r="AI1126">
        <v>54449</v>
      </c>
      <c r="AJ1126">
        <v>54444</v>
      </c>
      <c r="AK1126">
        <v>5</v>
      </c>
      <c r="AM1126">
        <v>29422</v>
      </c>
      <c r="AN1126">
        <v>7440</v>
      </c>
      <c r="AO1126">
        <v>0.08</v>
      </c>
      <c r="AP1126">
        <v>0.08</v>
      </c>
      <c r="AQ1126">
        <v>0</v>
      </c>
      <c r="AS1126">
        <v>110</v>
      </c>
      <c r="AT1126">
        <v>7439</v>
      </c>
      <c r="AU1126">
        <v>1.0999999999999999E-2</v>
      </c>
      <c r="AV1126">
        <v>63.89</v>
      </c>
      <c r="AW1126">
        <v>67422000</v>
      </c>
      <c r="AX1126">
        <v>122.578</v>
      </c>
      <c r="AY1126">
        <v>42</v>
      </c>
      <c r="AZ1126">
        <v>19.718</v>
      </c>
      <c r="BA1126">
        <v>13.079000000000001</v>
      </c>
      <c r="BB1126">
        <v>38605.671000000002</v>
      </c>
      <c r="BD1126">
        <v>86.06</v>
      </c>
      <c r="BE1126">
        <v>4.7699999999999996</v>
      </c>
      <c r="BF1126">
        <v>30.1</v>
      </c>
      <c r="BG1126">
        <v>35.6</v>
      </c>
      <c r="BI1126">
        <v>5.98</v>
      </c>
      <c r="BJ1126">
        <v>82.66</v>
      </c>
      <c r="BK1126">
        <v>0.90100000000000002</v>
      </c>
    </row>
    <row r="1127" spans="1:67" x14ac:dyDescent="0.3">
      <c r="A1127" t="s">
        <v>205</v>
      </c>
      <c r="B1127" t="s">
        <v>206</v>
      </c>
      <c r="C1127" t="s">
        <v>122</v>
      </c>
      <c r="D1127" s="33">
        <v>44204</v>
      </c>
      <c r="E1127">
        <v>2787404</v>
      </c>
      <c r="F1127">
        <v>19814</v>
      </c>
      <c r="G1127">
        <v>15338.571</v>
      </c>
      <c r="H1127">
        <v>67443</v>
      </c>
      <c r="I1127">
        <v>590</v>
      </c>
      <c r="J1127">
        <v>380.85700000000003</v>
      </c>
      <c r="K1127">
        <v>41342.648000000001</v>
      </c>
      <c r="L1127">
        <v>293.88</v>
      </c>
      <c r="M1127">
        <v>227.501</v>
      </c>
      <c r="N1127">
        <v>1000.311</v>
      </c>
      <c r="O1127">
        <v>8.7509999999999994</v>
      </c>
      <c r="P1127">
        <v>5.649</v>
      </c>
      <c r="Q1127">
        <v>1.1299999999999999</v>
      </c>
      <c r="R1127">
        <v>2606</v>
      </c>
      <c r="S1127">
        <v>38.652000000000001</v>
      </c>
      <c r="T1127">
        <v>24377</v>
      </c>
      <c r="U1127">
        <v>361.55900000000003</v>
      </c>
      <c r="V1127">
        <v>1353</v>
      </c>
      <c r="W1127">
        <v>20.068000000000001</v>
      </c>
      <c r="X1127">
        <v>8636</v>
      </c>
      <c r="Y1127">
        <v>128.089</v>
      </c>
      <c r="Z1127">
        <v>350028</v>
      </c>
      <c r="AA1127">
        <v>37966220</v>
      </c>
      <c r="AB1127">
        <v>563.11300000000006</v>
      </c>
      <c r="AC1127">
        <v>5.1920000000000002</v>
      </c>
      <c r="AD1127">
        <v>291240</v>
      </c>
      <c r="AE1127">
        <v>4.32</v>
      </c>
      <c r="AF1127">
        <v>6.3E-2</v>
      </c>
      <c r="AG1127">
        <v>15.9</v>
      </c>
      <c r="AH1127" t="s">
        <v>207</v>
      </c>
      <c r="AI1127">
        <v>91636</v>
      </c>
      <c r="AJ1127">
        <v>91629</v>
      </c>
      <c r="AK1127">
        <v>7</v>
      </c>
      <c r="AM1127">
        <v>37187</v>
      </c>
      <c r="AN1127">
        <v>12586</v>
      </c>
      <c r="AO1127">
        <v>0.14000000000000001</v>
      </c>
      <c r="AP1127">
        <v>0.14000000000000001</v>
      </c>
      <c r="AQ1127">
        <v>0</v>
      </c>
      <c r="AS1127">
        <v>187</v>
      </c>
      <c r="AT1127">
        <v>12585</v>
      </c>
      <c r="AU1127">
        <v>1.9E-2</v>
      </c>
      <c r="AV1127">
        <v>63.89</v>
      </c>
      <c r="AW1127">
        <v>67422000</v>
      </c>
      <c r="AX1127">
        <v>122.578</v>
      </c>
      <c r="AY1127">
        <v>42</v>
      </c>
      <c r="AZ1127">
        <v>19.718</v>
      </c>
      <c r="BA1127">
        <v>13.079000000000001</v>
      </c>
      <c r="BB1127">
        <v>38605.671000000002</v>
      </c>
      <c r="BD1127">
        <v>86.06</v>
      </c>
      <c r="BE1127">
        <v>4.7699999999999996</v>
      </c>
      <c r="BF1127">
        <v>30.1</v>
      </c>
      <c r="BG1127">
        <v>35.6</v>
      </c>
      <c r="BI1127">
        <v>5.98</v>
      </c>
      <c r="BJ1127">
        <v>82.66</v>
      </c>
      <c r="BK1127">
        <v>0.90100000000000002</v>
      </c>
    </row>
    <row r="1128" spans="1:67" x14ac:dyDescent="0.3">
      <c r="A1128" t="s">
        <v>205</v>
      </c>
      <c r="B1128" t="s">
        <v>206</v>
      </c>
      <c r="C1128" t="s">
        <v>122</v>
      </c>
      <c r="D1128" s="33">
        <v>44205</v>
      </c>
      <c r="E1128">
        <v>2807581</v>
      </c>
      <c r="F1128">
        <v>20177</v>
      </c>
      <c r="G1128">
        <v>17725.857</v>
      </c>
      <c r="H1128">
        <v>67611</v>
      </c>
      <c r="I1128">
        <v>168</v>
      </c>
      <c r="J1128">
        <v>382.57100000000003</v>
      </c>
      <c r="K1128">
        <v>41641.911999999997</v>
      </c>
      <c r="L1128">
        <v>299.26400000000001</v>
      </c>
      <c r="M1128">
        <v>262.90899999999999</v>
      </c>
      <c r="N1128">
        <v>1002.803</v>
      </c>
      <c r="O1128">
        <v>2.492</v>
      </c>
      <c r="P1128">
        <v>5.6740000000000004</v>
      </c>
      <c r="Q1128">
        <v>1.1299999999999999</v>
      </c>
      <c r="R1128">
        <v>2600</v>
      </c>
      <c r="S1128">
        <v>38.563000000000002</v>
      </c>
      <c r="T1128">
        <v>24240</v>
      </c>
      <c r="U1128">
        <v>359.52699999999999</v>
      </c>
      <c r="V1128">
        <v>1395</v>
      </c>
      <c r="W1128">
        <v>20.690999999999999</v>
      </c>
      <c r="X1128">
        <v>8934</v>
      </c>
      <c r="Y1128">
        <v>132.50899999999999</v>
      </c>
      <c r="Z1128">
        <v>188814</v>
      </c>
      <c r="AA1128">
        <v>38155034</v>
      </c>
      <c r="AB1128">
        <v>565.91399999999999</v>
      </c>
      <c r="AC1128">
        <v>2.8</v>
      </c>
      <c r="AD1128">
        <v>285360</v>
      </c>
      <c r="AE1128">
        <v>4.2320000000000002</v>
      </c>
      <c r="AF1128">
        <v>6.3E-2</v>
      </c>
      <c r="AG1128">
        <v>15.9</v>
      </c>
      <c r="AH1128" t="s">
        <v>207</v>
      </c>
      <c r="AI1128">
        <v>102852</v>
      </c>
      <c r="AJ1128">
        <v>102843</v>
      </c>
      <c r="AK1128">
        <v>9</v>
      </c>
      <c r="AM1128">
        <v>11216</v>
      </c>
      <c r="AN1128">
        <v>14139</v>
      </c>
      <c r="AO1128">
        <v>0.15</v>
      </c>
      <c r="AP1128">
        <v>0.15</v>
      </c>
      <c r="AQ1128">
        <v>0</v>
      </c>
      <c r="AS1128">
        <v>210</v>
      </c>
      <c r="AT1128">
        <v>14137</v>
      </c>
      <c r="AU1128">
        <v>2.1000000000000001E-2</v>
      </c>
      <c r="AV1128">
        <v>63.89</v>
      </c>
      <c r="AW1128">
        <v>67422000</v>
      </c>
      <c r="AX1128">
        <v>122.578</v>
      </c>
      <c r="AY1128">
        <v>42</v>
      </c>
      <c r="AZ1128">
        <v>19.718</v>
      </c>
      <c r="BA1128">
        <v>13.079000000000001</v>
      </c>
      <c r="BB1128">
        <v>38605.671000000002</v>
      </c>
      <c r="BD1128">
        <v>86.06</v>
      </c>
      <c r="BE1128">
        <v>4.7699999999999996</v>
      </c>
      <c r="BF1128">
        <v>30.1</v>
      </c>
      <c r="BG1128">
        <v>35.6</v>
      </c>
      <c r="BI1128">
        <v>5.98</v>
      </c>
      <c r="BJ1128">
        <v>82.66</v>
      </c>
      <c r="BK1128">
        <v>0.90100000000000002</v>
      </c>
    </row>
    <row r="1129" spans="1:67" x14ac:dyDescent="0.3">
      <c r="A1129" t="s">
        <v>205</v>
      </c>
      <c r="B1129" t="s">
        <v>206</v>
      </c>
      <c r="C1129" t="s">
        <v>122</v>
      </c>
      <c r="D1129" s="33">
        <v>44206</v>
      </c>
      <c r="E1129">
        <v>2823525</v>
      </c>
      <c r="F1129">
        <v>15944</v>
      </c>
      <c r="G1129">
        <v>18219.429</v>
      </c>
      <c r="H1129">
        <v>67762</v>
      </c>
      <c r="I1129">
        <v>151</v>
      </c>
      <c r="J1129">
        <v>387.57100000000003</v>
      </c>
      <c r="K1129">
        <v>41878.392999999996</v>
      </c>
      <c r="L1129">
        <v>236.48099999999999</v>
      </c>
      <c r="M1129">
        <v>270.23</v>
      </c>
      <c r="N1129">
        <v>1005.043</v>
      </c>
      <c r="O1129">
        <v>2.2400000000000002</v>
      </c>
      <c r="P1129">
        <v>5.7480000000000002</v>
      </c>
      <c r="Q1129">
        <v>1.1200000000000001</v>
      </c>
      <c r="R1129">
        <v>2620</v>
      </c>
      <c r="S1129">
        <v>38.86</v>
      </c>
      <c r="T1129">
        <v>24526</v>
      </c>
      <c r="U1129">
        <v>363.76900000000001</v>
      </c>
      <c r="V1129">
        <v>1412</v>
      </c>
      <c r="W1129">
        <v>20.943000000000001</v>
      </c>
      <c r="X1129">
        <v>9006</v>
      </c>
      <c r="Y1129">
        <v>133.577</v>
      </c>
      <c r="Z1129">
        <v>42285</v>
      </c>
      <c r="AA1129">
        <v>38197319</v>
      </c>
      <c r="AB1129">
        <v>566.54100000000005</v>
      </c>
      <c r="AC1129">
        <v>0.627</v>
      </c>
      <c r="AD1129">
        <v>284662</v>
      </c>
      <c r="AE1129">
        <v>4.2220000000000004</v>
      </c>
      <c r="AF1129">
        <v>6.3E-2</v>
      </c>
      <c r="AG1129">
        <v>15.9</v>
      </c>
      <c r="AH1129" t="s">
        <v>207</v>
      </c>
      <c r="AI1129">
        <v>108882</v>
      </c>
      <c r="AJ1129">
        <v>108873</v>
      </c>
      <c r="AK1129">
        <v>9</v>
      </c>
      <c r="AM1129">
        <v>6030</v>
      </c>
      <c r="AN1129">
        <v>14941</v>
      </c>
      <c r="AO1129">
        <v>0.16</v>
      </c>
      <c r="AP1129">
        <v>0.16</v>
      </c>
      <c r="AQ1129">
        <v>0</v>
      </c>
      <c r="AS1129">
        <v>222</v>
      </c>
      <c r="AT1129">
        <v>14940</v>
      </c>
      <c r="AU1129">
        <v>2.1999999999999999E-2</v>
      </c>
      <c r="AV1129">
        <v>63.89</v>
      </c>
      <c r="AW1129">
        <v>67422000</v>
      </c>
      <c r="AX1129">
        <v>122.578</v>
      </c>
      <c r="AY1129">
        <v>42</v>
      </c>
      <c r="AZ1129">
        <v>19.718</v>
      </c>
      <c r="BA1129">
        <v>13.079000000000001</v>
      </c>
      <c r="BB1129">
        <v>38605.671000000002</v>
      </c>
      <c r="BD1129">
        <v>86.06</v>
      </c>
      <c r="BE1129">
        <v>4.7699999999999996</v>
      </c>
      <c r="BF1129">
        <v>30.1</v>
      </c>
      <c r="BG1129">
        <v>35.6</v>
      </c>
      <c r="BI1129">
        <v>5.98</v>
      </c>
      <c r="BJ1129">
        <v>82.66</v>
      </c>
      <c r="BK1129">
        <v>0.90100000000000002</v>
      </c>
      <c r="BL1129">
        <v>48200.6</v>
      </c>
      <c r="BM1129">
        <v>7.64</v>
      </c>
      <c r="BN1129">
        <v>6.05</v>
      </c>
      <c r="BO1129">
        <v>714.90908012221496</v>
      </c>
    </row>
    <row r="1130" spans="1:67" x14ac:dyDescent="0.3">
      <c r="A1130" t="s">
        <v>205</v>
      </c>
      <c r="B1130" t="s">
        <v>206</v>
      </c>
      <c r="C1130" t="s">
        <v>122</v>
      </c>
      <c r="D1130" s="33">
        <v>44207</v>
      </c>
      <c r="E1130">
        <v>2827242</v>
      </c>
      <c r="F1130">
        <v>3717</v>
      </c>
      <c r="G1130">
        <v>18175.857</v>
      </c>
      <c r="H1130">
        <v>68072</v>
      </c>
      <c r="I1130">
        <v>310</v>
      </c>
      <c r="J1130">
        <v>377.85700000000003</v>
      </c>
      <c r="K1130">
        <v>41933.523000000001</v>
      </c>
      <c r="L1130">
        <v>55.13</v>
      </c>
      <c r="M1130">
        <v>269.58300000000003</v>
      </c>
      <c r="N1130">
        <v>1009.641</v>
      </c>
      <c r="O1130">
        <v>4.5979999999999999</v>
      </c>
      <c r="P1130">
        <v>5.6040000000000001</v>
      </c>
      <c r="Q1130">
        <v>1.1200000000000001</v>
      </c>
      <c r="R1130">
        <v>2666</v>
      </c>
      <c r="S1130">
        <v>39.542000000000002</v>
      </c>
      <c r="T1130">
        <v>24812</v>
      </c>
      <c r="U1130">
        <v>368.01</v>
      </c>
      <c r="V1130">
        <v>1374</v>
      </c>
      <c r="W1130">
        <v>20.379000000000001</v>
      </c>
      <c r="X1130">
        <v>9033</v>
      </c>
      <c r="Y1130">
        <v>133.977</v>
      </c>
      <c r="Z1130">
        <v>396962</v>
      </c>
      <c r="AA1130">
        <v>38594281</v>
      </c>
      <c r="AB1130">
        <v>572.42899999999997</v>
      </c>
      <c r="AC1130">
        <v>5.8879999999999999</v>
      </c>
      <c r="AD1130">
        <v>280279</v>
      </c>
      <c r="AE1130">
        <v>4.157</v>
      </c>
      <c r="AF1130">
        <v>6.3E-2</v>
      </c>
      <c r="AG1130">
        <v>15.9</v>
      </c>
      <c r="AH1130" t="s">
        <v>207</v>
      </c>
      <c r="AI1130">
        <v>148808</v>
      </c>
      <c r="AJ1130">
        <v>148794</v>
      </c>
      <c r="AK1130">
        <v>14</v>
      </c>
      <c r="AM1130">
        <v>39926</v>
      </c>
      <c r="AN1130">
        <v>20347</v>
      </c>
      <c r="AO1130">
        <v>0.22</v>
      </c>
      <c r="AP1130">
        <v>0.22</v>
      </c>
      <c r="AQ1130">
        <v>0</v>
      </c>
      <c r="AS1130">
        <v>302</v>
      </c>
      <c r="AT1130">
        <v>20345</v>
      </c>
      <c r="AU1130">
        <v>0.03</v>
      </c>
      <c r="AV1130">
        <v>63.89</v>
      </c>
      <c r="AW1130">
        <v>67422000</v>
      </c>
      <c r="AX1130">
        <v>122.578</v>
      </c>
      <c r="AY1130">
        <v>42</v>
      </c>
      <c r="AZ1130">
        <v>19.718</v>
      </c>
      <c r="BA1130">
        <v>13.079000000000001</v>
      </c>
      <c r="BB1130">
        <v>38605.671000000002</v>
      </c>
      <c r="BD1130">
        <v>86.06</v>
      </c>
      <c r="BE1130">
        <v>4.7699999999999996</v>
      </c>
      <c r="BF1130">
        <v>30.1</v>
      </c>
      <c r="BG1130">
        <v>35.6</v>
      </c>
      <c r="BI1130">
        <v>5.98</v>
      </c>
      <c r="BJ1130">
        <v>82.66</v>
      </c>
      <c r="BK1130">
        <v>0.90100000000000002</v>
      </c>
    </row>
    <row r="1131" spans="1:67" x14ac:dyDescent="0.3">
      <c r="A1131" t="s">
        <v>205</v>
      </c>
      <c r="B1131" t="s">
        <v>206</v>
      </c>
      <c r="C1131" t="s">
        <v>122</v>
      </c>
      <c r="D1131" s="33">
        <v>44208</v>
      </c>
      <c r="E1131">
        <v>2846936</v>
      </c>
      <c r="F1131">
        <v>19694</v>
      </c>
      <c r="G1131">
        <v>18027.429</v>
      </c>
      <c r="H1131">
        <v>68814</v>
      </c>
      <c r="I1131">
        <v>742</v>
      </c>
      <c r="J1131">
        <v>359.85700000000003</v>
      </c>
      <c r="K1131">
        <v>42225.624000000003</v>
      </c>
      <c r="L1131">
        <v>292.101</v>
      </c>
      <c r="M1131">
        <v>267.38200000000001</v>
      </c>
      <c r="N1131">
        <v>1020.646</v>
      </c>
      <c r="O1131">
        <v>11.005000000000001</v>
      </c>
      <c r="P1131">
        <v>5.3369999999999997</v>
      </c>
      <c r="Q1131">
        <v>1.1100000000000001</v>
      </c>
      <c r="R1131">
        <v>2678</v>
      </c>
      <c r="S1131">
        <v>39.72</v>
      </c>
      <c r="T1131">
        <v>24703</v>
      </c>
      <c r="U1131">
        <v>366.39400000000001</v>
      </c>
      <c r="V1131">
        <v>1387</v>
      </c>
      <c r="W1131">
        <v>20.571999999999999</v>
      </c>
      <c r="X1131">
        <v>8946</v>
      </c>
      <c r="Y1131">
        <v>132.68700000000001</v>
      </c>
      <c r="Z1131">
        <v>337656</v>
      </c>
      <c r="AA1131">
        <v>38931937</v>
      </c>
      <c r="AB1131">
        <v>577.43700000000001</v>
      </c>
      <c r="AC1131">
        <v>5.008</v>
      </c>
      <c r="AD1131">
        <v>279339</v>
      </c>
      <c r="AE1131">
        <v>4.1429999999999998</v>
      </c>
      <c r="AF1131">
        <v>6.3E-2</v>
      </c>
      <c r="AG1131">
        <v>15.9</v>
      </c>
      <c r="AH1131" t="s">
        <v>207</v>
      </c>
      <c r="AI1131">
        <v>210914</v>
      </c>
      <c r="AJ1131">
        <v>210896</v>
      </c>
      <c r="AK1131">
        <v>18</v>
      </c>
      <c r="AM1131">
        <v>62106</v>
      </c>
      <c r="AN1131">
        <v>28297</v>
      </c>
      <c r="AO1131">
        <v>0.31</v>
      </c>
      <c r="AP1131">
        <v>0.31</v>
      </c>
      <c r="AQ1131">
        <v>0</v>
      </c>
      <c r="AS1131">
        <v>420</v>
      </c>
      <c r="AT1131">
        <v>28295</v>
      </c>
      <c r="AU1131">
        <v>4.2000000000000003E-2</v>
      </c>
      <c r="AV1131">
        <v>63.89</v>
      </c>
      <c r="AW1131">
        <v>67422000</v>
      </c>
      <c r="AX1131">
        <v>122.578</v>
      </c>
      <c r="AY1131">
        <v>42</v>
      </c>
      <c r="AZ1131">
        <v>19.718</v>
      </c>
      <c r="BA1131">
        <v>13.079000000000001</v>
      </c>
      <c r="BB1131">
        <v>38605.671000000002</v>
      </c>
      <c r="BD1131">
        <v>86.06</v>
      </c>
      <c r="BE1131">
        <v>4.7699999999999996</v>
      </c>
      <c r="BF1131">
        <v>30.1</v>
      </c>
      <c r="BG1131">
        <v>35.6</v>
      </c>
      <c r="BI1131">
        <v>5.98</v>
      </c>
      <c r="BJ1131">
        <v>82.66</v>
      </c>
      <c r="BK1131">
        <v>0.90100000000000002</v>
      </c>
    </row>
    <row r="1132" spans="1:67" x14ac:dyDescent="0.3">
      <c r="A1132" t="s">
        <v>205</v>
      </c>
      <c r="B1132" t="s">
        <v>206</v>
      </c>
      <c r="C1132" t="s">
        <v>122</v>
      </c>
      <c r="D1132" s="33">
        <v>44209</v>
      </c>
      <c r="E1132">
        <v>2870788</v>
      </c>
      <c r="F1132">
        <v>23852</v>
      </c>
      <c r="G1132">
        <v>17843</v>
      </c>
      <c r="H1132">
        <v>69043</v>
      </c>
      <c r="I1132">
        <v>229</v>
      </c>
      <c r="J1132">
        <v>352.286</v>
      </c>
      <c r="K1132">
        <v>42579.394999999997</v>
      </c>
      <c r="L1132">
        <v>353.77199999999999</v>
      </c>
      <c r="M1132">
        <v>264.64699999999999</v>
      </c>
      <c r="N1132">
        <v>1024.0429999999999</v>
      </c>
      <c r="O1132">
        <v>3.3969999999999998</v>
      </c>
      <c r="P1132">
        <v>5.2249999999999996</v>
      </c>
      <c r="Q1132">
        <v>1.1100000000000001</v>
      </c>
      <c r="R1132">
        <v>2701</v>
      </c>
      <c r="S1132">
        <v>40.061</v>
      </c>
      <c r="T1132">
        <v>24735</v>
      </c>
      <c r="U1132">
        <v>366.86799999999999</v>
      </c>
      <c r="V1132">
        <v>1361</v>
      </c>
      <c r="W1132">
        <v>20.186</v>
      </c>
      <c r="X1132">
        <v>9096</v>
      </c>
      <c r="Y1132">
        <v>134.911</v>
      </c>
      <c r="Z1132">
        <v>312625</v>
      </c>
      <c r="AA1132">
        <v>39244562</v>
      </c>
      <c r="AB1132">
        <v>582.07399999999996</v>
      </c>
      <c r="AC1132">
        <v>4.6369999999999996</v>
      </c>
      <c r="AD1132">
        <v>279286</v>
      </c>
      <c r="AE1132">
        <v>4.1420000000000003</v>
      </c>
      <c r="AF1132">
        <v>6.3E-2</v>
      </c>
      <c r="AG1132">
        <v>15.9</v>
      </c>
      <c r="AH1132" t="s">
        <v>207</v>
      </c>
      <c r="AI1132">
        <v>275963</v>
      </c>
      <c r="AJ1132">
        <v>275933</v>
      </c>
      <c r="AK1132">
        <v>30</v>
      </c>
      <c r="AM1132">
        <v>65049</v>
      </c>
      <c r="AN1132">
        <v>35848</v>
      </c>
      <c r="AO1132">
        <v>0.41</v>
      </c>
      <c r="AP1132">
        <v>0.41</v>
      </c>
      <c r="AQ1132">
        <v>0</v>
      </c>
      <c r="AS1132">
        <v>532</v>
      </c>
      <c r="AT1132">
        <v>35844</v>
      </c>
      <c r="AU1132">
        <v>5.2999999999999999E-2</v>
      </c>
      <c r="AV1132">
        <v>63.89</v>
      </c>
      <c r="AW1132">
        <v>67422000</v>
      </c>
      <c r="AX1132">
        <v>122.578</v>
      </c>
      <c r="AY1132">
        <v>42</v>
      </c>
      <c r="AZ1132">
        <v>19.718</v>
      </c>
      <c r="BA1132">
        <v>13.079000000000001</v>
      </c>
      <c r="BB1132">
        <v>38605.671000000002</v>
      </c>
      <c r="BD1132">
        <v>86.06</v>
      </c>
      <c r="BE1132">
        <v>4.7699999999999996</v>
      </c>
      <c r="BF1132">
        <v>30.1</v>
      </c>
      <c r="BG1132">
        <v>35.6</v>
      </c>
      <c r="BI1132">
        <v>5.98</v>
      </c>
      <c r="BJ1132">
        <v>82.66</v>
      </c>
      <c r="BK1132">
        <v>0.90100000000000002</v>
      </c>
    </row>
    <row r="1133" spans="1:67" x14ac:dyDescent="0.3">
      <c r="A1133" t="s">
        <v>205</v>
      </c>
      <c r="B1133" t="s">
        <v>206</v>
      </c>
      <c r="C1133" t="s">
        <v>122</v>
      </c>
      <c r="D1133" s="33">
        <v>44210</v>
      </c>
      <c r="E1133">
        <v>2892016</v>
      </c>
      <c r="F1133">
        <v>21228</v>
      </c>
      <c r="G1133">
        <v>17775.143</v>
      </c>
      <c r="H1133">
        <v>69325</v>
      </c>
      <c r="I1133">
        <v>282</v>
      </c>
      <c r="J1133">
        <v>353.14299999999997</v>
      </c>
      <c r="K1133">
        <v>42894.248</v>
      </c>
      <c r="L1133">
        <v>314.85300000000001</v>
      </c>
      <c r="M1133">
        <v>263.64</v>
      </c>
      <c r="N1133">
        <v>1028.2249999999999</v>
      </c>
      <c r="O1133">
        <v>4.1829999999999998</v>
      </c>
      <c r="P1133">
        <v>5.2380000000000004</v>
      </c>
      <c r="Q1133">
        <v>1.1100000000000001</v>
      </c>
      <c r="R1133">
        <v>2716</v>
      </c>
      <c r="S1133">
        <v>40.283999999999999</v>
      </c>
      <c r="T1133">
        <v>24983</v>
      </c>
      <c r="U1133">
        <v>370.54700000000003</v>
      </c>
      <c r="V1133">
        <v>1386</v>
      </c>
      <c r="W1133">
        <v>20.556999999999999</v>
      </c>
      <c r="X1133">
        <v>9346</v>
      </c>
      <c r="Y1133">
        <v>138.619</v>
      </c>
      <c r="Z1133">
        <v>322335</v>
      </c>
      <c r="AA1133">
        <v>39566897</v>
      </c>
      <c r="AB1133">
        <v>586.85400000000004</v>
      </c>
      <c r="AC1133">
        <v>4.7809999999999997</v>
      </c>
      <c r="AD1133">
        <v>278672</v>
      </c>
      <c r="AE1133">
        <v>4.133</v>
      </c>
      <c r="AF1133">
        <v>6.3E-2</v>
      </c>
      <c r="AG1133">
        <v>15.9</v>
      </c>
      <c r="AH1133" t="s">
        <v>207</v>
      </c>
      <c r="AI1133">
        <v>359104</v>
      </c>
      <c r="AJ1133">
        <v>359059</v>
      </c>
      <c r="AK1133">
        <v>45</v>
      </c>
      <c r="AM1133">
        <v>83141</v>
      </c>
      <c r="AN1133">
        <v>43522</v>
      </c>
      <c r="AO1133">
        <v>0.53</v>
      </c>
      <c r="AP1133">
        <v>0.53</v>
      </c>
      <c r="AQ1133">
        <v>0</v>
      </c>
      <c r="AS1133">
        <v>646</v>
      </c>
      <c r="AT1133">
        <v>43516</v>
      </c>
      <c r="AU1133">
        <v>6.5000000000000002E-2</v>
      </c>
      <c r="AV1133">
        <v>63.89</v>
      </c>
      <c r="AW1133">
        <v>67422000</v>
      </c>
      <c r="AX1133">
        <v>122.578</v>
      </c>
      <c r="AY1133">
        <v>42</v>
      </c>
      <c r="AZ1133">
        <v>19.718</v>
      </c>
      <c r="BA1133">
        <v>13.079000000000001</v>
      </c>
      <c r="BB1133">
        <v>38605.671000000002</v>
      </c>
      <c r="BD1133">
        <v>86.06</v>
      </c>
      <c r="BE1133">
        <v>4.7699999999999996</v>
      </c>
      <c r="BF1133">
        <v>30.1</v>
      </c>
      <c r="BG1133">
        <v>35.6</v>
      </c>
      <c r="BI1133">
        <v>5.98</v>
      </c>
      <c r="BJ1133">
        <v>82.66</v>
      </c>
      <c r="BK1133">
        <v>0.90100000000000002</v>
      </c>
    </row>
    <row r="1134" spans="1:67" x14ac:dyDescent="0.3">
      <c r="A1134" t="s">
        <v>205</v>
      </c>
      <c r="B1134" t="s">
        <v>206</v>
      </c>
      <c r="C1134" t="s">
        <v>122</v>
      </c>
      <c r="D1134" s="33">
        <v>44211</v>
      </c>
      <c r="E1134">
        <v>2913287</v>
      </c>
      <c r="F1134">
        <v>21271</v>
      </c>
      <c r="G1134">
        <v>17983.286</v>
      </c>
      <c r="H1134">
        <v>69961</v>
      </c>
      <c r="I1134">
        <v>636</v>
      </c>
      <c r="J1134">
        <v>359.714</v>
      </c>
      <c r="K1134">
        <v>43209.739000000001</v>
      </c>
      <c r="L1134">
        <v>315.49</v>
      </c>
      <c r="M1134">
        <v>266.72699999999998</v>
      </c>
      <c r="N1134">
        <v>1037.6579999999999</v>
      </c>
      <c r="O1134">
        <v>9.4329999999999998</v>
      </c>
      <c r="P1134">
        <v>5.335</v>
      </c>
      <c r="Q1134">
        <v>1.1000000000000001</v>
      </c>
      <c r="R1134">
        <v>2730</v>
      </c>
      <c r="S1134">
        <v>40.491</v>
      </c>
      <c r="T1134">
        <v>25009</v>
      </c>
      <c r="U1134">
        <v>370.93200000000002</v>
      </c>
      <c r="V1134">
        <v>1390</v>
      </c>
      <c r="W1134">
        <v>20.616</v>
      </c>
      <c r="X1134">
        <v>9535</v>
      </c>
      <c r="Y1134">
        <v>141.423</v>
      </c>
      <c r="Z1134">
        <v>350021</v>
      </c>
      <c r="AA1134">
        <v>39916918</v>
      </c>
      <c r="AB1134">
        <v>592.04600000000005</v>
      </c>
      <c r="AC1134">
        <v>5.1909999999999998</v>
      </c>
      <c r="AD1134">
        <v>278671</v>
      </c>
      <c r="AE1134">
        <v>4.133</v>
      </c>
      <c r="AF1134">
        <v>6.4000000000000001E-2</v>
      </c>
      <c r="AG1134">
        <v>15.6</v>
      </c>
      <c r="AH1134" t="s">
        <v>207</v>
      </c>
      <c r="AI1134">
        <v>428076</v>
      </c>
      <c r="AJ1134">
        <v>428028</v>
      </c>
      <c r="AK1134">
        <v>48</v>
      </c>
      <c r="AM1134">
        <v>68972</v>
      </c>
      <c r="AN1134">
        <v>48063</v>
      </c>
      <c r="AO1134">
        <v>0.63</v>
      </c>
      <c r="AP1134">
        <v>0.63</v>
      </c>
      <c r="AQ1134">
        <v>0</v>
      </c>
      <c r="AS1134">
        <v>713</v>
      </c>
      <c r="AT1134">
        <v>48057</v>
      </c>
      <c r="AU1134">
        <v>7.0999999999999994E-2</v>
      </c>
      <c r="AV1134">
        <v>63.89</v>
      </c>
      <c r="AW1134">
        <v>67422000</v>
      </c>
      <c r="AX1134">
        <v>122.578</v>
      </c>
      <c r="AY1134">
        <v>42</v>
      </c>
      <c r="AZ1134">
        <v>19.718</v>
      </c>
      <c r="BA1134">
        <v>13.079000000000001</v>
      </c>
      <c r="BB1134">
        <v>38605.671000000002</v>
      </c>
      <c r="BD1134">
        <v>86.06</v>
      </c>
      <c r="BE1134">
        <v>4.7699999999999996</v>
      </c>
      <c r="BF1134">
        <v>30.1</v>
      </c>
      <c r="BG1134">
        <v>35.6</v>
      </c>
      <c r="BI1134">
        <v>5.98</v>
      </c>
      <c r="BJ1134">
        <v>82.66</v>
      </c>
      <c r="BK1134">
        <v>0.90100000000000002</v>
      </c>
    </row>
    <row r="1135" spans="1:67" x14ac:dyDescent="0.3">
      <c r="A1135" t="s">
        <v>205</v>
      </c>
      <c r="B1135" t="s">
        <v>206</v>
      </c>
      <c r="C1135" t="s">
        <v>122</v>
      </c>
      <c r="D1135" s="33">
        <v>44212</v>
      </c>
      <c r="E1135">
        <v>2934693</v>
      </c>
      <c r="F1135">
        <v>21406</v>
      </c>
      <c r="G1135">
        <v>18158.857</v>
      </c>
      <c r="H1135">
        <v>70154</v>
      </c>
      <c r="I1135">
        <v>193</v>
      </c>
      <c r="J1135">
        <v>363.286</v>
      </c>
      <c r="K1135">
        <v>43527.231</v>
      </c>
      <c r="L1135">
        <v>317.49299999999999</v>
      </c>
      <c r="M1135">
        <v>269.33100000000002</v>
      </c>
      <c r="N1135">
        <v>1040.521</v>
      </c>
      <c r="O1135">
        <v>2.863</v>
      </c>
      <c r="P1135">
        <v>5.3879999999999999</v>
      </c>
      <c r="Q1135">
        <v>1.1000000000000001</v>
      </c>
      <c r="R1135">
        <v>2731</v>
      </c>
      <c r="S1135">
        <v>40.506</v>
      </c>
      <c r="T1135">
        <v>24985</v>
      </c>
      <c r="U1135">
        <v>370.57600000000002</v>
      </c>
      <c r="V1135">
        <v>1435</v>
      </c>
      <c r="W1135">
        <v>21.283999999999999</v>
      </c>
      <c r="X1135">
        <v>9790</v>
      </c>
      <c r="Y1135">
        <v>145.20500000000001</v>
      </c>
      <c r="Z1135">
        <v>198230</v>
      </c>
      <c r="AA1135">
        <v>40115148</v>
      </c>
      <c r="AB1135">
        <v>594.98599999999999</v>
      </c>
      <c r="AC1135">
        <v>2.94</v>
      </c>
      <c r="AD1135">
        <v>280016</v>
      </c>
      <c r="AE1135">
        <v>4.1529999999999996</v>
      </c>
      <c r="AF1135">
        <v>6.4000000000000001E-2</v>
      </c>
      <c r="AG1135">
        <v>15.6</v>
      </c>
      <c r="AH1135" t="s">
        <v>207</v>
      </c>
      <c r="AI1135">
        <v>448352</v>
      </c>
      <c r="AJ1135">
        <v>448229</v>
      </c>
      <c r="AK1135">
        <v>123</v>
      </c>
      <c r="AM1135">
        <v>20276</v>
      </c>
      <c r="AN1135">
        <v>49357</v>
      </c>
      <c r="AO1135">
        <v>0.66</v>
      </c>
      <c r="AP1135">
        <v>0.66</v>
      </c>
      <c r="AQ1135">
        <v>0</v>
      </c>
      <c r="AS1135">
        <v>732</v>
      </c>
      <c r="AT1135">
        <v>49341</v>
      </c>
      <c r="AU1135">
        <v>7.2999999999999995E-2</v>
      </c>
      <c r="AV1135">
        <v>63.89</v>
      </c>
      <c r="AW1135">
        <v>67422000</v>
      </c>
      <c r="AX1135">
        <v>122.578</v>
      </c>
      <c r="AY1135">
        <v>42</v>
      </c>
      <c r="AZ1135">
        <v>19.718</v>
      </c>
      <c r="BA1135">
        <v>13.079000000000001</v>
      </c>
      <c r="BB1135">
        <v>38605.671000000002</v>
      </c>
      <c r="BD1135">
        <v>86.06</v>
      </c>
      <c r="BE1135">
        <v>4.7699999999999996</v>
      </c>
      <c r="BF1135">
        <v>30.1</v>
      </c>
      <c r="BG1135">
        <v>35.6</v>
      </c>
      <c r="BI1135">
        <v>5.98</v>
      </c>
      <c r="BJ1135">
        <v>82.66</v>
      </c>
      <c r="BK1135">
        <v>0.90100000000000002</v>
      </c>
    </row>
    <row r="1136" spans="1:67" x14ac:dyDescent="0.3">
      <c r="A1136" t="s">
        <v>205</v>
      </c>
      <c r="B1136" t="s">
        <v>206</v>
      </c>
      <c r="C1136" t="s">
        <v>122</v>
      </c>
      <c r="D1136" s="33">
        <v>44213</v>
      </c>
      <c r="E1136">
        <v>2951335</v>
      </c>
      <c r="F1136">
        <v>16642</v>
      </c>
      <c r="G1136">
        <v>18258.571</v>
      </c>
      <c r="H1136">
        <v>70295</v>
      </c>
      <c r="I1136">
        <v>141</v>
      </c>
      <c r="J1136">
        <v>361.85700000000003</v>
      </c>
      <c r="K1136">
        <v>43774.065000000002</v>
      </c>
      <c r="L1136">
        <v>246.833</v>
      </c>
      <c r="M1136">
        <v>270.81</v>
      </c>
      <c r="N1136">
        <v>1042.6120000000001</v>
      </c>
      <c r="O1136">
        <v>2.0910000000000002</v>
      </c>
      <c r="P1136">
        <v>5.367</v>
      </c>
      <c r="Q1136">
        <v>1.1000000000000001</v>
      </c>
      <c r="R1136">
        <v>2766</v>
      </c>
      <c r="S1136">
        <v>41.024999999999999</v>
      </c>
      <c r="T1136">
        <v>25235</v>
      </c>
      <c r="U1136">
        <v>374.28399999999999</v>
      </c>
      <c r="V1136">
        <v>1453</v>
      </c>
      <c r="W1136">
        <v>21.550999999999998</v>
      </c>
      <c r="X1136">
        <v>9759</v>
      </c>
      <c r="Y1136">
        <v>144.745</v>
      </c>
      <c r="Z1136">
        <v>44619</v>
      </c>
      <c r="AA1136">
        <v>40159767</v>
      </c>
      <c r="AB1136">
        <v>595.64800000000002</v>
      </c>
      <c r="AC1136">
        <v>0.66200000000000003</v>
      </c>
      <c r="AD1136">
        <v>280350</v>
      </c>
      <c r="AE1136">
        <v>4.1580000000000004</v>
      </c>
      <c r="AF1136">
        <v>6.4000000000000001E-2</v>
      </c>
      <c r="AG1136">
        <v>15.6</v>
      </c>
      <c r="AH1136" t="s">
        <v>207</v>
      </c>
      <c r="AI1136">
        <v>459407</v>
      </c>
      <c r="AJ1136">
        <v>459239</v>
      </c>
      <c r="AK1136">
        <v>168</v>
      </c>
      <c r="AM1136">
        <v>11055</v>
      </c>
      <c r="AN1136">
        <v>50075</v>
      </c>
      <c r="AO1136">
        <v>0.68</v>
      </c>
      <c r="AP1136">
        <v>0.68</v>
      </c>
      <c r="AQ1136">
        <v>0</v>
      </c>
      <c r="AS1136">
        <v>743</v>
      </c>
      <c r="AT1136">
        <v>50052</v>
      </c>
      <c r="AU1136">
        <v>7.3999999999999996E-2</v>
      </c>
      <c r="AV1136">
        <v>63.89</v>
      </c>
      <c r="AW1136">
        <v>67422000</v>
      </c>
      <c r="AX1136">
        <v>122.578</v>
      </c>
      <c r="AY1136">
        <v>42</v>
      </c>
      <c r="AZ1136">
        <v>19.718</v>
      </c>
      <c r="BA1136">
        <v>13.079000000000001</v>
      </c>
      <c r="BB1136">
        <v>38605.671000000002</v>
      </c>
      <c r="BD1136">
        <v>86.06</v>
      </c>
      <c r="BE1136">
        <v>4.7699999999999996</v>
      </c>
      <c r="BF1136">
        <v>30.1</v>
      </c>
      <c r="BG1136">
        <v>35.6</v>
      </c>
      <c r="BI1136">
        <v>5.98</v>
      </c>
      <c r="BJ1136">
        <v>82.66</v>
      </c>
      <c r="BK1136">
        <v>0.90100000000000002</v>
      </c>
      <c r="BL1136">
        <v>48882.400000000001</v>
      </c>
      <c r="BM1136">
        <v>7.58</v>
      </c>
      <c r="BN1136">
        <v>4.8899999999999997</v>
      </c>
      <c r="BO1136">
        <v>725.02150633324402</v>
      </c>
    </row>
    <row r="1137" spans="1:67" x14ac:dyDescent="0.3">
      <c r="A1137" t="s">
        <v>205</v>
      </c>
      <c r="B1137" t="s">
        <v>206</v>
      </c>
      <c r="C1137" t="s">
        <v>122</v>
      </c>
      <c r="D1137" s="33">
        <v>44214</v>
      </c>
      <c r="E1137">
        <v>2955071</v>
      </c>
      <c r="F1137">
        <v>3736</v>
      </c>
      <c r="G1137">
        <v>18261.286</v>
      </c>
      <c r="H1137">
        <v>70698</v>
      </c>
      <c r="I1137">
        <v>403</v>
      </c>
      <c r="J1137">
        <v>375.14299999999997</v>
      </c>
      <c r="K1137">
        <v>43829.476999999999</v>
      </c>
      <c r="L1137">
        <v>55.411999999999999</v>
      </c>
      <c r="M1137">
        <v>270.851</v>
      </c>
      <c r="N1137">
        <v>1048.5889999999999</v>
      </c>
      <c r="O1137">
        <v>5.9770000000000003</v>
      </c>
      <c r="P1137">
        <v>5.5640000000000001</v>
      </c>
      <c r="Q1137">
        <v>1.1000000000000001</v>
      </c>
      <c r="R1137">
        <v>2803</v>
      </c>
      <c r="S1137">
        <v>41.573999999999998</v>
      </c>
      <c r="T1137">
        <v>25584</v>
      </c>
      <c r="U1137">
        <v>379.46100000000001</v>
      </c>
      <c r="V1137">
        <v>1499</v>
      </c>
      <c r="W1137">
        <v>22.233000000000001</v>
      </c>
      <c r="X1137">
        <v>10136</v>
      </c>
      <c r="Y1137">
        <v>150.33699999999999</v>
      </c>
      <c r="Z1137">
        <v>397123</v>
      </c>
      <c r="AA1137">
        <v>40556890</v>
      </c>
      <c r="AB1137">
        <v>601.53800000000001</v>
      </c>
      <c r="AC1137">
        <v>5.89</v>
      </c>
      <c r="AD1137">
        <v>280373</v>
      </c>
      <c r="AE1137">
        <v>4.1580000000000004</v>
      </c>
      <c r="AF1137">
        <v>6.6000000000000003E-2</v>
      </c>
      <c r="AG1137">
        <v>15.2</v>
      </c>
      <c r="AH1137" t="s">
        <v>207</v>
      </c>
      <c r="AI1137">
        <v>545387</v>
      </c>
      <c r="AJ1137">
        <v>545059</v>
      </c>
      <c r="AK1137">
        <v>328</v>
      </c>
      <c r="AM1137">
        <v>85980</v>
      </c>
      <c r="AN1137">
        <v>56654</v>
      </c>
      <c r="AO1137">
        <v>0.81</v>
      </c>
      <c r="AP1137">
        <v>0.81</v>
      </c>
      <c r="AQ1137">
        <v>0</v>
      </c>
      <c r="AS1137">
        <v>840</v>
      </c>
      <c r="AT1137">
        <v>56609</v>
      </c>
      <c r="AU1137">
        <v>8.4000000000000005E-2</v>
      </c>
      <c r="AV1137">
        <v>63.89</v>
      </c>
      <c r="AW1137">
        <v>67422000</v>
      </c>
      <c r="AX1137">
        <v>122.578</v>
      </c>
      <c r="AY1137">
        <v>42</v>
      </c>
      <c r="AZ1137">
        <v>19.718</v>
      </c>
      <c r="BA1137">
        <v>13.079000000000001</v>
      </c>
      <c r="BB1137">
        <v>38605.671000000002</v>
      </c>
      <c r="BD1137">
        <v>86.06</v>
      </c>
      <c r="BE1137">
        <v>4.7699999999999996</v>
      </c>
      <c r="BF1137">
        <v>30.1</v>
      </c>
      <c r="BG1137">
        <v>35.6</v>
      </c>
      <c r="BI1137">
        <v>5.98</v>
      </c>
      <c r="BJ1137">
        <v>82.66</v>
      </c>
      <c r="BK1137">
        <v>0.90100000000000002</v>
      </c>
    </row>
    <row r="1138" spans="1:67" x14ac:dyDescent="0.3">
      <c r="A1138" t="s">
        <v>205</v>
      </c>
      <c r="B1138" t="s">
        <v>206</v>
      </c>
      <c r="C1138" t="s">
        <v>122</v>
      </c>
      <c r="D1138" s="33">
        <v>44215</v>
      </c>
      <c r="E1138">
        <v>2979094</v>
      </c>
      <c r="F1138">
        <v>24023</v>
      </c>
      <c r="G1138">
        <v>18879.714</v>
      </c>
      <c r="H1138">
        <v>71354</v>
      </c>
      <c r="I1138">
        <v>656</v>
      </c>
      <c r="J1138">
        <v>362.85700000000003</v>
      </c>
      <c r="K1138">
        <v>44185.785000000003</v>
      </c>
      <c r="L1138">
        <v>356.30799999999999</v>
      </c>
      <c r="M1138">
        <v>280.02300000000002</v>
      </c>
      <c r="N1138">
        <v>1058.319</v>
      </c>
      <c r="O1138">
        <v>9.73</v>
      </c>
      <c r="P1138">
        <v>5.3819999999999997</v>
      </c>
      <c r="Q1138">
        <v>1.1000000000000001</v>
      </c>
      <c r="R1138">
        <v>2829</v>
      </c>
      <c r="S1138">
        <v>41.96</v>
      </c>
      <c r="T1138">
        <v>25532</v>
      </c>
      <c r="U1138">
        <v>378.68900000000002</v>
      </c>
      <c r="V1138">
        <v>1556</v>
      </c>
      <c r="W1138">
        <v>23.079000000000001</v>
      </c>
      <c r="X1138">
        <v>10471</v>
      </c>
      <c r="Y1138">
        <v>155.30500000000001</v>
      </c>
      <c r="Z1138">
        <v>336768</v>
      </c>
      <c r="AA1138">
        <v>40893658</v>
      </c>
      <c r="AB1138">
        <v>606.53300000000002</v>
      </c>
      <c r="AC1138">
        <v>4.9950000000000001</v>
      </c>
      <c r="AD1138">
        <v>280246</v>
      </c>
      <c r="AE1138">
        <v>4.157</v>
      </c>
      <c r="AF1138">
        <v>6.8000000000000005E-2</v>
      </c>
      <c r="AG1138">
        <v>14.7</v>
      </c>
      <c r="AH1138" t="s">
        <v>207</v>
      </c>
      <c r="AI1138">
        <v>676104</v>
      </c>
      <c r="AJ1138">
        <v>675639</v>
      </c>
      <c r="AK1138">
        <v>465</v>
      </c>
      <c r="AM1138">
        <v>130717</v>
      </c>
      <c r="AN1138">
        <v>66456</v>
      </c>
      <c r="AO1138">
        <v>1</v>
      </c>
      <c r="AP1138">
        <v>1</v>
      </c>
      <c r="AQ1138">
        <v>0</v>
      </c>
      <c r="AS1138">
        <v>986</v>
      </c>
      <c r="AT1138">
        <v>66392</v>
      </c>
      <c r="AU1138">
        <v>9.8000000000000004E-2</v>
      </c>
      <c r="AV1138">
        <v>63.89</v>
      </c>
      <c r="AW1138">
        <v>67422000</v>
      </c>
      <c r="AX1138">
        <v>122.578</v>
      </c>
      <c r="AY1138">
        <v>42</v>
      </c>
      <c r="AZ1138">
        <v>19.718</v>
      </c>
      <c r="BA1138">
        <v>13.079000000000001</v>
      </c>
      <c r="BB1138">
        <v>38605.671000000002</v>
      </c>
      <c r="BD1138">
        <v>86.06</v>
      </c>
      <c r="BE1138">
        <v>4.7699999999999996</v>
      </c>
      <c r="BF1138">
        <v>30.1</v>
      </c>
      <c r="BG1138">
        <v>35.6</v>
      </c>
      <c r="BI1138">
        <v>5.98</v>
      </c>
      <c r="BJ1138">
        <v>82.66</v>
      </c>
      <c r="BK1138">
        <v>0.90100000000000002</v>
      </c>
    </row>
    <row r="1139" spans="1:67" x14ac:dyDescent="0.3">
      <c r="A1139" t="s">
        <v>205</v>
      </c>
      <c r="B1139" t="s">
        <v>206</v>
      </c>
      <c r="C1139" t="s">
        <v>122</v>
      </c>
      <c r="D1139" s="33">
        <v>44216</v>
      </c>
      <c r="E1139">
        <v>3005852</v>
      </c>
      <c r="F1139">
        <v>26758</v>
      </c>
      <c r="G1139">
        <v>19294.857</v>
      </c>
      <c r="H1139">
        <v>71664</v>
      </c>
      <c r="I1139">
        <v>310</v>
      </c>
      <c r="J1139">
        <v>374.42899999999997</v>
      </c>
      <c r="K1139">
        <v>44582.658000000003</v>
      </c>
      <c r="L1139">
        <v>396.87299999999999</v>
      </c>
      <c r="M1139">
        <v>286.18</v>
      </c>
      <c r="N1139">
        <v>1062.9169999999999</v>
      </c>
      <c r="O1139">
        <v>4.5979999999999999</v>
      </c>
      <c r="P1139">
        <v>5.5540000000000003</v>
      </c>
      <c r="Q1139">
        <v>1.0900000000000001</v>
      </c>
      <c r="R1139">
        <v>2842</v>
      </c>
      <c r="S1139">
        <v>42.152000000000001</v>
      </c>
      <c r="T1139">
        <v>25650</v>
      </c>
      <c r="U1139">
        <v>380.44</v>
      </c>
      <c r="V1139">
        <v>1640</v>
      </c>
      <c r="W1139">
        <v>24.324000000000002</v>
      </c>
      <c r="X1139">
        <v>10794</v>
      </c>
      <c r="Y1139">
        <v>160.096</v>
      </c>
      <c r="Z1139">
        <v>320195</v>
      </c>
      <c r="AA1139">
        <v>41213853</v>
      </c>
      <c r="AB1139">
        <v>611.28200000000004</v>
      </c>
      <c r="AC1139">
        <v>4.7489999999999997</v>
      </c>
      <c r="AD1139">
        <v>281327</v>
      </c>
      <c r="AE1139">
        <v>4.173</v>
      </c>
      <c r="AF1139">
        <v>6.8000000000000005E-2</v>
      </c>
      <c r="AG1139">
        <v>14.7</v>
      </c>
      <c r="AH1139" t="s">
        <v>207</v>
      </c>
      <c r="AI1139">
        <v>813804</v>
      </c>
      <c r="AJ1139">
        <v>813172</v>
      </c>
      <c r="AK1139">
        <v>632</v>
      </c>
      <c r="AM1139">
        <v>137700</v>
      </c>
      <c r="AN1139">
        <v>76834</v>
      </c>
      <c r="AO1139">
        <v>1.21</v>
      </c>
      <c r="AP1139">
        <v>1.21</v>
      </c>
      <c r="AQ1139">
        <v>0</v>
      </c>
      <c r="AS1139">
        <v>1140</v>
      </c>
      <c r="AT1139">
        <v>76748</v>
      </c>
      <c r="AU1139">
        <v>0.114</v>
      </c>
      <c r="AV1139">
        <v>63.89</v>
      </c>
      <c r="AW1139">
        <v>67422000</v>
      </c>
      <c r="AX1139">
        <v>122.578</v>
      </c>
      <c r="AY1139">
        <v>42</v>
      </c>
      <c r="AZ1139">
        <v>19.718</v>
      </c>
      <c r="BA1139">
        <v>13.079000000000001</v>
      </c>
      <c r="BB1139">
        <v>38605.671000000002</v>
      </c>
      <c r="BD1139">
        <v>86.06</v>
      </c>
      <c r="BE1139">
        <v>4.7699999999999996</v>
      </c>
      <c r="BF1139">
        <v>30.1</v>
      </c>
      <c r="BG1139">
        <v>35.6</v>
      </c>
      <c r="BI1139">
        <v>5.98</v>
      </c>
      <c r="BJ1139">
        <v>82.66</v>
      </c>
      <c r="BK1139">
        <v>0.90100000000000002</v>
      </c>
    </row>
    <row r="1140" spans="1:67" x14ac:dyDescent="0.3">
      <c r="A1140" t="s">
        <v>205</v>
      </c>
      <c r="B1140" t="s">
        <v>206</v>
      </c>
      <c r="C1140" t="s">
        <v>122</v>
      </c>
      <c r="D1140" s="33">
        <v>44217</v>
      </c>
      <c r="E1140">
        <v>3028439</v>
      </c>
      <c r="F1140">
        <v>22587</v>
      </c>
      <c r="G1140">
        <v>19489</v>
      </c>
      <c r="H1140">
        <v>72010</v>
      </c>
      <c r="I1140">
        <v>346</v>
      </c>
      <c r="J1140">
        <v>383.57100000000003</v>
      </c>
      <c r="K1140">
        <v>44917.667999999998</v>
      </c>
      <c r="L1140">
        <v>335.00900000000001</v>
      </c>
      <c r="M1140">
        <v>289.06</v>
      </c>
      <c r="N1140">
        <v>1068.049</v>
      </c>
      <c r="O1140">
        <v>5.1319999999999997</v>
      </c>
      <c r="P1140">
        <v>5.6890000000000001</v>
      </c>
      <c r="Q1140">
        <v>1.0900000000000001</v>
      </c>
      <c r="R1140">
        <v>2866</v>
      </c>
      <c r="S1140">
        <v>42.508000000000003</v>
      </c>
      <c r="T1140">
        <v>25699</v>
      </c>
      <c r="U1140">
        <v>381.166</v>
      </c>
      <c r="V1140">
        <v>1687</v>
      </c>
      <c r="W1140">
        <v>25.021999999999998</v>
      </c>
      <c r="X1140">
        <v>10862</v>
      </c>
      <c r="Y1140">
        <v>161.10499999999999</v>
      </c>
      <c r="Z1140">
        <v>339876</v>
      </c>
      <c r="AA1140">
        <v>41553729</v>
      </c>
      <c r="AB1140">
        <v>616.32299999999998</v>
      </c>
      <c r="AC1140">
        <v>5.0410000000000004</v>
      </c>
      <c r="AD1140">
        <v>283833</v>
      </c>
      <c r="AE1140">
        <v>4.21</v>
      </c>
      <c r="AF1140">
        <v>6.9000000000000006E-2</v>
      </c>
      <c r="AG1140">
        <v>14.5</v>
      </c>
      <c r="AH1140" t="s">
        <v>207</v>
      </c>
      <c r="AI1140">
        <v>972307</v>
      </c>
      <c r="AJ1140">
        <v>971532</v>
      </c>
      <c r="AK1140">
        <v>775</v>
      </c>
      <c r="AM1140">
        <v>158503</v>
      </c>
      <c r="AN1140">
        <v>87600</v>
      </c>
      <c r="AO1140">
        <v>1.44</v>
      </c>
      <c r="AP1140">
        <v>1.44</v>
      </c>
      <c r="AQ1140">
        <v>0</v>
      </c>
      <c r="AS1140">
        <v>1299</v>
      </c>
      <c r="AT1140">
        <v>87496</v>
      </c>
      <c r="AU1140">
        <v>0.13</v>
      </c>
      <c r="AV1140">
        <v>63.89</v>
      </c>
      <c r="AW1140">
        <v>67422000</v>
      </c>
      <c r="AX1140">
        <v>122.578</v>
      </c>
      <c r="AY1140">
        <v>42</v>
      </c>
      <c r="AZ1140">
        <v>19.718</v>
      </c>
      <c r="BA1140">
        <v>13.079000000000001</v>
      </c>
      <c r="BB1140">
        <v>38605.671000000002</v>
      </c>
      <c r="BD1140">
        <v>86.06</v>
      </c>
      <c r="BE1140">
        <v>4.7699999999999996</v>
      </c>
      <c r="BF1140">
        <v>30.1</v>
      </c>
      <c r="BG1140">
        <v>35.6</v>
      </c>
      <c r="BI1140">
        <v>5.98</v>
      </c>
      <c r="BJ1140">
        <v>82.66</v>
      </c>
      <c r="BK1140">
        <v>0.90100000000000002</v>
      </c>
    </row>
    <row r="1141" spans="1:67" x14ac:dyDescent="0.3">
      <c r="A1141" t="s">
        <v>205</v>
      </c>
      <c r="B1141" t="s">
        <v>206</v>
      </c>
      <c r="C1141" t="s">
        <v>122</v>
      </c>
      <c r="D1141" s="33">
        <v>44218</v>
      </c>
      <c r="E1141">
        <v>3051731</v>
      </c>
      <c r="F1141">
        <v>23292</v>
      </c>
      <c r="G1141">
        <v>19777.714</v>
      </c>
      <c r="H1141">
        <v>72659</v>
      </c>
      <c r="I1141">
        <v>649</v>
      </c>
      <c r="J1141">
        <v>385.42899999999997</v>
      </c>
      <c r="K1141">
        <v>45263.133999999998</v>
      </c>
      <c r="L1141">
        <v>345.46600000000001</v>
      </c>
      <c r="M1141">
        <v>293.34199999999998</v>
      </c>
      <c r="N1141">
        <v>1077.675</v>
      </c>
      <c r="O1141">
        <v>9.6259999999999994</v>
      </c>
      <c r="P1141">
        <v>5.7169999999999996</v>
      </c>
      <c r="Q1141">
        <v>1.08</v>
      </c>
      <c r="R1141">
        <v>2902</v>
      </c>
      <c r="S1141">
        <v>43.042000000000002</v>
      </c>
      <c r="T1141">
        <v>25872</v>
      </c>
      <c r="U1141">
        <v>383.73200000000003</v>
      </c>
      <c r="V1141">
        <v>1708</v>
      </c>
      <c r="W1141">
        <v>25.332999999999998</v>
      </c>
      <c r="X1141">
        <v>11089</v>
      </c>
      <c r="Y1141">
        <v>164.47200000000001</v>
      </c>
      <c r="Z1141">
        <v>382297</v>
      </c>
      <c r="AA1141">
        <v>41936026</v>
      </c>
      <c r="AB1141">
        <v>621.99300000000005</v>
      </c>
      <c r="AC1141">
        <v>5.67</v>
      </c>
      <c r="AD1141">
        <v>288444</v>
      </c>
      <c r="AE1141">
        <v>4.2779999999999996</v>
      </c>
      <c r="AF1141">
        <v>6.8000000000000005E-2</v>
      </c>
      <c r="AG1141">
        <v>14.7</v>
      </c>
      <c r="AH1141" t="s">
        <v>207</v>
      </c>
      <c r="AI1141">
        <v>1093485</v>
      </c>
      <c r="AJ1141">
        <v>1092540</v>
      </c>
      <c r="AK1141">
        <v>945</v>
      </c>
      <c r="AM1141">
        <v>121178</v>
      </c>
      <c r="AN1141">
        <v>95058</v>
      </c>
      <c r="AO1141">
        <v>1.62</v>
      </c>
      <c r="AP1141">
        <v>1.62</v>
      </c>
      <c r="AQ1141">
        <v>0</v>
      </c>
      <c r="AS1141">
        <v>1410</v>
      </c>
      <c r="AT1141">
        <v>94930</v>
      </c>
      <c r="AU1141">
        <v>0.14099999999999999</v>
      </c>
      <c r="AV1141">
        <v>63.89</v>
      </c>
      <c r="AW1141">
        <v>67422000</v>
      </c>
      <c r="AX1141">
        <v>122.578</v>
      </c>
      <c r="AY1141">
        <v>42</v>
      </c>
      <c r="AZ1141">
        <v>19.718</v>
      </c>
      <c r="BA1141">
        <v>13.079000000000001</v>
      </c>
      <c r="BB1141">
        <v>38605.671000000002</v>
      </c>
      <c r="BD1141">
        <v>86.06</v>
      </c>
      <c r="BE1141">
        <v>4.7699999999999996</v>
      </c>
      <c r="BF1141">
        <v>30.1</v>
      </c>
      <c r="BG1141">
        <v>35.6</v>
      </c>
      <c r="BI1141">
        <v>5.98</v>
      </c>
      <c r="BJ1141">
        <v>82.66</v>
      </c>
      <c r="BK1141">
        <v>0.90100000000000002</v>
      </c>
    </row>
    <row r="1142" spans="1:67" x14ac:dyDescent="0.3">
      <c r="A1142" t="s">
        <v>205</v>
      </c>
      <c r="B1142" t="s">
        <v>206</v>
      </c>
      <c r="C1142" t="s">
        <v>122</v>
      </c>
      <c r="D1142" s="33">
        <v>44219</v>
      </c>
      <c r="E1142">
        <v>3075824</v>
      </c>
      <c r="F1142">
        <v>24093</v>
      </c>
      <c r="G1142">
        <v>20161.571</v>
      </c>
      <c r="H1142">
        <v>72889</v>
      </c>
      <c r="I1142">
        <v>230</v>
      </c>
      <c r="J1142">
        <v>390.714</v>
      </c>
      <c r="K1142">
        <v>45620.480000000003</v>
      </c>
      <c r="L1142">
        <v>357.346</v>
      </c>
      <c r="M1142">
        <v>299.03500000000003</v>
      </c>
      <c r="N1142">
        <v>1081.086</v>
      </c>
      <c r="O1142">
        <v>3.411</v>
      </c>
      <c r="P1142">
        <v>5.7949999999999999</v>
      </c>
      <c r="Q1142">
        <v>1.08</v>
      </c>
      <c r="R1142">
        <v>2886</v>
      </c>
      <c r="S1142">
        <v>42.805</v>
      </c>
      <c r="T1142">
        <v>25864</v>
      </c>
      <c r="U1142">
        <v>383.61399999999998</v>
      </c>
      <c r="V1142">
        <v>1692</v>
      </c>
      <c r="W1142">
        <v>25.096</v>
      </c>
      <c r="X1142">
        <v>11064</v>
      </c>
      <c r="Y1142">
        <v>164.101</v>
      </c>
      <c r="Z1142">
        <v>201342</v>
      </c>
      <c r="AA1142">
        <v>42137368</v>
      </c>
      <c r="AB1142">
        <v>624.98</v>
      </c>
      <c r="AC1142">
        <v>2.9860000000000002</v>
      </c>
      <c r="AD1142">
        <v>288889</v>
      </c>
      <c r="AE1142">
        <v>4.2850000000000001</v>
      </c>
      <c r="AF1142">
        <v>6.9000000000000006E-2</v>
      </c>
      <c r="AG1142">
        <v>14.5</v>
      </c>
      <c r="AH1142" t="s">
        <v>207</v>
      </c>
      <c r="AI1142">
        <v>1131994</v>
      </c>
      <c r="AJ1142">
        <v>1130993</v>
      </c>
      <c r="AK1142">
        <v>1001</v>
      </c>
      <c r="AM1142">
        <v>38509</v>
      </c>
      <c r="AN1142">
        <v>97663</v>
      </c>
      <c r="AO1142">
        <v>1.68</v>
      </c>
      <c r="AP1142">
        <v>1.68</v>
      </c>
      <c r="AQ1142">
        <v>0</v>
      </c>
      <c r="AS1142">
        <v>1449</v>
      </c>
      <c r="AT1142">
        <v>97538</v>
      </c>
      <c r="AU1142">
        <v>0.14499999999999999</v>
      </c>
      <c r="AV1142">
        <v>63.89</v>
      </c>
      <c r="AW1142">
        <v>67422000</v>
      </c>
      <c r="AX1142">
        <v>122.578</v>
      </c>
      <c r="AY1142">
        <v>42</v>
      </c>
      <c r="AZ1142">
        <v>19.718</v>
      </c>
      <c r="BA1142">
        <v>13.079000000000001</v>
      </c>
      <c r="BB1142">
        <v>38605.671000000002</v>
      </c>
      <c r="BD1142">
        <v>86.06</v>
      </c>
      <c r="BE1142">
        <v>4.7699999999999996</v>
      </c>
      <c r="BF1142">
        <v>30.1</v>
      </c>
      <c r="BG1142">
        <v>35.6</v>
      </c>
      <c r="BI1142">
        <v>5.98</v>
      </c>
      <c r="BJ1142">
        <v>82.66</v>
      </c>
      <c r="BK1142">
        <v>0.90100000000000002</v>
      </c>
    </row>
    <row r="1143" spans="1:67" x14ac:dyDescent="0.3">
      <c r="A1143" t="s">
        <v>205</v>
      </c>
      <c r="B1143" t="s">
        <v>206</v>
      </c>
      <c r="C1143" t="s">
        <v>122</v>
      </c>
      <c r="D1143" s="33">
        <v>44220</v>
      </c>
      <c r="E1143">
        <v>3094260</v>
      </c>
      <c r="F1143">
        <v>18436</v>
      </c>
      <c r="G1143">
        <v>20417.857</v>
      </c>
      <c r="H1143">
        <v>73061</v>
      </c>
      <c r="I1143">
        <v>172</v>
      </c>
      <c r="J1143">
        <v>395.14299999999997</v>
      </c>
      <c r="K1143">
        <v>45893.921999999999</v>
      </c>
      <c r="L1143">
        <v>273.44200000000001</v>
      </c>
      <c r="M1143">
        <v>302.83699999999999</v>
      </c>
      <c r="N1143">
        <v>1083.6369999999999</v>
      </c>
      <c r="O1143">
        <v>2.5510000000000002</v>
      </c>
      <c r="P1143">
        <v>5.8609999999999998</v>
      </c>
      <c r="Q1143">
        <v>1.07</v>
      </c>
      <c r="R1143">
        <v>2955</v>
      </c>
      <c r="S1143">
        <v>43.828000000000003</v>
      </c>
      <c r="T1143">
        <v>26357</v>
      </c>
      <c r="U1143">
        <v>390.92599999999999</v>
      </c>
      <c r="V1143">
        <v>1731</v>
      </c>
      <c r="W1143">
        <v>25.673999999999999</v>
      </c>
      <c r="X1143">
        <v>11284</v>
      </c>
      <c r="Y1143">
        <v>167.364</v>
      </c>
      <c r="Z1143">
        <v>42546</v>
      </c>
      <c r="AA1143">
        <v>42179914</v>
      </c>
      <c r="AB1143">
        <v>625.61099999999999</v>
      </c>
      <c r="AC1143">
        <v>0.63100000000000001</v>
      </c>
      <c r="AD1143">
        <v>288592</v>
      </c>
      <c r="AE1143">
        <v>4.28</v>
      </c>
      <c r="AF1143">
        <v>6.9000000000000006E-2</v>
      </c>
      <c r="AG1143">
        <v>14.5</v>
      </c>
      <c r="AH1143" t="s">
        <v>207</v>
      </c>
      <c r="AI1143">
        <v>1141794</v>
      </c>
      <c r="AJ1143">
        <v>1140748</v>
      </c>
      <c r="AK1143">
        <v>1046</v>
      </c>
      <c r="AM1143">
        <v>9800</v>
      </c>
      <c r="AN1143">
        <v>97484</v>
      </c>
      <c r="AO1143">
        <v>1.69</v>
      </c>
      <c r="AP1143">
        <v>1.69</v>
      </c>
      <c r="AQ1143">
        <v>0</v>
      </c>
      <c r="AS1143">
        <v>1446</v>
      </c>
      <c r="AT1143">
        <v>97358</v>
      </c>
      <c r="AU1143">
        <v>0.14399999999999999</v>
      </c>
      <c r="AV1143">
        <v>63.89</v>
      </c>
      <c r="AW1143">
        <v>67422000</v>
      </c>
      <c r="AX1143">
        <v>122.578</v>
      </c>
      <c r="AY1143">
        <v>42</v>
      </c>
      <c r="AZ1143">
        <v>19.718</v>
      </c>
      <c r="BA1143">
        <v>13.079000000000001</v>
      </c>
      <c r="BB1143">
        <v>38605.671000000002</v>
      </c>
      <c r="BD1143">
        <v>86.06</v>
      </c>
      <c r="BE1143">
        <v>4.7699999999999996</v>
      </c>
      <c r="BF1143">
        <v>30.1</v>
      </c>
      <c r="BG1143">
        <v>35.6</v>
      </c>
      <c r="BI1143">
        <v>5.98</v>
      </c>
      <c r="BJ1143">
        <v>82.66</v>
      </c>
      <c r="BK1143">
        <v>0.90100000000000002</v>
      </c>
      <c r="BL1143">
        <v>50427.199999999997</v>
      </c>
      <c r="BM1143">
        <v>7.66</v>
      </c>
      <c r="BN1143">
        <v>11.36</v>
      </c>
      <c r="BO1143">
        <v>747.93390881314701</v>
      </c>
    </row>
    <row r="1144" spans="1:67" x14ac:dyDescent="0.3">
      <c r="A1144" t="s">
        <v>205</v>
      </c>
      <c r="B1144" t="s">
        <v>206</v>
      </c>
      <c r="C1144" t="s">
        <v>122</v>
      </c>
      <c r="D1144" s="33">
        <v>44221</v>
      </c>
      <c r="E1144">
        <v>3098500</v>
      </c>
      <c r="F1144">
        <v>4240</v>
      </c>
      <c r="G1144">
        <v>20489.857</v>
      </c>
      <c r="H1144">
        <v>73506</v>
      </c>
      <c r="I1144">
        <v>445</v>
      </c>
      <c r="J1144">
        <v>401.14299999999997</v>
      </c>
      <c r="K1144">
        <v>45956.809000000001</v>
      </c>
      <c r="L1144">
        <v>62.887</v>
      </c>
      <c r="M1144">
        <v>303.90499999999997</v>
      </c>
      <c r="N1144">
        <v>1090.2380000000001</v>
      </c>
      <c r="O1144">
        <v>6.6</v>
      </c>
      <c r="P1144">
        <v>5.95</v>
      </c>
      <c r="Q1144">
        <v>1.07</v>
      </c>
      <c r="R1144">
        <v>3031</v>
      </c>
      <c r="S1144">
        <v>44.956000000000003</v>
      </c>
      <c r="T1144">
        <v>26888</v>
      </c>
      <c r="U1144">
        <v>398.80200000000002</v>
      </c>
      <c r="V1144">
        <v>1776</v>
      </c>
      <c r="W1144">
        <v>26.341999999999999</v>
      </c>
      <c r="X1144">
        <v>11391</v>
      </c>
      <c r="Y1144">
        <v>168.95099999999999</v>
      </c>
      <c r="Z1144">
        <v>431063</v>
      </c>
      <c r="AA1144">
        <v>42610977</v>
      </c>
      <c r="AB1144">
        <v>632.00400000000002</v>
      </c>
      <c r="AC1144">
        <v>6.3940000000000001</v>
      </c>
      <c r="AD1144">
        <v>293441</v>
      </c>
      <c r="AE1144">
        <v>4.3520000000000003</v>
      </c>
      <c r="AF1144">
        <v>6.8000000000000005E-2</v>
      </c>
      <c r="AG1144">
        <v>14.7</v>
      </c>
      <c r="AH1144" t="s">
        <v>207</v>
      </c>
      <c r="AI1144">
        <v>1221230</v>
      </c>
      <c r="AJ1144">
        <v>1218965</v>
      </c>
      <c r="AK1144">
        <v>2265</v>
      </c>
      <c r="AM1144">
        <v>79436</v>
      </c>
      <c r="AN1144">
        <v>96549</v>
      </c>
      <c r="AO1144">
        <v>1.81</v>
      </c>
      <c r="AP1144">
        <v>1.81</v>
      </c>
      <c r="AQ1144">
        <v>0</v>
      </c>
      <c r="AS1144">
        <v>1432</v>
      </c>
      <c r="AT1144">
        <v>96272</v>
      </c>
      <c r="AU1144">
        <v>0.14299999999999999</v>
      </c>
      <c r="AV1144">
        <v>63.89</v>
      </c>
      <c r="AW1144">
        <v>67422000</v>
      </c>
      <c r="AX1144">
        <v>122.578</v>
      </c>
      <c r="AY1144">
        <v>42</v>
      </c>
      <c r="AZ1144">
        <v>19.718</v>
      </c>
      <c r="BA1144">
        <v>13.079000000000001</v>
      </c>
      <c r="BB1144">
        <v>38605.671000000002</v>
      </c>
      <c r="BD1144">
        <v>86.06</v>
      </c>
      <c r="BE1144">
        <v>4.7699999999999996</v>
      </c>
      <c r="BF1144">
        <v>30.1</v>
      </c>
      <c r="BG1144">
        <v>35.6</v>
      </c>
      <c r="BI1144">
        <v>5.98</v>
      </c>
      <c r="BJ1144">
        <v>82.66</v>
      </c>
      <c r="BK1144">
        <v>0.90100000000000002</v>
      </c>
    </row>
    <row r="1145" spans="1:67" x14ac:dyDescent="0.3">
      <c r="A1145" t="s">
        <v>205</v>
      </c>
      <c r="B1145" t="s">
        <v>206</v>
      </c>
      <c r="C1145" t="s">
        <v>122</v>
      </c>
      <c r="D1145" s="33">
        <v>44222</v>
      </c>
      <c r="E1145">
        <v>3120586</v>
      </c>
      <c r="F1145">
        <v>22086</v>
      </c>
      <c r="G1145">
        <v>20213.143</v>
      </c>
      <c r="H1145">
        <v>74118</v>
      </c>
      <c r="I1145">
        <v>612</v>
      </c>
      <c r="J1145">
        <v>394.85700000000003</v>
      </c>
      <c r="K1145">
        <v>46284.387999999999</v>
      </c>
      <c r="L1145">
        <v>327.57900000000001</v>
      </c>
      <c r="M1145">
        <v>299.8</v>
      </c>
      <c r="N1145">
        <v>1099.3150000000001</v>
      </c>
      <c r="O1145">
        <v>9.077</v>
      </c>
      <c r="P1145">
        <v>5.8570000000000002</v>
      </c>
      <c r="Q1145">
        <v>1.06</v>
      </c>
      <c r="R1145">
        <v>3071</v>
      </c>
      <c r="S1145">
        <v>45.548999999999999</v>
      </c>
      <c r="T1145">
        <v>27005</v>
      </c>
      <c r="U1145">
        <v>400.53699999999998</v>
      </c>
      <c r="V1145">
        <v>1804</v>
      </c>
      <c r="W1145">
        <v>26.757000000000001</v>
      </c>
      <c r="X1145">
        <v>11402</v>
      </c>
      <c r="Y1145">
        <v>169.114</v>
      </c>
      <c r="Z1145">
        <v>359201</v>
      </c>
      <c r="AA1145">
        <v>42970178</v>
      </c>
      <c r="AB1145">
        <v>637.33199999999999</v>
      </c>
      <c r="AC1145">
        <v>5.3280000000000003</v>
      </c>
      <c r="AD1145">
        <v>296646</v>
      </c>
      <c r="AE1145">
        <v>4.4000000000000004</v>
      </c>
      <c r="AF1145">
        <v>6.8000000000000005E-2</v>
      </c>
      <c r="AG1145">
        <v>14.7</v>
      </c>
      <c r="AH1145" t="s">
        <v>207</v>
      </c>
      <c r="AI1145">
        <v>1324703</v>
      </c>
      <c r="AJ1145">
        <v>1319313</v>
      </c>
      <c r="AK1145">
        <v>5389</v>
      </c>
      <c r="AL1145">
        <v>1</v>
      </c>
      <c r="AM1145">
        <v>103473</v>
      </c>
      <c r="AN1145">
        <v>92657</v>
      </c>
      <c r="AO1145">
        <v>1.96</v>
      </c>
      <c r="AP1145">
        <v>1.96</v>
      </c>
      <c r="AQ1145">
        <v>0.01</v>
      </c>
      <c r="AR1145">
        <v>0</v>
      </c>
      <c r="AS1145">
        <v>1374</v>
      </c>
      <c r="AT1145">
        <v>91953</v>
      </c>
      <c r="AU1145">
        <v>0.13600000000000001</v>
      </c>
      <c r="AV1145">
        <v>63.89</v>
      </c>
      <c r="AW1145">
        <v>67422000</v>
      </c>
      <c r="AX1145">
        <v>122.578</v>
      </c>
      <c r="AY1145">
        <v>42</v>
      </c>
      <c r="AZ1145">
        <v>19.718</v>
      </c>
      <c r="BA1145">
        <v>13.079000000000001</v>
      </c>
      <c r="BB1145">
        <v>38605.671000000002</v>
      </c>
      <c r="BD1145">
        <v>86.06</v>
      </c>
      <c r="BE1145">
        <v>4.7699999999999996</v>
      </c>
      <c r="BF1145">
        <v>30.1</v>
      </c>
      <c r="BG1145">
        <v>35.6</v>
      </c>
      <c r="BI1145">
        <v>5.98</v>
      </c>
      <c r="BJ1145">
        <v>82.66</v>
      </c>
      <c r="BK1145">
        <v>0.90100000000000002</v>
      </c>
    </row>
    <row r="1146" spans="1:67" x14ac:dyDescent="0.3">
      <c r="A1146" t="s">
        <v>205</v>
      </c>
      <c r="B1146" t="s">
        <v>206</v>
      </c>
      <c r="C1146" t="s">
        <v>122</v>
      </c>
      <c r="D1146" s="33">
        <v>44223</v>
      </c>
      <c r="E1146">
        <v>3147502</v>
      </c>
      <c r="F1146">
        <v>26916</v>
      </c>
      <c r="G1146">
        <v>20235.714</v>
      </c>
      <c r="H1146">
        <v>74468</v>
      </c>
      <c r="I1146">
        <v>350</v>
      </c>
      <c r="J1146">
        <v>400.57100000000003</v>
      </c>
      <c r="K1146">
        <v>46683.605000000003</v>
      </c>
      <c r="L1146">
        <v>399.21699999999998</v>
      </c>
      <c r="M1146">
        <v>300.13499999999999</v>
      </c>
      <c r="N1146">
        <v>1104.5060000000001</v>
      </c>
      <c r="O1146">
        <v>5.1909999999999998</v>
      </c>
      <c r="P1146">
        <v>5.9409999999999998</v>
      </c>
      <c r="Q1146">
        <v>1.06</v>
      </c>
      <c r="R1146">
        <v>3097</v>
      </c>
      <c r="S1146">
        <v>45.935000000000002</v>
      </c>
      <c r="T1146">
        <v>27131</v>
      </c>
      <c r="U1146">
        <v>402.40600000000001</v>
      </c>
      <c r="V1146">
        <v>1830</v>
      </c>
      <c r="W1146">
        <v>27.141999999999999</v>
      </c>
      <c r="X1146">
        <v>11424</v>
      </c>
      <c r="Y1146">
        <v>169.44</v>
      </c>
      <c r="Z1146">
        <v>339921</v>
      </c>
      <c r="AA1146">
        <v>43310099</v>
      </c>
      <c r="AB1146">
        <v>642.37300000000005</v>
      </c>
      <c r="AC1146">
        <v>5.0419999999999998</v>
      </c>
      <c r="AD1146">
        <v>299464</v>
      </c>
      <c r="AE1146">
        <v>4.4420000000000002</v>
      </c>
      <c r="AF1146">
        <v>6.7000000000000004E-2</v>
      </c>
      <c r="AG1146">
        <v>14.9</v>
      </c>
      <c r="AH1146" t="s">
        <v>207</v>
      </c>
      <c r="AI1146">
        <v>1437519</v>
      </c>
      <c r="AJ1146">
        <v>1426532</v>
      </c>
      <c r="AK1146">
        <v>10986</v>
      </c>
      <c r="AL1146">
        <v>1</v>
      </c>
      <c r="AM1146">
        <v>112816</v>
      </c>
      <c r="AN1146">
        <v>89102</v>
      </c>
      <c r="AO1146">
        <v>2.13</v>
      </c>
      <c r="AP1146">
        <v>2.12</v>
      </c>
      <c r="AQ1146">
        <v>0.02</v>
      </c>
      <c r="AR1146">
        <v>0</v>
      </c>
      <c r="AS1146">
        <v>1322</v>
      </c>
      <c r="AT1146">
        <v>87623</v>
      </c>
      <c r="AU1146">
        <v>0.13</v>
      </c>
      <c r="AV1146">
        <v>63.89</v>
      </c>
      <c r="AW1146">
        <v>67422000</v>
      </c>
      <c r="AX1146">
        <v>122.578</v>
      </c>
      <c r="AY1146">
        <v>42</v>
      </c>
      <c r="AZ1146">
        <v>19.718</v>
      </c>
      <c r="BA1146">
        <v>13.079000000000001</v>
      </c>
      <c r="BB1146">
        <v>38605.671000000002</v>
      </c>
      <c r="BD1146">
        <v>86.06</v>
      </c>
      <c r="BE1146">
        <v>4.7699999999999996</v>
      </c>
      <c r="BF1146">
        <v>30.1</v>
      </c>
      <c r="BG1146">
        <v>35.6</v>
      </c>
      <c r="BI1146">
        <v>5.98</v>
      </c>
      <c r="BJ1146">
        <v>82.66</v>
      </c>
      <c r="BK1146">
        <v>0.90100000000000002</v>
      </c>
    </row>
    <row r="1147" spans="1:67" x14ac:dyDescent="0.3">
      <c r="A1147" t="s">
        <v>205</v>
      </c>
      <c r="B1147" t="s">
        <v>206</v>
      </c>
      <c r="C1147" t="s">
        <v>122</v>
      </c>
      <c r="D1147" s="33">
        <v>44224</v>
      </c>
      <c r="E1147">
        <v>3171272</v>
      </c>
      <c r="F1147">
        <v>23770</v>
      </c>
      <c r="G1147">
        <v>20404.714</v>
      </c>
      <c r="H1147">
        <v>74812</v>
      </c>
      <c r="I1147">
        <v>344</v>
      </c>
      <c r="J1147">
        <v>400.286</v>
      </c>
      <c r="K1147">
        <v>47036.160000000003</v>
      </c>
      <c r="L1147">
        <v>352.55599999999998</v>
      </c>
      <c r="M1147">
        <v>302.642</v>
      </c>
      <c r="N1147">
        <v>1109.6079999999999</v>
      </c>
      <c r="O1147">
        <v>5.1020000000000003</v>
      </c>
      <c r="P1147">
        <v>5.9370000000000003</v>
      </c>
      <c r="Q1147">
        <v>1.05</v>
      </c>
      <c r="R1147">
        <v>3101</v>
      </c>
      <c r="S1147">
        <v>45.994</v>
      </c>
      <c r="T1147">
        <v>27128</v>
      </c>
      <c r="U1147">
        <v>402.36099999999999</v>
      </c>
      <c r="V1147">
        <v>1849</v>
      </c>
      <c r="W1147">
        <v>27.423999999999999</v>
      </c>
      <c r="X1147">
        <v>11391</v>
      </c>
      <c r="Y1147">
        <v>168.95099999999999</v>
      </c>
      <c r="Z1147">
        <v>384735</v>
      </c>
      <c r="AA1147">
        <v>43694834</v>
      </c>
      <c r="AB1147">
        <v>648.08000000000004</v>
      </c>
      <c r="AC1147">
        <v>5.7060000000000004</v>
      </c>
      <c r="AD1147">
        <v>305872</v>
      </c>
      <c r="AE1147">
        <v>4.5369999999999999</v>
      </c>
      <c r="AF1147">
        <v>6.5000000000000002E-2</v>
      </c>
      <c r="AG1147">
        <v>15.4</v>
      </c>
      <c r="AH1147" t="s">
        <v>207</v>
      </c>
      <c r="AI1147">
        <v>1576171</v>
      </c>
      <c r="AJ1147">
        <v>1550845</v>
      </c>
      <c r="AK1147">
        <v>25325</v>
      </c>
      <c r="AL1147">
        <v>1</v>
      </c>
      <c r="AM1147">
        <v>138652</v>
      </c>
      <c r="AN1147">
        <v>86266</v>
      </c>
      <c r="AO1147">
        <v>2.34</v>
      </c>
      <c r="AP1147">
        <v>2.2999999999999998</v>
      </c>
      <c r="AQ1147">
        <v>0.04</v>
      </c>
      <c r="AR1147">
        <v>0</v>
      </c>
      <c r="AS1147">
        <v>1279</v>
      </c>
      <c r="AT1147">
        <v>82759</v>
      </c>
      <c r="AU1147">
        <v>0.123</v>
      </c>
      <c r="AV1147">
        <v>63.89</v>
      </c>
      <c r="AW1147">
        <v>67422000</v>
      </c>
      <c r="AX1147">
        <v>122.578</v>
      </c>
      <c r="AY1147">
        <v>42</v>
      </c>
      <c r="AZ1147">
        <v>19.718</v>
      </c>
      <c r="BA1147">
        <v>13.079000000000001</v>
      </c>
      <c r="BB1147">
        <v>38605.671000000002</v>
      </c>
      <c r="BD1147">
        <v>86.06</v>
      </c>
      <c r="BE1147">
        <v>4.7699999999999996</v>
      </c>
      <c r="BF1147">
        <v>30.1</v>
      </c>
      <c r="BG1147">
        <v>35.6</v>
      </c>
      <c r="BI1147">
        <v>5.98</v>
      </c>
      <c r="BJ1147">
        <v>82.66</v>
      </c>
      <c r="BK1147">
        <v>0.90100000000000002</v>
      </c>
    </row>
    <row r="1148" spans="1:67" x14ac:dyDescent="0.3">
      <c r="A1148" t="s">
        <v>205</v>
      </c>
      <c r="B1148" t="s">
        <v>206</v>
      </c>
      <c r="C1148" t="s">
        <v>122</v>
      </c>
      <c r="D1148" s="33">
        <v>44225</v>
      </c>
      <c r="E1148">
        <v>3194477</v>
      </c>
      <c r="F1148">
        <v>23205</v>
      </c>
      <c r="G1148">
        <v>20392.286</v>
      </c>
      <c r="H1148">
        <v>75633</v>
      </c>
      <c r="I1148">
        <v>821</v>
      </c>
      <c r="J1148">
        <v>424.85700000000003</v>
      </c>
      <c r="K1148">
        <v>47380.336000000003</v>
      </c>
      <c r="L1148">
        <v>344.17500000000001</v>
      </c>
      <c r="M1148">
        <v>302.45699999999999</v>
      </c>
      <c r="N1148">
        <v>1121.7850000000001</v>
      </c>
      <c r="O1148">
        <v>12.177</v>
      </c>
      <c r="P1148">
        <v>6.3010000000000002</v>
      </c>
      <c r="Q1148">
        <v>1.05</v>
      </c>
      <c r="R1148">
        <v>3120</v>
      </c>
      <c r="S1148">
        <v>46.276000000000003</v>
      </c>
      <c r="T1148">
        <v>27270</v>
      </c>
      <c r="U1148">
        <v>404.46699999999998</v>
      </c>
      <c r="V1148">
        <v>1850</v>
      </c>
      <c r="W1148">
        <v>27.439</v>
      </c>
      <c r="X1148">
        <v>11353</v>
      </c>
      <c r="Y1148">
        <v>168.387</v>
      </c>
      <c r="Z1148">
        <v>414021</v>
      </c>
      <c r="AA1148">
        <v>44108855</v>
      </c>
      <c r="AB1148">
        <v>654.221</v>
      </c>
      <c r="AC1148">
        <v>6.141</v>
      </c>
      <c r="AD1148">
        <v>310404</v>
      </c>
      <c r="AE1148">
        <v>4.6040000000000001</v>
      </c>
      <c r="AF1148">
        <v>6.4000000000000001E-2</v>
      </c>
      <c r="AG1148">
        <v>15.6</v>
      </c>
      <c r="AH1148" t="s">
        <v>207</v>
      </c>
      <c r="AI1148">
        <v>1685603</v>
      </c>
      <c r="AJ1148">
        <v>1642994</v>
      </c>
      <c r="AK1148">
        <v>42608</v>
      </c>
      <c r="AL1148">
        <v>1</v>
      </c>
      <c r="AM1148">
        <v>109432</v>
      </c>
      <c r="AN1148">
        <v>84588</v>
      </c>
      <c r="AO1148">
        <v>2.5</v>
      </c>
      <c r="AP1148">
        <v>2.44</v>
      </c>
      <c r="AQ1148">
        <v>0.06</v>
      </c>
      <c r="AR1148">
        <v>0</v>
      </c>
      <c r="AS1148">
        <v>1255</v>
      </c>
      <c r="AT1148">
        <v>78636</v>
      </c>
      <c r="AU1148">
        <v>0.11700000000000001</v>
      </c>
      <c r="AV1148">
        <v>63.89</v>
      </c>
      <c r="AW1148">
        <v>67422000</v>
      </c>
      <c r="AX1148">
        <v>122.578</v>
      </c>
      <c r="AY1148">
        <v>42</v>
      </c>
      <c r="AZ1148">
        <v>19.718</v>
      </c>
      <c r="BA1148">
        <v>13.079000000000001</v>
      </c>
      <c r="BB1148">
        <v>38605.671000000002</v>
      </c>
      <c r="BD1148">
        <v>86.06</v>
      </c>
      <c r="BE1148">
        <v>4.7699999999999996</v>
      </c>
      <c r="BF1148">
        <v>30.1</v>
      </c>
      <c r="BG1148">
        <v>35.6</v>
      </c>
      <c r="BI1148">
        <v>5.98</v>
      </c>
      <c r="BJ1148">
        <v>82.66</v>
      </c>
      <c r="BK1148">
        <v>0.90100000000000002</v>
      </c>
    </row>
    <row r="1149" spans="1:67" x14ac:dyDescent="0.3">
      <c r="A1149" t="s">
        <v>205</v>
      </c>
      <c r="B1149" t="s">
        <v>206</v>
      </c>
      <c r="C1149" t="s">
        <v>122</v>
      </c>
      <c r="D1149" s="33">
        <v>44226</v>
      </c>
      <c r="E1149">
        <v>3218522</v>
      </c>
      <c r="F1149">
        <v>24045</v>
      </c>
      <c r="G1149">
        <v>20385.429</v>
      </c>
      <c r="H1149">
        <v>75874</v>
      </c>
      <c r="I1149">
        <v>241</v>
      </c>
      <c r="J1149">
        <v>426.42899999999997</v>
      </c>
      <c r="K1149">
        <v>47736.97</v>
      </c>
      <c r="L1149">
        <v>356.63400000000001</v>
      </c>
      <c r="M1149">
        <v>302.35599999999999</v>
      </c>
      <c r="N1149">
        <v>1125.3599999999999</v>
      </c>
      <c r="O1149">
        <v>3.5750000000000002</v>
      </c>
      <c r="P1149">
        <v>6.3250000000000002</v>
      </c>
      <c r="Q1149">
        <v>1.04</v>
      </c>
      <c r="R1149">
        <v>3103</v>
      </c>
      <c r="S1149">
        <v>46.024000000000001</v>
      </c>
      <c r="T1149">
        <v>27242</v>
      </c>
      <c r="U1149">
        <v>404.05200000000002</v>
      </c>
      <c r="V1149">
        <v>1870</v>
      </c>
      <c r="W1149">
        <v>27.736000000000001</v>
      </c>
      <c r="X1149">
        <v>11355</v>
      </c>
      <c r="Y1149">
        <v>168.417</v>
      </c>
      <c r="Z1149">
        <v>216809</v>
      </c>
      <c r="AA1149">
        <v>44325664</v>
      </c>
      <c r="AB1149">
        <v>657.43600000000004</v>
      </c>
      <c r="AC1149">
        <v>3.2160000000000002</v>
      </c>
      <c r="AD1149">
        <v>312614</v>
      </c>
      <c r="AE1149">
        <v>4.6369999999999996</v>
      </c>
      <c r="AF1149">
        <v>6.4000000000000001E-2</v>
      </c>
      <c r="AG1149">
        <v>15.6</v>
      </c>
      <c r="AH1149" t="s">
        <v>207</v>
      </c>
      <c r="AI1149">
        <v>1718914</v>
      </c>
      <c r="AJ1149">
        <v>1672088</v>
      </c>
      <c r="AK1149">
        <v>46825</v>
      </c>
      <c r="AL1149">
        <v>1</v>
      </c>
      <c r="AM1149">
        <v>33311</v>
      </c>
      <c r="AN1149">
        <v>83846</v>
      </c>
      <c r="AO1149">
        <v>2.5499999999999998</v>
      </c>
      <c r="AP1149">
        <v>2.48</v>
      </c>
      <c r="AQ1149">
        <v>7.0000000000000007E-2</v>
      </c>
      <c r="AR1149">
        <v>0</v>
      </c>
      <c r="AS1149">
        <v>1244</v>
      </c>
      <c r="AT1149">
        <v>77299</v>
      </c>
      <c r="AU1149">
        <v>0.115</v>
      </c>
      <c r="AV1149">
        <v>63.89</v>
      </c>
      <c r="AW1149">
        <v>67422000</v>
      </c>
      <c r="AX1149">
        <v>122.578</v>
      </c>
      <c r="AY1149">
        <v>42</v>
      </c>
      <c r="AZ1149">
        <v>19.718</v>
      </c>
      <c r="BA1149">
        <v>13.079000000000001</v>
      </c>
      <c r="BB1149">
        <v>38605.671000000002</v>
      </c>
      <c r="BD1149">
        <v>86.06</v>
      </c>
      <c r="BE1149">
        <v>4.7699999999999996</v>
      </c>
      <c r="BF1149">
        <v>30.1</v>
      </c>
      <c r="BG1149">
        <v>35.6</v>
      </c>
      <c r="BI1149">
        <v>5.98</v>
      </c>
      <c r="BJ1149">
        <v>82.66</v>
      </c>
      <c r="BK1149">
        <v>0.90100000000000002</v>
      </c>
    </row>
    <row r="1150" spans="1:67" x14ac:dyDescent="0.3">
      <c r="A1150" t="s">
        <v>205</v>
      </c>
      <c r="B1150" t="s">
        <v>206</v>
      </c>
      <c r="C1150" t="s">
        <v>122</v>
      </c>
      <c r="D1150" s="33">
        <v>44227</v>
      </c>
      <c r="E1150">
        <v>3237858</v>
      </c>
      <c r="F1150">
        <v>19336</v>
      </c>
      <c r="G1150">
        <v>20514</v>
      </c>
      <c r="H1150">
        <v>76069</v>
      </c>
      <c r="I1150">
        <v>195</v>
      </c>
      <c r="J1150">
        <v>429.714</v>
      </c>
      <c r="K1150">
        <v>48023.760999999999</v>
      </c>
      <c r="L1150">
        <v>286.791</v>
      </c>
      <c r="M1150">
        <v>304.26299999999998</v>
      </c>
      <c r="N1150">
        <v>1128.252</v>
      </c>
      <c r="O1150">
        <v>2.8919999999999999</v>
      </c>
      <c r="P1150">
        <v>6.3739999999999997</v>
      </c>
      <c r="Q1150">
        <v>1.04</v>
      </c>
      <c r="R1150">
        <v>3148</v>
      </c>
      <c r="S1150">
        <v>46.691000000000003</v>
      </c>
      <c r="T1150">
        <v>27573</v>
      </c>
      <c r="U1150">
        <v>408.96100000000001</v>
      </c>
      <c r="V1150">
        <v>1843</v>
      </c>
      <c r="W1150">
        <v>27.335000000000001</v>
      </c>
      <c r="X1150">
        <v>11253</v>
      </c>
      <c r="Y1150">
        <v>166.904</v>
      </c>
      <c r="Z1150">
        <v>44476</v>
      </c>
      <c r="AA1150">
        <v>44370140</v>
      </c>
      <c r="AB1150">
        <v>658.096</v>
      </c>
      <c r="AC1150">
        <v>0.66</v>
      </c>
      <c r="AD1150">
        <v>312889</v>
      </c>
      <c r="AE1150">
        <v>4.641</v>
      </c>
      <c r="AF1150">
        <v>6.4000000000000001E-2</v>
      </c>
      <c r="AG1150">
        <v>15.6</v>
      </c>
      <c r="AH1150" t="s">
        <v>207</v>
      </c>
      <c r="AI1150">
        <v>1725816</v>
      </c>
      <c r="AJ1150">
        <v>1677306</v>
      </c>
      <c r="AK1150">
        <v>48509</v>
      </c>
      <c r="AL1150">
        <v>1</v>
      </c>
      <c r="AM1150">
        <v>6902</v>
      </c>
      <c r="AN1150">
        <v>83432</v>
      </c>
      <c r="AO1150">
        <v>2.56</v>
      </c>
      <c r="AP1150">
        <v>2.4900000000000002</v>
      </c>
      <c r="AQ1150">
        <v>7.0000000000000007E-2</v>
      </c>
      <c r="AR1150">
        <v>0</v>
      </c>
      <c r="AS1150">
        <v>1237</v>
      </c>
      <c r="AT1150">
        <v>76651</v>
      </c>
      <c r="AU1150">
        <v>0.114</v>
      </c>
      <c r="AV1150">
        <v>63.89</v>
      </c>
      <c r="AW1150">
        <v>67422000</v>
      </c>
      <c r="AX1150">
        <v>122.578</v>
      </c>
      <c r="AY1150">
        <v>42</v>
      </c>
      <c r="AZ1150">
        <v>19.718</v>
      </c>
      <c r="BA1150">
        <v>13.079000000000001</v>
      </c>
      <c r="BB1150">
        <v>38605.671000000002</v>
      </c>
      <c r="BD1150">
        <v>86.06</v>
      </c>
      <c r="BE1150">
        <v>4.7699999999999996</v>
      </c>
      <c r="BF1150">
        <v>30.1</v>
      </c>
      <c r="BG1150">
        <v>35.6</v>
      </c>
      <c r="BI1150">
        <v>5.98</v>
      </c>
      <c r="BJ1150">
        <v>82.66</v>
      </c>
      <c r="BK1150">
        <v>0.90100000000000002</v>
      </c>
      <c r="BL1150">
        <v>51747.199999999997</v>
      </c>
      <c r="BM1150">
        <v>7.7</v>
      </c>
      <c r="BN1150">
        <v>9.8000000000000007</v>
      </c>
      <c r="BO1150">
        <v>767.51208804247904</v>
      </c>
    </row>
    <row r="1151" spans="1:67" x14ac:dyDescent="0.3">
      <c r="A1151" t="s">
        <v>205</v>
      </c>
      <c r="B1151" t="s">
        <v>206</v>
      </c>
      <c r="C1151" t="s">
        <v>122</v>
      </c>
      <c r="D1151" s="33">
        <v>44228</v>
      </c>
      <c r="E1151">
        <v>3242205</v>
      </c>
      <c r="F1151">
        <v>4347</v>
      </c>
      <c r="G1151">
        <v>20529.286</v>
      </c>
      <c r="H1151">
        <v>76524</v>
      </c>
      <c r="I1151">
        <v>455</v>
      </c>
      <c r="J1151">
        <v>431.14299999999997</v>
      </c>
      <c r="K1151">
        <v>48088.235000000001</v>
      </c>
      <c r="L1151">
        <v>64.474999999999994</v>
      </c>
      <c r="M1151">
        <v>304.48899999999998</v>
      </c>
      <c r="N1151">
        <v>1135</v>
      </c>
      <c r="O1151">
        <v>6.7489999999999997</v>
      </c>
      <c r="P1151">
        <v>6.3949999999999996</v>
      </c>
      <c r="Q1151">
        <v>1.04</v>
      </c>
      <c r="R1151">
        <v>3218</v>
      </c>
      <c r="S1151">
        <v>47.728999999999999</v>
      </c>
      <c r="T1151">
        <v>27874</v>
      </c>
      <c r="U1151">
        <v>413.42599999999999</v>
      </c>
      <c r="V1151">
        <v>1862</v>
      </c>
      <c r="W1151">
        <v>27.617000000000001</v>
      </c>
      <c r="X1151">
        <v>11230</v>
      </c>
      <c r="Y1151">
        <v>166.56299999999999</v>
      </c>
      <c r="Z1151">
        <v>441380</v>
      </c>
      <c r="AA1151">
        <v>44811520</v>
      </c>
      <c r="AB1151">
        <v>664.64200000000005</v>
      </c>
      <c r="AC1151">
        <v>6.5469999999999997</v>
      </c>
      <c r="AD1151">
        <v>314363</v>
      </c>
      <c r="AE1151">
        <v>4.6630000000000003</v>
      </c>
      <c r="AF1151">
        <v>6.4000000000000001E-2</v>
      </c>
      <c r="AG1151">
        <v>15.6</v>
      </c>
      <c r="AH1151" t="s">
        <v>207</v>
      </c>
      <c r="AI1151">
        <v>1800132</v>
      </c>
      <c r="AJ1151">
        <v>1730508</v>
      </c>
      <c r="AK1151">
        <v>69623</v>
      </c>
      <c r="AL1151">
        <v>1</v>
      </c>
      <c r="AM1151">
        <v>74316</v>
      </c>
      <c r="AN1151">
        <v>82700</v>
      </c>
      <c r="AO1151">
        <v>2.67</v>
      </c>
      <c r="AP1151">
        <v>2.57</v>
      </c>
      <c r="AQ1151">
        <v>0.1</v>
      </c>
      <c r="AR1151">
        <v>0</v>
      </c>
      <c r="AS1151">
        <v>1227</v>
      </c>
      <c r="AT1151">
        <v>73078</v>
      </c>
      <c r="AU1151">
        <v>0.108</v>
      </c>
      <c r="AV1151">
        <v>63.89</v>
      </c>
      <c r="AW1151">
        <v>67422000</v>
      </c>
      <c r="AX1151">
        <v>122.578</v>
      </c>
      <c r="AY1151">
        <v>42</v>
      </c>
      <c r="AZ1151">
        <v>19.718</v>
      </c>
      <c r="BA1151">
        <v>13.079000000000001</v>
      </c>
      <c r="BB1151">
        <v>38605.671000000002</v>
      </c>
      <c r="BD1151">
        <v>86.06</v>
      </c>
      <c r="BE1151">
        <v>4.7699999999999996</v>
      </c>
      <c r="BF1151">
        <v>30.1</v>
      </c>
      <c r="BG1151">
        <v>35.6</v>
      </c>
      <c r="BI1151">
        <v>5.98</v>
      </c>
      <c r="BJ1151">
        <v>82.66</v>
      </c>
      <c r="BK1151">
        <v>0.90100000000000002</v>
      </c>
    </row>
    <row r="1152" spans="1:67" x14ac:dyDescent="0.3">
      <c r="A1152" t="s">
        <v>205</v>
      </c>
      <c r="B1152" t="s">
        <v>206</v>
      </c>
      <c r="C1152" t="s">
        <v>122</v>
      </c>
      <c r="D1152" s="33">
        <v>44229</v>
      </c>
      <c r="E1152">
        <v>3265542</v>
      </c>
      <c r="F1152">
        <v>23337</v>
      </c>
      <c r="G1152">
        <v>20708</v>
      </c>
      <c r="H1152">
        <v>77250</v>
      </c>
      <c r="I1152">
        <v>726</v>
      </c>
      <c r="J1152">
        <v>447.42899999999997</v>
      </c>
      <c r="K1152">
        <v>48434.368999999999</v>
      </c>
      <c r="L1152">
        <v>346.13299999999998</v>
      </c>
      <c r="M1152">
        <v>307.14</v>
      </c>
      <c r="N1152">
        <v>1145.768</v>
      </c>
      <c r="O1152">
        <v>10.768000000000001</v>
      </c>
      <c r="P1152">
        <v>6.6360000000000001</v>
      </c>
      <c r="Q1152">
        <v>1.03</v>
      </c>
      <c r="R1152">
        <v>3270</v>
      </c>
      <c r="S1152">
        <v>48.5</v>
      </c>
      <c r="T1152">
        <v>28029</v>
      </c>
      <c r="U1152">
        <v>415.72500000000002</v>
      </c>
      <c r="V1152">
        <v>1888</v>
      </c>
      <c r="W1152">
        <v>28.003</v>
      </c>
      <c r="X1152">
        <v>11413</v>
      </c>
      <c r="Y1152">
        <v>169.27699999999999</v>
      </c>
      <c r="Z1152">
        <v>384641</v>
      </c>
      <c r="AA1152">
        <v>45196161</v>
      </c>
      <c r="AB1152">
        <v>670.34699999999998</v>
      </c>
      <c r="AC1152">
        <v>5.7050000000000001</v>
      </c>
      <c r="AD1152">
        <v>317998</v>
      </c>
      <c r="AE1152">
        <v>4.7169999999999996</v>
      </c>
      <c r="AF1152">
        <v>6.4000000000000001E-2</v>
      </c>
      <c r="AG1152">
        <v>15.6</v>
      </c>
      <c r="AH1152" t="s">
        <v>207</v>
      </c>
      <c r="AI1152">
        <v>1906960</v>
      </c>
      <c r="AJ1152">
        <v>1802768</v>
      </c>
      <c r="AK1152">
        <v>104191</v>
      </c>
      <c r="AL1152">
        <v>1</v>
      </c>
      <c r="AM1152">
        <v>106828</v>
      </c>
      <c r="AN1152">
        <v>83180</v>
      </c>
      <c r="AO1152">
        <v>2.83</v>
      </c>
      <c r="AP1152">
        <v>2.67</v>
      </c>
      <c r="AQ1152">
        <v>0.15</v>
      </c>
      <c r="AR1152">
        <v>0</v>
      </c>
      <c r="AS1152">
        <v>1234</v>
      </c>
      <c r="AT1152">
        <v>69065</v>
      </c>
      <c r="AU1152">
        <v>0.10199999999999999</v>
      </c>
      <c r="AV1152">
        <v>63.89</v>
      </c>
      <c r="AW1152">
        <v>67422000</v>
      </c>
      <c r="AX1152">
        <v>122.578</v>
      </c>
      <c r="AY1152">
        <v>42</v>
      </c>
      <c r="AZ1152">
        <v>19.718</v>
      </c>
      <c r="BA1152">
        <v>13.079000000000001</v>
      </c>
      <c r="BB1152">
        <v>38605.671000000002</v>
      </c>
      <c r="BD1152">
        <v>86.06</v>
      </c>
      <c r="BE1152">
        <v>4.7699999999999996</v>
      </c>
      <c r="BF1152">
        <v>30.1</v>
      </c>
      <c r="BG1152">
        <v>35.6</v>
      </c>
      <c r="BI1152">
        <v>5.98</v>
      </c>
      <c r="BJ1152">
        <v>82.66</v>
      </c>
      <c r="BK1152">
        <v>0.90100000000000002</v>
      </c>
    </row>
    <row r="1153" spans="1:67" x14ac:dyDescent="0.3">
      <c r="A1153" t="s">
        <v>205</v>
      </c>
      <c r="B1153" t="s">
        <v>206</v>
      </c>
      <c r="C1153" t="s">
        <v>122</v>
      </c>
      <c r="D1153" s="33">
        <v>44230</v>
      </c>
      <c r="E1153">
        <v>3291904</v>
      </c>
      <c r="F1153">
        <v>26362</v>
      </c>
      <c r="G1153">
        <v>20628.857</v>
      </c>
      <c r="H1153">
        <v>77607</v>
      </c>
      <c r="I1153">
        <v>357</v>
      </c>
      <c r="J1153">
        <v>448.42899999999997</v>
      </c>
      <c r="K1153">
        <v>48825.368999999999</v>
      </c>
      <c r="L1153">
        <v>391</v>
      </c>
      <c r="M1153">
        <v>305.96600000000001</v>
      </c>
      <c r="N1153">
        <v>1151.0630000000001</v>
      </c>
      <c r="O1153">
        <v>5.2949999999999999</v>
      </c>
      <c r="P1153">
        <v>6.6509999999999998</v>
      </c>
      <c r="Q1153">
        <v>1.03</v>
      </c>
      <c r="R1153">
        <v>3267</v>
      </c>
      <c r="S1153">
        <v>48.456000000000003</v>
      </c>
      <c r="T1153">
        <v>27953</v>
      </c>
      <c r="U1153">
        <v>414.59800000000001</v>
      </c>
      <c r="V1153">
        <v>1845</v>
      </c>
      <c r="W1153">
        <v>27.364999999999998</v>
      </c>
      <c r="X1153">
        <v>11362</v>
      </c>
      <c r="Y1153">
        <v>168.52099999999999</v>
      </c>
      <c r="Z1153">
        <v>350023</v>
      </c>
      <c r="AA1153">
        <v>45546184</v>
      </c>
      <c r="AB1153">
        <v>675.53899999999999</v>
      </c>
      <c r="AC1153">
        <v>5.1920000000000002</v>
      </c>
      <c r="AD1153">
        <v>319441</v>
      </c>
      <c r="AE1153">
        <v>4.7380000000000004</v>
      </c>
      <c r="AF1153">
        <v>6.3E-2</v>
      </c>
      <c r="AG1153">
        <v>15.9</v>
      </c>
      <c r="AH1153" t="s">
        <v>207</v>
      </c>
      <c r="AI1153">
        <v>2016152</v>
      </c>
      <c r="AJ1153">
        <v>1875020</v>
      </c>
      <c r="AK1153">
        <v>141131</v>
      </c>
      <c r="AL1153">
        <v>1</v>
      </c>
      <c r="AM1153">
        <v>109192</v>
      </c>
      <c r="AN1153">
        <v>82662</v>
      </c>
      <c r="AO1153">
        <v>2.99</v>
      </c>
      <c r="AP1153">
        <v>2.78</v>
      </c>
      <c r="AQ1153">
        <v>0.21</v>
      </c>
      <c r="AR1153">
        <v>0</v>
      </c>
      <c r="AS1153">
        <v>1226</v>
      </c>
      <c r="AT1153">
        <v>64070</v>
      </c>
      <c r="AU1153">
        <v>9.5000000000000001E-2</v>
      </c>
      <c r="AV1153">
        <v>63.89</v>
      </c>
      <c r="AW1153">
        <v>67422000</v>
      </c>
      <c r="AX1153">
        <v>122.578</v>
      </c>
      <c r="AY1153">
        <v>42</v>
      </c>
      <c r="AZ1153">
        <v>19.718</v>
      </c>
      <c r="BA1153">
        <v>13.079000000000001</v>
      </c>
      <c r="BB1153">
        <v>38605.671000000002</v>
      </c>
      <c r="BD1153">
        <v>86.06</v>
      </c>
      <c r="BE1153">
        <v>4.7699999999999996</v>
      </c>
      <c r="BF1153">
        <v>30.1</v>
      </c>
      <c r="BG1153">
        <v>35.6</v>
      </c>
      <c r="BI1153">
        <v>5.98</v>
      </c>
      <c r="BJ1153">
        <v>82.66</v>
      </c>
      <c r="BK1153">
        <v>0.90100000000000002</v>
      </c>
    </row>
    <row r="1154" spans="1:67" x14ac:dyDescent="0.3">
      <c r="A1154" t="s">
        <v>205</v>
      </c>
      <c r="B1154" t="s">
        <v>206</v>
      </c>
      <c r="C1154" t="s">
        <v>122</v>
      </c>
      <c r="D1154" s="33">
        <v>44231</v>
      </c>
      <c r="E1154">
        <v>3291904</v>
      </c>
      <c r="F1154">
        <v>0</v>
      </c>
      <c r="G1154">
        <v>17233.143</v>
      </c>
      <c r="H1154">
        <v>77607</v>
      </c>
      <c r="I1154">
        <v>0</v>
      </c>
      <c r="J1154">
        <v>399.286</v>
      </c>
      <c r="K1154">
        <v>48825.368999999999</v>
      </c>
      <c r="L1154">
        <v>0</v>
      </c>
      <c r="M1154">
        <v>255.601</v>
      </c>
      <c r="N1154">
        <v>1151.0630000000001</v>
      </c>
      <c r="O1154">
        <v>0</v>
      </c>
      <c r="P1154">
        <v>5.9219999999999997</v>
      </c>
      <c r="Q1154">
        <v>1.02</v>
      </c>
      <c r="R1154">
        <v>3240</v>
      </c>
      <c r="S1154">
        <v>48.055999999999997</v>
      </c>
      <c r="T1154">
        <v>27766</v>
      </c>
      <c r="U1154">
        <v>411.82400000000001</v>
      </c>
      <c r="V1154">
        <v>1848</v>
      </c>
      <c r="W1154">
        <v>27.408999999999999</v>
      </c>
      <c r="X1154">
        <v>11388</v>
      </c>
      <c r="Y1154">
        <v>168.90600000000001</v>
      </c>
      <c r="Z1154">
        <v>378658</v>
      </c>
      <c r="AA1154">
        <v>45924842</v>
      </c>
      <c r="AB1154">
        <v>681.15499999999997</v>
      </c>
      <c r="AC1154">
        <v>5.6159999999999997</v>
      </c>
      <c r="AD1154">
        <v>318573</v>
      </c>
      <c r="AE1154">
        <v>4.7249999999999996</v>
      </c>
      <c r="AF1154">
        <v>6.3E-2</v>
      </c>
      <c r="AG1154">
        <v>15.9</v>
      </c>
      <c r="AH1154" t="s">
        <v>207</v>
      </c>
      <c r="AI1154">
        <v>2148194</v>
      </c>
      <c r="AJ1154">
        <v>1957032</v>
      </c>
      <c r="AK1154">
        <v>191161</v>
      </c>
      <c r="AL1154">
        <v>1</v>
      </c>
      <c r="AM1154">
        <v>132042</v>
      </c>
      <c r="AN1154">
        <v>81718</v>
      </c>
      <c r="AO1154">
        <v>3.19</v>
      </c>
      <c r="AP1154">
        <v>2.9</v>
      </c>
      <c r="AQ1154">
        <v>0.28000000000000003</v>
      </c>
      <c r="AR1154">
        <v>0</v>
      </c>
      <c r="AS1154">
        <v>1212</v>
      </c>
      <c r="AT1154">
        <v>58027</v>
      </c>
      <c r="AU1154">
        <v>8.5999999999999993E-2</v>
      </c>
      <c r="AV1154">
        <v>63.89</v>
      </c>
      <c r="AW1154">
        <v>67422000</v>
      </c>
      <c r="AX1154">
        <v>122.578</v>
      </c>
      <c r="AY1154">
        <v>42</v>
      </c>
      <c r="AZ1154">
        <v>19.718</v>
      </c>
      <c r="BA1154">
        <v>13.079000000000001</v>
      </c>
      <c r="BB1154">
        <v>38605.671000000002</v>
      </c>
      <c r="BD1154">
        <v>86.06</v>
      </c>
      <c r="BE1154">
        <v>4.7699999999999996</v>
      </c>
      <c r="BF1154">
        <v>30.1</v>
      </c>
      <c r="BG1154">
        <v>35.6</v>
      </c>
      <c r="BI1154">
        <v>5.98</v>
      </c>
      <c r="BJ1154">
        <v>82.66</v>
      </c>
      <c r="BK1154">
        <v>0.90100000000000002</v>
      </c>
    </row>
    <row r="1155" spans="1:67" x14ac:dyDescent="0.3">
      <c r="A1155" t="s">
        <v>205</v>
      </c>
      <c r="B1155" t="s">
        <v>206</v>
      </c>
      <c r="C1155" t="s">
        <v>122</v>
      </c>
      <c r="D1155" s="33">
        <v>44232</v>
      </c>
      <c r="E1155">
        <v>3337491</v>
      </c>
      <c r="F1155">
        <v>45587</v>
      </c>
      <c r="G1155">
        <v>20430.571</v>
      </c>
      <c r="H1155">
        <v>78615</v>
      </c>
      <c r="I1155">
        <v>1008</v>
      </c>
      <c r="J1155">
        <v>426</v>
      </c>
      <c r="K1155">
        <v>49501.512999999999</v>
      </c>
      <c r="L1155">
        <v>676.14400000000001</v>
      </c>
      <c r="M1155">
        <v>303.02499999999998</v>
      </c>
      <c r="N1155">
        <v>1166.0139999999999</v>
      </c>
      <c r="O1155">
        <v>14.951000000000001</v>
      </c>
      <c r="P1155">
        <v>6.3179999999999996</v>
      </c>
      <c r="Q1155">
        <v>1.04</v>
      </c>
      <c r="R1155">
        <v>3235</v>
      </c>
      <c r="S1155">
        <v>47.981000000000002</v>
      </c>
      <c r="T1155">
        <v>27572</v>
      </c>
      <c r="U1155">
        <v>408.947</v>
      </c>
      <c r="V1155">
        <v>1832</v>
      </c>
      <c r="W1155">
        <v>27.172000000000001</v>
      </c>
      <c r="X1155">
        <v>11284</v>
      </c>
      <c r="Y1155">
        <v>167.364</v>
      </c>
      <c r="Z1155">
        <v>422266</v>
      </c>
      <c r="AA1155">
        <v>46347108</v>
      </c>
      <c r="AB1155">
        <v>687.41800000000001</v>
      </c>
      <c r="AC1155">
        <v>6.2629999999999999</v>
      </c>
      <c r="AD1155">
        <v>319750</v>
      </c>
      <c r="AE1155">
        <v>4.7430000000000003</v>
      </c>
      <c r="AF1155">
        <v>6.0999999999999999E-2</v>
      </c>
      <c r="AG1155">
        <v>16.399999999999999</v>
      </c>
      <c r="AH1155" t="s">
        <v>207</v>
      </c>
      <c r="AI1155">
        <v>2261665</v>
      </c>
      <c r="AJ1155">
        <v>2025231</v>
      </c>
      <c r="AK1155">
        <v>236433</v>
      </c>
      <c r="AL1155">
        <v>1</v>
      </c>
      <c r="AM1155">
        <v>113471</v>
      </c>
      <c r="AN1155">
        <v>82295</v>
      </c>
      <c r="AO1155">
        <v>3.35</v>
      </c>
      <c r="AP1155">
        <v>3</v>
      </c>
      <c r="AQ1155">
        <v>0.35</v>
      </c>
      <c r="AR1155">
        <v>0</v>
      </c>
      <c r="AS1155">
        <v>1221</v>
      </c>
      <c r="AT1155">
        <v>54605</v>
      </c>
      <c r="AU1155">
        <v>8.1000000000000003E-2</v>
      </c>
      <c r="AV1155">
        <v>63.89</v>
      </c>
      <c r="AW1155">
        <v>67422000</v>
      </c>
      <c r="AX1155">
        <v>122.578</v>
      </c>
      <c r="AY1155">
        <v>42</v>
      </c>
      <c r="AZ1155">
        <v>19.718</v>
      </c>
      <c r="BA1155">
        <v>13.079000000000001</v>
      </c>
      <c r="BB1155">
        <v>38605.671000000002</v>
      </c>
      <c r="BD1155">
        <v>86.06</v>
      </c>
      <c r="BE1155">
        <v>4.7699999999999996</v>
      </c>
      <c r="BF1155">
        <v>30.1</v>
      </c>
      <c r="BG1155">
        <v>35.6</v>
      </c>
      <c r="BI1155">
        <v>5.98</v>
      </c>
      <c r="BJ1155">
        <v>82.66</v>
      </c>
      <c r="BK1155">
        <v>0.90100000000000002</v>
      </c>
    </row>
    <row r="1156" spans="1:67" x14ac:dyDescent="0.3">
      <c r="A1156" t="s">
        <v>205</v>
      </c>
      <c r="B1156" t="s">
        <v>206</v>
      </c>
      <c r="C1156" t="s">
        <v>122</v>
      </c>
      <c r="D1156" s="33">
        <v>44233</v>
      </c>
      <c r="E1156">
        <v>3358077</v>
      </c>
      <c r="F1156">
        <v>20586</v>
      </c>
      <c r="G1156">
        <v>19936.429</v>
      </c>
      <c r="H1156">
        <v>78806</v>
      </c>
      <c r="I1156">
        <v>191</v>
      </c>
      <c r="J1156">
        <v>418.85700000000003</v>
      </c>
      <c r="K1156">
        <v>49806.843000000001</v>
      </c>
      <c r="L1156">
        <v>305.33100000000002</v>
      </c>
      <c r="M1156">
        <v>295.69600000000003</v>
      </c>
      <c r="N1156">
        <v>1168.847</v>
      </c>
      <c r="O1156">
        <v>2.8330000000000002</v>
      </c>
      <c r="P1156">
        <v>6.2119999999999997</v>
      </c>
      <c r="Q1156">
        <v>1.04</v>
      </c>
      <c r="R1156">
        <v>3215</v>
      </c>
      <c r="S1156">
        <v>47.685000000000002</v>
      </c>
      <c r="T1156">
        <v>27327</v>
      </c>
      <c r="U1156">
        <v>405.31299999999999</v>
      </c>
      <c r="V1156">
        <v>1808</v>
      </c>
      <c r="W1156">
        <v>26.815999999999999</v>
      </c>
      <c r="X1156">
        <v>11234</v>
      </c>
      <c r="Y1156">
        <v>166.62200000000001</v>
      </c>
      <c r="Z1156">
        <v>222052</v>
      </c>
      <c r="AA1156">
        <v>46569160</v>
      </c>
      <c r="AB1156">
        <v>690.71199999999999</v>
      </c>
      <c r="AC1156">
        <v>3.2930000000000001</v>
      </c>
      <c r="AD1156">
        <v>320499</v>
      </c>
      <c r="AE1156">
        <v>4.7539999999999996</v>
      </c>
      <c r="AF1156">
        <v>6.0999999999999999E-2</v>
      </c>
      <c r="AG1156">
        <v>16.399999999999999</v>
      </c>
      <c r="AH1156" t="s">
        <v>207</v>
      </c>
      <c r="AI1156">
        <v>2295199</v>
      </c>
      <c r="AJ1156">
        <v>2048373</v>
      </c>
      <c r="AK1156">
        <v>246825</v>
      </c>
      <c r="AL1156">
        <v>1</v>
      </c>
      <c r="AM1156">
        <v>33534</v>
      </c>
      <c r="AN1156">
        <v>82326</v>
      </c>
      <c r="AO1156">
        <v>3.4</v>
      </c>
      <c r="AP1156">
        <v>3.04</v>
      </c>
      <c r="AQ1156">
        <v>0.37</v>
      </c>
      <c r="AR1156">
        <v>0</v>
      </c>
      <c r="AS1156">
        <v>1221</v>
      </c>
      <c r="AT1156">
        <v>53755</v>
      </c>
      <c r="AU1156">
        <v>0.08</v>
      </c>
      <c r="AV1156">
        <v>63.89</v>
      </c>
      <c r="AW1156">
        <v>67422000</v>
      </c>
      <c r="AX1156">
        <v>122.578</v>
      </c>
      <c r="AY1156">
        <v>42</v>
      </c>
      <c r="AZ1156">
        <v>19.718</v>
      </c>
      <c r="BA1156">
        <v>13.079000000000001</v>
      </c>
      <c r="BB1156">
        <v>38605.671000000002</v>
      </c>
      <c r="BD1156">
        <v>86.06</v>
      </c>
      <c r="BE1156">
        <v>4.7699999999999996</v>
      </c>
      <c r="BF1156">
        <v>30.1</v>
      </c>
      <c r="BG1156">
        <v>35.6</v>
      </c>
      <c r="BI1156">
        <v>5.98</v>
      </c>
      <c r="BJ1156">
        <v>82.66</v>
      </c>
      <c r="BK1156">
        <v>0.90100000000000002</v>
      </c>
    </row>
    <row r="1157" spans="1:67" x14ac:dyDescent="0.3">
      <c r="A1157" t="s">
        <v>205</v>
      </c>
      <c r="B1157" t="s">
        <v>206</v>
      </c>
      <c r="C1157" t="s">
        <v>122</v>
      </c>
      <c r="D1157" s="33">
        <v>44234</v>
      </c>
      <c r="E1157">
        <v>3377792</v>
      </c>
      <c r="F1157">
        <v>19715</v>
      </c>
      <c r="G1157">
        <v>19990.571</v>
      </c>
      <c r="H1157">
        <v>78977</v>
      </c>
      <c r="I1157">
        <v>171</v>
      </c>
      <c r="J1157">
        <v>415.42899999999997</v>
      </c>
      <c r="K1157">
        <v>50099.254999999997</v>
      </c>
      <c r="L1157">
        <v>292.41199999999998</v>
      </c>
      <c r="M1157">
        <v>296.49900000000002</v>
      </c>
      <c r="N1157">
        <v>1171.383</v>
      </c>
      <c r="O1157">
        <v>2.536</v>
      </c>
      <c r="P1157">
        <v>6.1619999999999999</v>
      </c>
      <c r="Q1157">
        <v>1.03</v>
      </c>
      <c r="R1157">
        <v>3262</v>
      </c>
      <c r="S1157">
        <v>48.381999999999998</v>
      </c>
      <c r="T1157">
        <v>27652</v>
      </c>
      <c r="U1157">
        <v>410.13299999999998</v>
      </c>
      <c r="V1157">
        <v>1820</v>
      </c>
      <c r="W1157">
        <v>26.994</v>
      </c>
      <c r="X1157">
        <v>11208</v>
      </c>
      <c r="Y1157">
        <v>166.23699999999999</v>
      </c>
      <c r="Z1157">
        <v>43371</v>
      </c>
      <c r="AA1157">
        <v>46612531</v>
      </c>
      <c r="AB1157">
        <v>691.35500000000002</v>
      </c>
      <c r="AC1157">
        <v>0.64300000000000002</v>
      </c>
      <c r="AD1157">
        <v>320342</v>
      </c>
      <c r="AE1157">
        <v>4.7510000000000003</v>
      </c>
      <c r="AF1157">
        <v>0.06</v>
      </c>
      <c r="AG1157">
        <v>16.7</v>
      </c>
      <c r="AH1157" t="s">
        <v>207</v>
      </c>
      <c r="AI1157">
        <v>2305434</v>
      </c>
      <c r="AJ1157">
        <v>2053558</v>
      </c>
      <c r="AK1157">
        <v>251875</v>
      </c>
      <c r="AL1157">
        <v>1</v>
      </c>
      <c r="AM1157">
        <v>10235</v>
      </c>
      <c r="AN1157">
        <v>82803</v>
      </c>
      <c r="AO1157">
        <v>3.42</v>
      </c>
      <c r="AP1157">
        <v>3.05</v>
      </c>
      <c r="AQ1157">
        <v>0.37</v>
      </c>
      <c r="AR1157">
        <v>0</v>
      </c>
      <c r="AS1157">
        <v>1228</v>
      </c>
      <c r="AT1157">
        <v>53750</v>
      </c>
      <c r="AU1157">
        <v>0.08</v>
      </c>
      <c r="AV1157">
        <v>63.89</v>
      </c>
      <c r="AW1157">
        <v>67422000</v>
      </c>
      <c r="AX1157">
        <v>122.578</v>
      </c>
      <c r="AY1157">
        <v>42</v>
      </c>
      <c r="AZ1157">
        <v>19.718</v>
      </c>
      <c r="BA1157">
        <v>13.079000000000001</v>
      </c>
      <c r="BB1157">
        <v>38605.671000000002</v>
      </c>
      <c r="BD1157">
        <v>86.06</v>
      </c>
      <c r="BE1157">
        <v>4.7699999999999996</v>
      </c>
      <c r="BF1157">
        <v>30.1</v>
      </c>
      <c r="BG1157">
        <v>35.6</v>
      </c>
      <c r="BI1157">
        <v>5.98</v>
      </c>
      <c r="BJ1157">
        <v>82.66</v>
      </c>
      <c r="BK1157">
        <v>0.90100000000000002</v>
      </c>
      <c r="BL1157">
        <v>52719.8</v>
      </c>
      <c r="BM1157">
        <v>7.69</v>
      </c>
      <c r="BN1157">
        <v>7.22</v>
      </c>
      <c r="BO1157">
        <v>781.93764646554496</v>
      </c>
    </row>
    <row r="1158" spans="1:67" x14ac:dyDescent="0.3">
      <c r="A1158" t="s">
        <v>205</v>
      </c>
      <c r="B1158" t="s">
        <v>206</v>
      </c>
      <c r="C1158" t="s">
        <v>122</v>
      </c>
      <c r="D1158" s="33">
        <v>44235</v>
      </c>
      <c r="E1158">
        <v>3382109</v>
      </c>
      <c r="F1158">
        <v>4317</v>
      </c>
      <c r="G1158">
        <v>19986.286</v>
      </c>
      <c r="H1158">
        <v>79435</v>
      </c>
      <c r="I1158">
        <v>458</v>
      </c>
      <c r="J1158">
        <v>415.85700000000003</v>
      </c>
      <c r="K1158">
        <v>50163.285000000003</v>
      </c>
      <c r="L1158">
        <v>64.03</v>
      </c>
      <c r="M1158">
        <v>296.43599999999998</v>
      </c>
      <c r="N1158">
        <v>1178.1759999999999</v>
      </c>
      <c r="O1158">
        <v>6.7930000000000001</v>
      </c>
      <c r="P1158">
        <v>6.1680000000000001</v>
      </c>
      <c r="Q1158">
        <v>1.02</v>
      </c>
      <c r="R1158">
        <v>3353</v>
      </c>
      <c r="S1158">
        <v>49.731999999999999</v>
      </c>
      <c r="T1158">
        <v>27995</v>
      </c>
      <c r="U1158">
        <v>415.221</v>
      </c>
      <c r="V1158">
        <v>1858</v>
      </c>
      <c r="W1158">
        <v>27.558</v>
      </c>
      <c r="X1158">
        <v>11351</v>
      </c>
      <c r="Y1158">
        <v>168.358</v>
      </c>
      <c r="Z1158">
        <v>427443</v>
      </c>
      <c r="AA1158">
        <v>47039974</v>
      </c>
      <c r="AB1158">
        <v>697.69500000000005</v>
      </c>
      <c r="AC1158">
        <v>6.34</v>
      </c>
      <c r="AD1158">
        <v>318351</v>
      </c>
      <c r="AE1158">
        <v>4.7220000000000004</v>
      </c>
      <c r="AF1158">
        <v>5.8999999999999997E-2</v>
      </c>
      <c r="AG1158">
        <v>16.899999999999999</v>
      </c>
      <c r="AH1158" t="s">
        <v>207</v>
      </c>
      <c r="AI1158">
        <v>2398188</v>
      </c>
      <c r="AJ1158">
        <v>2100366</v>
      </c>
      <c r="AK1158">
        <v>297821</v>
      </c>
      <c r="AL1158">
        <v>1</v>
      </c>
      <c r="AM1158">
        <v>92754</v>
      </c>
      <c r="AN1158">
        <v>85437</v>
      </c>
      <c r="AO1158">
        <v>3.56</v>
      </c>
      <c r="AP1158">
        <v>3.12</v>
      </c>
      <c r="AQ1158">
        <v>0.44</v>
      </c>
      <c r="AR1158">
        <v>0</v>
      </c>
      <c r="AS1158">
        <v>1267</v>
      </c>
      <c r="AT1158">
        <v>52837</v>
      </c>
      <c r="AU1158">
        <v>7.8E-2</v>
      </c>
      <c r="AV1158">
        <v>60.19</v>
      </c>
      <c r="AW1158">
        <v>67422000</v>
      </c>
      <c r="AX1158">
        <v>122.578</v>
      </c>
      <c r="AY1158">
        <v>42</v>
      </c>
      <c r="AZ1158">
        <v>19.718</v>
      </c>
      <c r="BA1158">
        <v>13.079000000000001</v>
      </c>
      <c r="BB1158">
        <v>38605.671000000002</v>
      </c>
      <c r="BD1158">
        <v>86.06</v>
      </c>
      <c r="BE1158">
        <v>4.7699999999999996</v>
      </c>
      <c r="BF1158">
        <v>30.1</v>
      </c>
      <c r="BG1158">
        <v>35.6</v>
      </c>
      <c r="BI1158">
        <v>5.98</v>
      </c>
      <c r="BJ1158">
        <v>82.66</v>
      </c>
      <c r="BK1158">
        <v>0.90100000000000002</v>
      </c>
    </row>
    <row r="1159" spans="1:67" x14ac:dyDescent="0.3">
      <c r="A1159" t="s">
        <v>205</v>
      </c>
      <c r="B1159" t="s">
        <v>206</v>
      </c>
      <c r="C1159" t="s">
        <v>122</v>
      </c>
      <c r="D1159" s="33">
        <v>44236</v>
      </c>
      <c r="E1159">
        <v>3401113</v>
      </c>
      <c r="F1159">
        <v>19004</v>
      </c>
      <c r="G1159">
        <v>19367.286</v>
      </c>
      <c r="H1159">
        <v>80159</v>
      </c>
      <c r="I1159">
        <v>724</v>
      </c>
      <c r="J1159">
        <v>415.57100000000003</v>
      </c>
      <c r="K1159">
        <v>50445.150999999998</v>
      </c>
      <c r="L1159">
        <v>281.86599999999999</v>
      </c>
      <c r="M1159">
        <v>287.255</v>
      </c>
      <c r="N1159">
        <v>1188.915</v>
      </c>
      <c r="O1159">
        <v>10.738</v>
      </c>
      <c r="P1159">
        <v>6.1639999999999997</v>
      </c>
      <c r="Q1159">
        <v>1.01</v>
      </c>
      <c r="R1159">
        <v>3332</v>
      </c>
      <c r="S1159">
        <v>49.42</v>
      </c>
      <c r="T1159">
        <v>27634</v>
      </c>
      <c r="U1159">
        <v>409.86599999999999</v>
      </c>
      <c r="V1159">
        <v>1823</v>
      </c>
      <c r="W1159">
        <v>27.039000000000001</v>
      </c>
      <c r="X1159">
        <v>11093</v>
      </c>
      <c r="Y1159">
        <v>164.53100000000001</v>
      </c>
      <c r="Z1159">
        <v>379381</v>
      </c>
      <c r="AA1159">
        <v>47419355</v>
      </c>
      <c r="AB1159">
        <v>703.322</v>
      </c>
      <c r="AC1159">
        <v>5.6269999999999998</v>
      </c>
      <c r="AD1159">
        <v>317599</v>
      </c>
      <c r="AE1159">
        <v>4.7110000000000003</v>
      </c>
      <c r="AF1159">
        <v>5.8000000000000003E-2</v>
      </c>
      <c r="AG1159">
        <v>17.2</v>
      </c>
      <c r="AH1159" t="s">
        <v>207</v>
      </c>
      <c r="AI1159">
        <v>2536546</v>
      </c>
      <c r="AJ1159">
        <v>2166346</v>
      </c>
      <c r="AK1159">
        <v>370199</v>
      </c>
      <c r="AL1159">
        <v>1</v>
      </c>
      <c r="AM1159">
        <v>138358</v>
      </c>
      <c r="AN1159">
        <v>89941</v>
      </c>
      <c r="AO1159">
        <v>3.76</v>
      </c>
      <c r="AP1159">
        <v>3.21</v>
      </c>
      <c r="AQ1159">
        <v>0.55000000000000004</v>
      </c>
      <c r="AR1159">
        <v>0</v>
      </c>
      <c r="AS1159">
        <v>1334</v>
      </c>
      <c r="AT1159">
        <v>51940</v>
      </c>
      <c r="AU1159">
        <v>7.6999999999999999E-2</v>
      </c>
      <c r="AV1159">
        <v>60.19</v>
      </c>
      <c r="AW1159">
        <v>67422000</v>
      </c>
      <c r="AX1159">
        <v>122.578</v>
      </c>
      <c r="AY1159">
        <v>42</v>
      </c>
      <c r="AZ1159">
        <v>19.718</v>
      </c>
      <c r="BA1159">
        <v>13.079000000000001</v>
      </c>
      <c r="BB1159">
        <v>38605.671000000002</v>
      </c>
      <c r="BD1159">
        <v>86.06</v>
      </c>
      <c r="BE1159">
        <v>4.7699999999999996</v>
      </c>
      <c r="BF1159">
        <v>30.1</v>
      </c>
      <c r="BG1159">
        <v>35.6</v>
      </c>
      <c r="BI1159">
        <v>5.98</v>
      </c>
      <c r="BJ1159">
        <v>82.66</v>
      </c>
      <c r="BK1159">
        <v>0.90100000000000002</v>
      </c>
    </row>
    <row r="1160" spans="1:67" x14ac:dyDescent="0.3">
      <c r="A1160" t="s">
        <v>205</v>
      </c>
      <c r="B1160" t="s">
        <v>206</v>
      </c>
      <c r="C1160" t="s">
        <v>122</v>
      </c>
      <c r="D1160" s="33">
        <v>44237</v>
      </c>
      <c r="E1160">
        <v>3426500</v>
      </c>
      <c r="F1160">
        <v>25387</v>
      </c>
      <c r="G1160">
        <v>19228</v>
      </c>
      <c r="H1160">
        <v>80455</v>
      </c>
      <c r="I1160">
        <v>296</v>
      </c>
      <c r="J1160">
        <v>406.85700000000003</v>
      </c>
      <c r="K1160">
        <v>50821.69</v>
      </c>
      <c r="L1160">
        <v>376.53899999999999</v>
      </c>
      <c r="M1160">
        <v>285.18900000000002</v>
      </c>
      <c r="N1160">
        <v>1193.3050000000001</v>
      </c>
      <c r="O1160">
        <v>4.3899999999999997</v>
      </c>
      <c r="P1160">
        <v>6.0339999999999998</v>
      </c>
      <c r="Q1160">
        <v>1.01</v>
      </c>
      <c r="R1160">
        <v>3309</v>
      </c>
      <c r="S1160">
        <v>49.079000000000001</v>
      </c>
      <c r="T1160">
        <v>27417</v>
      </c>
      <c r="U1160">
        <v>406.64800000000002</v>
      </c>
      <c r="V1160">
        <v>1830</v>
      </c>
      <c r="W1160">
        <v>27.141999999999999</v>
      </c>
      <c r="X1160">
        <v>10736</v>
      </c>
      <c r="Y1160">
        <v>159.23599999999999</v>
      </c>
      <c r="Z1160">
        <v>345271</v>
      </c>
      <c r="AA1160">
        <v>47764626</v>
      </c>
      <c r="AB1160">
        <v>708.44299999999998</v>
      </c>
      <c r="AC1160">
        <v>5.1210000000000004</v>
      </c>
      <c r="AD1160">
        <v>316920</v>
      </c>
      <c r="AE1160">
        <v>4.7009999999999996</v>
      </c>
      <c r="AF1160">
        <v>5.7000000000000002E-2</v>
      </c>
      <c r="AG1160">
        <v>17.5</v>
      </c>
      <c r="AH1160" t="s">
        <v>207</v>
      </c>
      <c r="AI1160">
        <v>2684017</v>
      </c>
      <c r="AJ1160">
        <v>2237226</v>
      </c>
      <c r="AK1160">
        <v>446790</v>
      </c>
      <c r="AL1160">
        <v>1</v>
      </c>
      <c r="AM1160">
        <v>147471</v>
      </c>
      <c r="AN1160">
        <v>95409</v>
      </c>
      <c r="AO1160">
        <v>3.98</v>
      </c>
      <c r="AP1160">
        <v>3.32</v>
      </c>
      <c r="AQ1160">
        <v>0.66</v>
      </c>
      <c r="AR1160">
        <v>0</v>
      </c>
      <c r="AS1160">
        <v>1415</v>
      </c>
      <c r="AT1160">
        <v>51744</v>
      </c>
      <c r="AU1160">
        <v>7.6999999999999999E-2</v>
      </c>
      <c r="AV1160">
        <v>60.19</v>
      </c>
      <c r="AW1160">
        <v>67422000</v>
      </c>
      <c r="AX1160">
        <v>122.578</v>
      </c>
      <c r="AY1160">
        <v>42</v>
      </c>
      <c r="AZ1160">
        <v>19.718</v>
      </c>
      <c r="BA1160">
        <v>13.079000000000001</v>
      </c>
      <c r="BB1160">
        <v>38605.671000000002</v>
      </c>
      <c r="BD1160">
        <v>86.06</v>
      </c>
      <c r="BE1160">
        <v>4.7699999999999996</v>
      </c>
      <c r="BF1160">
        <v>30.1</v>
      </c>
      <c r="BG1160">
        <v>35.6</v>
      </c>
      <c r="BI1160">
        <v>5.98</v>
      </c>
      <c r="BJ1160">
        <v>82.66</v>
      </c>
      <c r="BK1160">
        <v>0.90100000000000002</v>
      </c>
    </row>
    <row r="1161" spans="1:67" x14ac:dyDescent="0.3">
      <c r="A1161" t="s">
        <v>205</v>
      </c>
      <c r="B1161" t="s">
        <v>206</v>
      </c>
      <c r="C1161" t="s">
        <v>122</v>
      </c>
      <c r="D1161" s="33">
        <v>44238</v>
      </c>
      <c r="E1161">
        <v>3447563</v>
      </c>
      <c r="F1161">
        <v>21063</v>
      </c>
      <c r="G1161">
        <v>22237</v>
      </c>
      <c r="H1161">
        <v>80815</v>
      </c>
      <c r="I1161">
        <v>360</v>
      </c>
      <c r="J1161">
        <v>458.286</v>
      </c>
      <c r="K1161">
        <v>51134.095999999998</v>
      </c>
      <c r="L1161">
        <v>312.40499999999997</v>
      </c>
      <c r="M1161">
        <v>329.81799999999998</v>
      </c>
      <c r="N1161">
        <v>1198.644</v>
      </c>
      <c r="O1161">
        <v>5.34</v>
      </c>
      <c r="P1161">
        <v>6.7969999999999997</v>
      </c>
      <c r="Q1161">
        <v>1.01</v>
      </c>
      <c r="R1161">
        <v>3327</v>
      </c>
      <c r="S1161">
        <v>49.345999999999997</v>
      </c>
      <c r="T1161">
        <v>26963</v>
      </c>
      <c r="U1161">
        <v>399.91399999999999</v>
      </c>
      <c r="V1161">
        <v>1824</v>
      </c>
      <c r="W1161">
        <v>27.053000000000001</v>
      </c>
      <c r="X1161">
        <v>10602</v>
      </c>
      <c r="Y1161">
        <v>157.24799999999999</v>
      </c>
      <c r="Z1161">
        <v>363138</v>
      </c>
      <c r="AA1161">
        <v>48127764</v>
      </c>
      <c r="AB1161">
        <v>713.82899999999995</v>
      </c>
      <c r="AC1161">
        <v>5.3860000000000001</v>
      </c>
      <c r="AD1161">
        <v>314703</v>
      </c>
      <c r="AE1161">
        <v>4.6680000000000001</v>
      </c>
      <c r="AF1161">
        <v>5.6000000000000001E-2</v>
      </c>
      <c r="AG1161">
        <v>17.899999999999999</v>
      </c>
      <c r="AH1161" t="s">
        <v>207</v>
      </c>
      <c r="AI1161">
        <v>2870233</v>
      </c>
      <c r="AJ1161">
        <v>2324422</v>
      </c>
      <c r="AK1161">
        <v>545810</v>
      </c>
      <c r="AL1161">
        <v>1</v>
      </c>
      <c r="AM1161">
        <v>186216</v>
      </c>
      <c r="AN1161">
        <v>103148</v>
      </c>
      <c r="AO1161">
        <v>4.26</v>
      </c>
      <c r="AP1161">
        <v>3.45</v>
      </c>
      <c r="AQ1161">
        <v>0.81</v>
      </c>
      <c r="AR1161">
        <v>0</v>
      </c>
      <c r="AS1161">
        <v>1530</v>
      </c>
      <c r="AT1161">
        <v>52484</v>
      </c>
      <c r="AU1161">
        <v>7.8E-2</v>
      </c>
      <c r="AV1161">
        <v>60.19</v>
      </c>
      <c r="AW1161">
        <v>67422000</v>
      </c>
      <c r="AX1161">
        <v>122.578</v>
      </c>
      <c r="AY1161">
        <v>42</v>
      </c>
      <c r="AZ1161">
        <v>19.718</v>
      </c>
      <c r="BA1161">
        <v>13.079000000000001</v>
      </c>
      <c r="BB1161">
        <v>38605.671000000002</v>
      </c>
      <c r="BD1161">
        <v>86.06</v>
      </c>
      <c r="BE1161">
        <v>4.7699999999999996</v>
      </c>
      <c r="BF1161">
        <v>30.1</v>
      </c>
      <c r="BG1161">
        <v>35.6</v>
      </c>
      <c r="BI1161">
        <v>5.98</v>
      </c>
      <c r="BJ1161">
        <v>82.66</v>
      </c>
      <c r="BK1161">
        <v>0.90100000000000002</v>
      </c>
    </row>
    <row r="1162" spans="1:67" x14ac:dyDescent="0.3">
      <c r="A1162" t="s">
        <v>205</v>
      </c>
      <c r="B1162" t="s">
        <v>206</v>
      </c>
      <c r="C1162" t="s">
        <v>122</v>
      </c>
      <c r="D1162" s="33">
        <v>44239</v>
      </c>
      <c r="E1162">
        <v>3468264</v>
      </c>
      <c r="F1162">
        <v>20701</v>
      </c>
      <c r="G1162">
        <v>18681.857</v>
      </c>
      <c r="H1162">
        <v>81460</v>
      </c>
      <c r="I1162">
        <v>645</v>
      </c>
      <c r="J1162">
        <v>406.42899999999997</v>
      </c>
      <c r="K1162">
        <v>51441.131999999998</v>
      </c>
      <c r="L1162">
        <v>307.036</v>
      </c>
      <c r="M1162">
        <v>277.08800000000002</v>
      </c>
      <c r="N1162">
        <v>1208.211</v>
      </c>
      <c r="O1162">
        <v>9.5670000000000002</v>
      </c>
      <c r="P1162">
        <v>6.0279999999999996</v>
      </c>
      <c r="Q1162">
        <v>1.01</v>
      </c>
      <c r="R1162">
        <v>3298</v>
      </c>
      <c r="S1162">
        <v>48.915999999999997</v>
      </c>
      <c r="T1162">
        <v>26424</v>
      </c>
      <c r="U1162">
        <v>391.92</v>
      </c>
      <c r="V1162">
        <v>1833</v>
      </c>
      <c r="W1162">
        <v>27.187000000000001</v>
      </c>
      <c r="X1162">
        <v>10288</v>
      </c>
      <c r="Y1162">
        <v>152.59100000000001</v>
      </c>
      <c r="Z1162">
        <v>402956</v>
      </c>
      <c r="AA1162">
        <v>48530720</v>
      </c>
      <c r="AB1162">
        <v>719.80499999999995</v>
      </c>
      <c r="AC1162">
        <v>5.9770000000000003</v>
      </c>
      <c r="AD1162">
        <v>311945</v>
      </c>
      <c r="AE1162">
        <v>4.6269999999999998</v>
      </c>
      <c r="AF1162">
        <v>5.5E-2</v>
      </c>
      <c r="AG1162">
        <v>18.2</v>
      </c>
      <c r="AH1162" t="s">
        <v>207</v>
      </c>
      <c r="AI1162">
        <v>3023662</v>
      </c>
      <c r="AJ1162">
        <v>2403670</v>
      </c>
      <c r="AK1162">
        <v>619991</v>
      </c>
      <c r="AL1162">
        <v>1</v>
      </c>
      <c r="AM1162">
        <v>153429</v>
      </c>
      <c r="AN1162">
        <v>108857</v>
      </c>
      <c r="AO1162">
        <v>4.4800000000000004</v>
      </c>
      <c r="AP1162">
        <v>3.57</v>
      </c>
      <c r="AQ1162">
        <v>0.92</v>
      </c>
      <c r="AR1162">
        <v>0</v>
      </c>
      <c r="AS1162">
        <v>1615</v>
      </c>
      <c r="AT1162">
        <v>54063</v>
      </c>
      <c r="AU1162">
        <v>0.08</v>
      </c>
      <c r="AV1162">
        <v>60.19</v>
      </c>
      <c r="AW1162">
        <v>67422000</v>
      </c>
      <c r="AX1162">
        <v>122.578</v>
      </c>
      <c r="AY1162">
        <v>42</v>
      </c>
      <c r="AZ1162">
        <v>19.718</v>
      </c>
      <c r="BA1162">
        <v>13.079000000000001</v>
      </c>
      <c r="BB1162">
        <v>38605.671000000002</v>
      </c>
      <c r="BD1162">
        <v>86.06</v>
      </c>
      <c r="BE1162">
        <v>4.7699999999999996</v>
      </c>
      <c r="BF1162">
        <v>30.1</v>
      </c>
      <c r="BG1162">
        <v>35.6</v>
      </c>
      <c r="BI1162">
        <v>5.98</v>
      </c>
      <c r="BJ1162">
        <v>82.66</v>
      </c>
      <c r="BK1162">
        <v>0.90100000000000002</v>
      </c>
    </row>
    <row r="1163" spans="1:67" x14ac:dyDescent="0.3">
      <c r="A1163" t="s">
        <v>205</v>
      </c>
      <c r="B1163" t="s">
        <v>206</v>
      </c>
      <c r="C1163" t="s">
        <v>122</v>
      </c>
      <c r="D1163" s="33">
        <v>44240</v>
      </c>
      <c r="E1163">
        <v>3489495</v>
      </c>
      <c r="F1163">
        <v>21231</v>
      </c>
      <c r="G1163">
        <v>18774</v>
      </c>
      <c r="H1163">
        <v>81659</v>
      </c>
      <c r="I1163">
        <v>199</v>
      </c>
      <c r="J1163">
        <v>407.57100000000003</v>
      </c>
      <c r="K1163">
        <v>51756.029000000002</v>
      </c>
      <c r="L1163">
        <v>314.89699999999999</v>
      </c>
      <c r="M1163">
        <v>278.45499999999998</v>
      </c>
      <c r="N1163">
        <v>1211.163</v>
      </c>
      <c r="O1163">
        <v>2.952</v>
      </c>
      <c r="P1163">
        <v>6.0449999999999999</v>
      </c>
      <c r="Q1163">
        <v>1.01</v>
      </c>
      <c r="R1163">
        <v>3294</v>
      </c>
      <c r="S1163">
        <v>48.856000000000002</v>
      </c>
      <c r="T1163">
        <v>26196</v>
      </c>
      <c r="U1163">
        <v>388.53800000000001</v>
      </c>
      <c r="V1163">
        <v>1856</v>
      </c>
      <c r="W1163">
        <v>27.527999999999999</v>
      </c>
      <c r="X1163">
        <v>10247</v>
      </c>
      <c r="Y1163">
        <v>151.983</v>
      </c>
      <c r="Z1163">
        <v>216134</v>
      </c>
      <c r="AA1163">
        <v>48746854</v>
      </c>
      <c r="AB1163">
        <v>723.01099999999997</v>
      </c>
      <c r="AC1163">
        <v>3.206</v>
      </c>
      <c r="AD1163">
        <v>311099</v>
      </c>
      <c r="AE1163">
        <v>4.6139999999999999</v>
      </c>
      <c r="AF1163">
        <v>5.3999999999999999E-2</v>
      </c>
      <c r="AG1163">
        <v>18.5</v>
      </c>
      <c r="AH1163" t="s">
        <v>207</v>
      </c>
      <c r="AI1163">
        <v>3065462</v>
      </c>
      <c r="AJ1163">
        <v>2426000</v>
      </c>
      <c r="AK1163">
        <v>639461</v>
      </c>
      <c r="AL1163">
        <v>1</v>
      </c>
      <c r="AM1163">
        <v>41800</v>
      </c>
      <c r="AN1163">
        <v>110038</v>
      </c>
      <c r="AO1163">
        <v>4.55</v>
      </c>
      <c r="AP1163">
        <v>3.6</v>
      </c>
      <c r="AQ1163">
        <v>0.95</v>
      </c>
      <c r="AR1163">
        <v>0</v>
      </c>
      <c r="AS1163">
        <v>1632</v>
      </c>
      <c r="AT1163">
        <v>53947</v>
      </c>
      <c r="AU1163">
        <v>0.08</v>
      </c>
      <c r="AV1163">
        <v>60.19</v>
      </c>
      <c r="AW1163">
        <v>67422000</v>
      </c>
      <c r="AX1163">
        <v>122.578</v>
      </c>
      <c r="AY1163">
        <v>42</v>
      </c>
      <c r="AZ1163">
        <v>19.718</v>
      </c>
      <c r="BA1163">
        <v>13.079000000000001</v>
      </c>
      <c r="BB1163">
        <v>38605.671000000002</v>
      </c>
      <c r="BD1163">
        <v>86.06</v>
      </c>
      <c r="BE1163">
        <v>4.7699999999999996</v>
      </c>
      <c r="BF1163">
        <v>30.1</v>
      </c>
      <c r="BG1163">
        <v>35.6</v>
      </c>
      <c r="BI1163">
        <v>5.98</v>
      </c>
      <c r="BJ1163">
        <v>82.66</v>
      </c>
      <c r="BK1163">
        <v>0.90100000000000002</v>
      </c>
    </row>
    <row r="1164" spans="1:67" x14ac:dyDescent="0.3">
      <c r="A1164" t="s">
        <v>205</v>
      </c>
      <c r="B1164" t="s">
        <v>206</v>
      </c>
      <c r="C1164" t="s">
        <v>122</v>
      </c>
      <c r="D1164" s="33">
        <v>44241</v>
      </c>
      <c r="E1164">
        <v>3506170</v>
      </c>
      <c r="F1164">
        <v>16675</v>
      </c>
      <c r="G1164">
        <v>18339.714</v>
      </c>
      <c r="H1164">
        <v>81826</v>
      </c>
      <c r="I1164">
        <v>167</v>
      </c>
      <c r="J1164">
        <v>407</v>
      </c>
      <c r="K1164">
        <v>52003.351999999999</v>
      </c>
      <c r="L1164">
        <v>247.32300000000001</v>
      </c>
      <c r="M1164">
        <v>272.01400000000001</v>
      </c>
      <c r="N1164">
        <v>1213.6389999999999</v>
      </c>
      <c r="O1164">
        <v>2.4769999999999999</v>
      </c>
      <c r="P1164">
        <v>6.0369999999999999</v>
      </c>
      <c r="Q1164">
        <v>1.01</v>
      </c>
      <c r="R1164">
        <v>3299</v>
      </c>
      <c r="S1164">
        <v>48.930999999999997</v>
      </c>
      <c r="T1164">
        <v>26401</v>
      </c>
      <c r="U1164">
        <v>391.57799999999997</v>
      </c>
      <c r="V1164">
        <v>1809</v>
      </c>
      <c r="W1164">
        <v>26.831</v>
      </c>
      <c r="X1164">
        <v>10108</v>
      </c>
      <c r="Y1164">
        <v>149.92099999999999</v>
      </c>
      <c r="Z1164">
        <v>42733</v>
      </c>
      <c r="AA1164">
        <v>48789587</v>
      </c>
      <c r="AB1164">
        <v>723.64499999999998</v>
      </c>
      <c r="AC1164">
        <v>0.63400000000000001</v>
      </c>
      <c r="AD1164">
        <v>311008</v>
      </c>
      <c r="AE1164">
        <v>4.6130000000000004</v>
      </c>
      <c r="AF1164">
        <v>5.3999999999999999E-2</v>
      </c>
      <c r="AG1164">
        <v>18.5</v>
      </c>
      <c r="AH1164" t="s">
        <v>207</v>
      </c>
      <c r="AI1164">
        <v>3077710</v>
      </c>
      <c r="AJ1164">
        <v>2431055</v>
      </c>
      <c r="AK1164">
        <v>646654</v>
      </c>
      <c r="AL1164">
        <v>1</v>
      </c>
      <c r="AM1164">
        <v>12248</v>
      </c>
      <c r="AN1164">
        <v>110325</v>
      </c>
      <c r="AO1164">
        <v>4.5599999999999996</v>
      </c>
      <c r="AP1164">
        <v>3.61</v>
      </c>
      <c r="AQ1164">
        <v>0.96</v>
      </c>
      <c r="AR1164">
        <v>0</v>
      </c>
      <c r="AS1164">
        <v>1636</v>
      </c>
      <c r="AT1164">
        <v>53928</v>
      </c>
      <c r="AU1164">
        <v>0.08</v>
      </c>
      <c r="AV1164">
        <v>60.19</v>
      </c>
      <c r="AW1164">
        <v>67422000</v>
      </c>
      <c r="AX1164">
        <v>122.578</v>
      </c>
      <c r="AY1164">
        <v>42</v>
      </c>
      <c r="AZ1164">
        <v>19.718</v>
      </c>
      <c r="BA1164">
        <v>13.079000000000001</v>
      </c>
      <c r="BB1164">
        <v>38605.671000000002</v>
      </c>
      <c r="BD1164">
        <v>86.06</v>
      </c>
      <c r="BE1164">
        <v>4.7699999999999996</v>
      </c>
      <c r="BF1164">
        <v>30.1</v>
      </c>
      <c r="BG1164">
        <v>35.6</v>
      </c>
      <c r="BI1164">
        <v>5.98</v>
      </c>
      <c r="BJ1164">
        <v>82.66</v>
      </c>
      <c r="BK1164">
        <v>0.90100000000000002</v>
      </c>
      <c r="BL1164">
        <v>53294</v>
      </c>
      <c r="BM1164">
        <v>7.63</v>
      </c>
      <c r="BN1164">
        <v>4.2300000000000004</v>
      </c>
      <c r="BO1164">
        <v>790.45415443030504</v>
      </c>
    </row>
    <row r="1165" spans="1:67" x14ac:dyDescent="0.3">
      <c r="A1165" t="s">
        <v>205</v>
      </c>
      <c r="B1165" t="s">
        <v>206</v>
      </c>
      <c r="C1165" t="s">
        <v>122</v>
      </c>
      <c r="D1165" s="33">
        <v>44242</v>
      </c>
      <c r="E1165">
        <v>3510546</v>
      </c>
      <c r="F1165">
        <v>4376</v>
      </c>
      <c r="G1165">
        <v>18348.143</v>
      </c>
      <c r="H1165">
        <v>82238</v>
      </c>
      <c r="I1165">
        <v>412</v>
      </c>
      <c r="J1165">
        <v>400.42899999999997</v>
      </c>
      <c r="K1165">
        <v>52068.256999999998</v>
      </c>
      <c r="L1165">
        <v>64.905000000000001</v>
      </c>
      <c r="M1165">
        <v>272.13900000000001</v>
      </c>
      <c r="N1165">
        <v>1219.75</v>
      </c>
      <c r="O1165">
        <v>6.1109999999999998</v>
      </c>
      <c r="P1165">
        <v>5.9390000000000001</v>
      </c>
      <c r="Q1165">
        <v>1.02</v>
      </c>
      <c r="R1165">
        <v>3371</v>
      </c>
      <c r="S1165">
        <v>49.999000000000002</v>
      </c>
      <c r="T1165">
        <v>26478</v>
      </c>
      <c r="U1165">
        <v>392.72</v>
      </c>
      <c r="V1165">
        <v>1759</v>
      </c>
      <c r="W1165">
        <v>26.088999999999999</v>
      </c>
      <c r="X1165">
        <v>9646</v>
      </c>
      <c r="Y1165">
        <v>143.06899999999999</v>
      </c>
      <c r="Z1165">
        <v>420200</v>
      </c>
      <c r="AA1165">
        <v>49209787</v>
      </c>
      <c r="AB1165">
        <v>729.87699999999995</v>
      </c>
      <c r="AC1165">
        <v>6.2320000000000002</v>
      </c>
      <c r="AD1165">
        <v>309973</v>
      </c>
      <c r="AE1165">
        <v>4.5979999999999999</v>
      </c>
      <c r="AF1165">
        <v>5.3999999999999999E-2</v>
      </c>
      <c r="AG1165">
        <v>18.5</v>
      </c>
      <c r="AH1165" t="s">
        <v>207</v>
      </c>
      <c r="AI1165">
        <v>3192158</v>
      </c>
      <c r="AJ1165">
        <v>2469101</v>
      </c>
      <c r="AK1165">
        <v>723056</v>
      </c>
      <c r="AL1165">
        <v>1</v>
      </c>
      <c r="AM1165">
        <v>114448</v>
      </c>
      <c r="AN1165">
        <v>113424</v>
      </c>
      <c r="AO1165">
        <v>4.7300000000000004</v>
      </c>
      <c r="AP1165">
        <v>3.66</v>
      </c>
      <c r="AQ1165">
        <v>1.07</v>
      </c>
      <c r="AR1165">
        <v>0</v>
      </c>
      <c r="AS1165">
        <v>1682</v>
      </c>
      <c r="AT1165">
        <v>52676</v>
      </c>
      <c r="AU1165">
        <v>7.8E-2</v>
      </c>
      <c r="AV1165">
        <v>60.19</v>
      </c>
      <c r="AW1165">
        <v>67422000</v>
      </c>
      <c r="AX1165">
        <v>122.578</v>
      </c>
      <c r="AY1165">
        <v>42</v>
      </c>
      <c r="AZ1165">
        <v>19.718</v>
      </c>
      <c r="BA1165">
        <v>13.079000000000001</v>
      </c>
      <c r="BB1165">
        <v>38605.671000000002</v>
      </c>
      <c r="BD1165">
        <v>86.06</v>
      </c>
      <c r="BE1165">
        <v>4.7699999999999996</v>
      </c>
      <c r="BF1165">
        <v>30.1</v>
      </c>
      <c r="BG1165">
        <v>35.6</v>
      </c>
      <c r="BI1165">
        <v>5.98</v>
      </c>
      <c r="BJ1165">
        <v>82.66</v>
      </c>
      <c r="BK1165">
        <v>0.90100000000000002</v>
      </c>
    </row>
    <row r="1166" spans="1:67" x14ac:dyDescent="0.3">
      <c r="A1166" t="s">
        <v>205</v>
      </c>
      <c r="B1166" t="s">
        <v>206</v>
      </c>
      <c r="C1166" t="s">
        <v>122</v>
      </c>
      <c r="D1166" s="33">
        <v>44243</v>
      </c>
      <c r="E1166">
        <v>3530136</v>
      </c>
      <c r="F1166">
        <v>19590</v>
      </c>
      <c r="G1166">
        <v>18431.857</v>
      </c>
      <c r="H1166">
        <v>82824</v>
      </c>
      <c r="I1166">
        <v>586</v>
      </c>
      <c r="J1166">
        <v>380.714</v>
      </c>
      <c r="K1166">
        <v>52358.815000000002</v>
      </c>
      <c r="L1166">
        <v>290.55799999999999</v>
      </c>
      <c r="M1166">
        <v>273.38</v>
      </c>
      <c r="N1166">
        <v>1228.442</v>
      </c>
      <c r="O1166">
        <v>8.6920000000000002</v>
      </c>
      <c r="P1166">
        <v>5.6470000000000002</v>
      </c>
      <c r="Q1166">
        <v>1.02</v>
      </c>
      <c r="R1166">
        <v>3338</v>
      </c>
      <c r="S1166">
        <v>49.509</v>
      </c>
      <c r="T1166">
        <v>26195</v>
      </c>
      <c r="U1166">
        <v>388.52300000000002</v>
      </c>
      <c r="V1166">
        <v>1748</v>
      </c>
      <c r="W1166">
        <v>25.925999999999998</v>
      </c>
      <c r="X1166">
        <v>9572</v>
      </c>
      <c r="Y1166">
        <v>141.971</v>
      </c>
      <c r="Z1166">
        <v>360977</v>
      </c>
      <c r="AA1166">
        <v>49570764</v>
      </c>
      <c r="AB1166">
        <v>735.23099999999999</v>
      </c>
      <c r="AC1166">
        <v>5.3540000000000001</v>
      </c>
      <c r="AD1166">
        <v>307344</v>
      </c>
      <c r="AE1166">
        <v>4.5590000000000002</v>
      </c>
      <c r="AF1166">
        <v>5.5E-2</v>
      </c>
      <c r="AG1166">
        <v>18.2</v>
      </c>
      <c r="AH1166" t="s">
        <v>207</v>
      </c>
      <c r="AI1166">
        <v>3343105</v>
      </c>
      <c r="AJ1166">
        <v>2519441</v>
      </c>
      <c r="AK1166">
        <v>823663</v>
      </c>
      <c r="AL1166">
        <v>1</v>
      </c>
      <c r="AM1166">
        <v>150947</v>
      </c>
      <c r="AN1166">
        <v>115223</v>
      </c>
      <c r="AO1166">
        <v>4.96</v>
      </c>
      <c r="AP1166">
        <v>3.74</v>
      </c>
      <c r="AQ1166">
        <v>1.22</v>
      </c>
      <c r="AR1166">
        <v>0</v>
      </c>
      <c r="AS1166">
        <v>1709</v>
      </c>
      <c r="AT1166">
        <v>50442</v>
      </c>
      <c r="AU1166">
        <v>7.4999999999999997E-2</v>
      </c>
      <c r="AV1166">
        <v>60.19</v>
      </c>
      <c r="AW1166">
        <v>67422000</v>
      </c>
      <c r="AX1166">
        <v>122.578</v>
      </c>
      <c r="AY1166">
        <v>42</v>
      </c>
      <c r="AZ1166">
        <v>19.718</v>
      </c>
      <c r="BA1166">
        <v>13.079000000000001</v>
      </c>
      <c r="BB1166">
        <v>38605.671000000002</v>
      </c>
      <c r="BD1166">
        <v>86.06</v>
      </c>
      <c r="BE1166">
        <v>4.7699999999999996</v>
      </c>
      <c r="BF1166">
        <v>30.1</v>
      </c>
      <c r="BG1166">
        <v>35.6</v>
      </c>
      <c r="BI1166">
        <v>5.98</v>
      </c>
      <c r="BJ1166">
        <v>82.66</v>
      </c>
      <c r="BK1166">
        <v>0.90100000000000002</v>
      </c>
    </row>
    <row r="1167" spans="1:67" x14ac:dyDescent="0.3">
      <c r="A1167" t="s">
        <v>205</v>
      </c>
      <c r="B1167" t="s">
        <v>206</v>
      </c>
      <c r="C1167" t="s">
        <v>122</v>
      </c>
      <c r="D1167" s="33">
        <v>44244</v>
      </c>
      <c r="E1167">
        <v>3555154</v>
      </c>
      <c r="F1167">
        <v>25018</v>
      </c>
      <c r="G1167">
        <v>18379.143</v>
      </c>
      <c r="H1167">
        <v>83134</v>
      </c>
      <c r="I1167">
        <v>310</v>
      </c>
      <c r="J1167">
        <v>382.714</v>
      </c>
      <c r="K1167">
        <v>52729.88</v>
      </c>
      <c r="L1167">
        <v>371.06599999999997</v>
      </c>
      <c r="M1167">
        <v>272.59899999999999</v>
      </c>
      <c r="N1167">
        <v>1233.04</v>
      </c>
      <c r="O1167">
        <v>4.5979999999999999</v>
      </c>
      <c r="P1167">
        <v>5.6760000000000002</v>
      </c>
      <c r="Q1167">
        <v>1.03</v>
      </c>
      <c r="R1167">
        <v>3340</v>
      </c>
      <c r="S1167">
        <v>49.539000000000001</v>
      </c>
      <c r="T1167">
        <v>25929</v>
      </c>
      <c r="U1167">
        <v>384.57799999999997</v>
      </c>
      <c r="V1167">
        <v>1777</v>
      </c>
      <c r="W1167">
        <v>26.356000000000002</v>
      </c>
      <c r="X1167">
        <v>9606</v>
      </c>
      <c r="Y1167">
        <v>142.476</v>
      </c>
      <c r="Z1167">
        <v>338255</v>
      </c>
      <c r="AA1167">
        <v>49909019</v>
      </c>
      <c r="AB1167">
        <v>740.24800000000005</v>
      </c>
      <c r="AC1167">
        <v>5.0170000000000003</v>
      </c>
      <c r="AD1167">
        <v>306342</v>
      </c>
      <c r="AE1167">
        <v>4.5439999999999996</v>
      </c>
      <c r="AF1167">
        <v>5.5E-2</v>
      </c>
      <c r="AG1167">
        <v>18.2</v>
      </c>
      <c r="AH1167" t="s">
        <v>207</v>
      </c>
      <c r="AI1167">
        <v>3496454</v>
      </c>
      <c r="AJ1167">
        <v>2569913</v>
      </c>
      <c r="AK1167">
        <v>926539</v>
      </c>
      <c r="AL1167">
        <v>2</v>
      </c>
      <c r="AM1167">
        <v>153349</v>
      </c>
      <c r="AN1167">
        <v>116062</v>
      </c>
      <c r="AO1167">
        <v>5.19</v>
      </c>
      <c r="AP1167">
        <v>3.81</v>
      </c>
      <c r="AQ1167">
        <v>1.37</v>
      </c>
      <c r="AR1167">
        <v>0</v>
      </c>
      <c r="AS1167">
        <v>1721</v>
      </c>
      <c r="AT1167">
        <v>47527</v>
      </c>
      <c r="AU1167">
        <v>7.0000000000000007E-2</v>
      </c>
      <c r="AV1167">
        <v>60.19</v>
      </c>
      <c r="AW1167">
        <v>67422000</v>
      </c>
      <c r="AX1167">
        <v>122.578</v>
      </c>
      <c r="AY1167">
        <v>42</v>
      </c>
      <c r="AZ1167">
        <v>19.718</v>
      </c>
      <c r="BA1167">
        <v>13.079000000000001</v>
      </c>
      <c r="BB1167">
        <v>38605.671000000002</v>
      </c>
      <c r="BD1167">
        <v>86.06</v>
      </c>
      <c r="BE1167">
        <v>4.7699999999999996</v>
      </c>
      <c r="BF1167">
        <v>30.1</v>
      </c>
      <c r="BG1167">
        <v>35.6</v>
      </c>
      <c r="BI1167">
        <v>5.98</v>
      </c>
      <c r="BJ1167">
        <v>82.66</v>
      </c>
      <c r="BK1167">
        <v>0.90100000000000002</v>
      </c>
    </row>
    <row r="1168" spans="1:67" x14ac:dyDescent="0.3">
      <c r="A1168" t="s">
        <v>205</v>
      </c>
      <c r="B1168" t="s">
        <v>206</v>
      </c>
      <c r="C1168" t="s">
        <v>122</v>
      </c>
      <c r="D1168" s="33">
        <v>44245</v>
      </c>
      <c r="E1168">
        <v>3577655</v>
      </c>
      <c r="F1168">
        <v>22501</v>
      </c>
      <c r="G1168">
        <v>18584.571</v>
      </c>
      <c r="H1168">
        <v>83405</v>
      </c>
      <c r="I1168">
        <v>271</v>
      </c>
      <c r="J1168">
        <v>370</v>
      </c>
      <c r="K1168">
        <v>53063.614000000001</v>
      </c>
      <c r="L1168">
        <v>333.73399999999998</v>
      </c>
      <c r="M1168">
        <v>275.64600000000002</v>
      </c>
      <c r="N1168">
        <v>1237.059</v>
      </c>
      <c r="O1168">
        <v>4.0190000000000001</v>
      </c>
      <c r="P1168">
        <v>5.4880000000000004</v>
      </c>
      <c r="Q1168">
        <v>1.04</v>
      </c>
      <c r="R1168">
        <v>3384</v>
      </c>
      <c r="S1168">
        <v>50.191000000000003</v>
      </c>
      <c r="T1168">
        <v>25717</v>
      </c>
      <c r="U1168">
        <v>381.43299999999999</v>
      </c>
      <c r="V1168">
        <v>1770</v>
      </c>
      <c r="W1168">
        <v>26.253</v>
      </c>
      <c r="X1168">
        <v>9478</v>
      </c>
      <c r="Y1168">
        <v>140.577</v>
      </c>
      <c r="Z1168">
        <v>362499</v>
      </c>
      <c r="AA1168">
        <v>50271518</v>
      </c>
      <c r="AB1168">
        <v>745.625</v>
      </c>
      <c r="AC1168">
        <v>5.3769999999999998</v>
      </c>
      <c r="AD1168">
        <v>306251</v>
      </c>
      <c r="AE1168">
        <v>4.5419999999999998</v>
      </c>
      <c r="AF1168">
        <v>5.7000000000000002E-2</v>
      </c>
      <c r="AG1168">
        <v>17.5</v>
      </c>
      <c r="AH1168" t="s">
        <v>207</v>
      </c>
      <c r="AI1168">
        <v>3684596</v>
      </c>
      <c r="AJ1168">
        <v>2639611</v>
      </c>
      <c r="AK1168">
        <v>1044983</v>
      </c>
      <c r="AL1168">
        <v>2</v>
      </c>
      <c r="AM1168">
        <v>188142</v>
      </c>
      <c r="AN1168">
        <v>116338</v>
      </c>
      <c r="AO1168">
        <v>5.46</v>
      </c>
      <c r="AP1168">
        <v>3.92</v>
      </c>
      <c r="AQ1168">
        <v>1.55</v>
      </c>
      <c r="AR1168">
        <v>0</v>
      </c>
      <c r="AS1168">
        <v>1726</v>
      </c>
      <c r="AT1168">
        <v>45027</v>
      </c>
      <c r="AU1168">
        <v>6.7000000000000004E-2</v>
      </c>
      <c r="AV1168">
        <v>60.19</v>
      </c>
      <c r="AW1168">
        <v>67422000</v>
      </c>
      <c r="AX1168">
        <v>122.578</v>
      </c>
      <c r="AY1168">
        <v>42</v>
      </c>
      <c r="AZ1168">
        <v>19.718</v>
      </c>
      <c r="BA1168">
        <v>13.079000000000001</v>
      </c>
      <c r="BB1168">
        <v>38605.671000000002</v>
      </c>
      <c r="BD1168">
        <v>86.06</v>
      </c>
      <c r="BE1168">
        <v>4.7699999999999996</v>
      </c>
      <c r="BF1168">
        <v>30.1</v>
      </c>
      <c r="BG1168">
        <v>35.6</v>
      </c>
      <c r="BI1168">
        <v>5.98</v>
      </c>
      <c r="BJ1168">
        <v>82.66</v>
      </c>
      <c r="BK1168">
        <v>0.90100000000000002</v>
      </c>
    </row>
    <row r="1169" spans="1:67" x14ac:dyDescent="0.3">
      <c r="A1169" t="s">
        <v>205</v>
      </c>
      <c r="B1169" t="s">
        <v>206</v>
      </c>
      <c r="C1169" t="s">
        <v>122</v>
      </c>
      <c r="D1169" s="33">
        <v>44246</v>
      </c>
      <c r="E1169">
        <v>3601771</v>
      </c>
      <c r="F1169">
        <v>24116</v>
      </c>
      <c r="G1169">
        <v>19072.429</v>
      </c>
      <c r="H1169">
        <v>83976</v>
      </c>
      <c r="I1169">
        <v>571</v>
      </c>
      <c r="J1169">
        <v>359.42899999999997</v>
      </c>
      <c r="K1169">
        <v>53421.302000000003</v>
      </c>
      <c r="L1169">
        <v>357.68700000000001</v>
      </c>
      <c r="M1169">
        <v>282.88099999999997</v>
      </c>
      <c r="N1169">
        <v>1245.528</v>
      </c>
      <c r="O1169">
        <v>8.4689999999999994</v>
      </c>
      <c r="P1169">
        <v>5.3310000000000004</v>
      </c>
      <c r="Q1169">
        <v>1.04</v>
      </c>
      <c r="R1169">
        <v>3380</v>
      </c>
      <c r="S1169">
        <v>50.131999999999998</v>
      </c>
      <c r="T1169">
        <v>25506</v>
      </c>
      <c r="U1169">
        <v>378.30399999999997</v>
      </c>
      <c r="V1169">
        <v>1815</v>
      </c>
      <c r="W1169">
        <v>26.92</v>
      </c>
      <c r="X1169">
        <v>9616</v>
      </c>
      <c r="Y1169">
        <v>142.624</v>
      </c>
      <c r="Z1169">
        <v>404684</v>
      </c>
      <c r="AA1169">
        <v>50676202</v>
      </c>
      <c r="AB1169">
        <v>751.62699999999995</v>
      </c>
      <c r="AC1169">
        <v>6.0019999999999998</v>
      </c>
      <c r="AD1169">
        <v>306497</v>
      </c>
      <c r="AE1169">
        <v>4.5460000000000003</v>
      </c>
      <c r="AF1169">
        <v>5.8000000000000003E-2</v>
      </c>
      <c r="AG1169">
        <v>17.2</v>
      </c>
      <c r="AH1169" t="s">
        <v>207</v>
      </c>
      <c r="AI1169">
        <v>3840223</v>
      </c>
      <c r="AJ1169">
        <v>2704638</v>
      </c>
      <c r="AK1169">
        <v>1135582</v>
      </c>
      <c r="AL1169">
        <v>3</v>
      </c>
      <c r="AM1169">
        <v>155627</v>
      </c>
      <c r="AN1169">
        <v>116652</v>
      </c>
      <c r="AO1169">
        <v>5.7</v>
      </c>
      <c r="AP1169">
        <v>4.01</v>
      </c>
      <c r="AQ1169">
        <v>1.68</v>
      </c>
      <c r="AR1169">
        <v>0</v>
      </c>
      <c r="AS1169">
        <v>1730</v>
      </c>
      <c r="AT1169">
        <v>42995</v>
      </c>
      <c r="AU1169">
        <v>6.4000000000000001E-2</v>
      </c>
      <c r="AV1169">
        <v>60.19</v>
      </c>
      <c r="AW1169">
        <v>67422000</v>
      </c>
      <c r="AX1169">
        <v>122.578</v>
      </c>
      <c r="AY1169">
        <v>42</v>
      </c>
      <c r="AZ1169">
        <v>19.718</v>
      </c>
      <c r="BA1169">
        <v>13.079000000000001</v>
      </c>
      <c r="BB1169">
        <v>38605.671000000002</v>
      </c>
      <c r="BD1169">
        <v>86.06</v>
      </c>
      <c r="BE1169">
        <v>4.7699999999999996</v>
      </c>
      <c r="BF1169">
        <v>30.1</v>
      </c>
      <c r="BG1169">
        <v>35.6</v>
      </c>
      <c r="BI1169">
        <v>5.98</v>
      </c>
      <c r="BJ1169">
        <v>82.66</v>
      </c>
      <c r="BK1169">
        <v>0.90100000000000002</v>
      </c>
    </row>
    <row r="1170" spans="1:67" x14ac:dyDescent="0.3">
      <c r="A1170" t="s">
        <v>205</v>
      </c>
      <c r="B1170" t="s">
        <v>206</v>
      </c>
      <c r="C1170" t="s">
        <v>122</v>
      </c>
      <c r="D1170" s="33">
        <v>44247</v>
      </c>
      <c r="E1170">
        <v>3624142</v>
      </c>
      <c r="F1170">
        <v>22371</v>
      </c>
      <c r="G1170">
        <v>19235.286</v>
      </c>
      <c r="H1170">
        <v>84133</v>
      </c>
      <c r="I1170">
        <v>157</v>
      </c>
      <c r="J1170">
        <v>353.42899999999997</v>
      </c>
      <c r="K1170">
        <v>53753.107000000004</v>
      </c>
      <c r="L1170">
        <v>331.80599999999998</v>
      </c>
      <c r="M1170">
        <v>285.29700000000003</v>
      </c>
      <c r="N1170">
        <v>1247.857</v>
      </c>
      <c r="O1170">
        <v>2.3290000000000002</v>
      </c>
      <c r="P1170">
        <v>5.242</v>
      </c>
      <c r="Q1170">
        <v>1.05</v>
      </c>
      <c r="R1170">
        <v>3369</v>
      </c>
      <c r="S1170">
        <v>49.969000000000001</v>
      </c>
      <c r="T1170">
        <v>25269</v>
      </c>
      <c r="U1170">
        <v>374.78899999999999</v>
      </c>
      <c r="V1170">
        <v>1819</v>
      </c>
      <c r="W1170">
        <v>26.978999999999999</v>
      </c>
      <c r="X1170">
        <v>9560</v>
      </c>
      <c r="Y1170">
        <v>141.79300000000001</v>
      </c>
      <c r="Z1170">
        <v>215407</v>
      </c>
      <c r="AA1170">
        <v>50891609</v>
      </c>
      <c r="AB1170">
        <v>754.822</v>
      </c>
      <c r="AC1170">
        <v>3.1949999999999998</v>
      </c>
      <c r="AD1170">
        <v>306394</v>
      </c>
      <c r="AE1170">
        <v>4.5439999999999996</v>
      </c>
      <c r="AF1170">
        <v>5.8999999999999997E-2</v>
      </c>
      <c r="AG1170">
        <v>16.899999999999999</v>
      </c>
      <c r="AH1170" t="s">
        <v>207</v>
      </c>
      <c r="AI1170">
        <v>3887167</v>
      </c>
      <c r="AJ1170">
        <v>2723208</v>
      </c>
      <c r="AK1170">
        <v>1163956</v>
      </c>
      <c r="AL1170">
        <v>3</v>
      </c>
      <c r="AM1170">
        <v>46944</v>
      </c>
      <c r="AN1170">
        <v>117386</v>
      </c>
      <c r="AO1170">
        <v>5.77</v>
      </c>
      <c r="AP1170">
        <v>4.04</v>
      </c>
      <c r="AQ1170">
        <v>1.73</v>
      </c>
      <c r="AR1170">
        <v>0</v>
      </c>
      <c r="AS1170">
        <v>1741</v>
      </c>
      <c r="AT1170">
        <v>42458</v>
      </c>
      <c r="AU1170">
        <v>6.3E-2</v>
      </c>
      <c r="AV1170">
        <v>60.19</v>
      </c>
      <c r="AW1170">
        <v>67422000</v>
      </c>
      <c r="AX1170">
        <v>122.578</v>
      </c>
      <c r="AY1170">
        <v>42</v>
      </c>
      <c r="AZ1170">
        <v>19.718</v>
      </c>
      <c r="BA1170">
        <v>13.079000000000001</v>
      </c>
      <c r="BB1170">
        <v>38605.671000000002</v>
      </c>
      <c r="BD1170">
        <v>86.06</v>
      </c>
      <c r="BE1170">
        <v>4.7699999999999996</v>
      </c>
      <c r="BF1170">
        <v>30.1</v>
      </c>
      <c r="BG1170">
        <v>35.6</v>
      </c>
      <c r="BI1170">
        <v>5.98</v>
      </c>
      <c r="BJ1170">
        <v>82.66</v>
      </c>
      <c r="BK1170">
        <v>0.90100000000000002</v>
      </c>
    </row>
    <row r="1171" spans="1:67" x14ac:dyDescent="0.3">
      <c r="A1171" t="s">
        <v>205</v>
      </c>
      <c r="B1171" t="s">
        <v>206</v>
      </c>
      <c r="C1171" t="s">
        <v>122</v>
      </c>
      <c r="D1171" s="33">
        <v>44248</v>
      </c>
      <c r="E1171">
        <v>3646188</v>
      </c>
      <c r="F1171">
        <v>22046</v>
      </c>
      <c r="G1171">
        <v>20002.571</v>
      </c>
      <c r="H1171">
        <v>84292</v>
      </c>
      <c r="I1171">
        <v>159</v>
      </c>
      <c r="J1171">
        <v>352.286</v>
      </c>
      <c r="K1171">
        <v>54080.093000000001</v>
      </c>
      <c r="L1171">
        <v>326.98500000000001</v>
      </c>
      <c r="M1171">
        <v>296.67700000000002</v>
      </c>
      <c r="N1171">
        <v>1250.2149999999999</v>
      </c>
      <c r="O1171">
        <v>2.3580000000000001</v>
      </c>
      <c r="P1171">
        <v>5.2249999999999996</v>
      </c>
      <c r="Q1171">
        <v>1.05</v>
      </c>
      <c r="R1171">
        <v>3392</v>
      </c>
      <c r="S1171">
        <v>50.31</v>
      </c>
      <c r="T1171">
        <v>25464</v>
      </c>
      <c r="U1171">
        <v>377.68099999999998</v>
      </c>
      <c r="V1171">
        <v>1847</v>
      </c>
      <c r="W1171">
        <v>27.395</v>
      </c>
      <c r="X1171">
        <v>9502</v>
      </c>
      <c r="Y1171">
        <v>140.93299999999999</v>
      </c>
      <c r="Z1171">
        <v>43505</v>
      </c>
      <c r="AA1171">
        <v>50935114</v>
      </c>
      <c r="AB1171">
        <v>755.46699999999998</v>
      </c>
      <c r="AC1171">
        <v>0.64500000000000002</v>
      </c>
      <c r="AD1171">
        <v>306504</v>
      </c>
      <c r="AE1171">
        <v>4.5460000000000003</v>
      </c>
      <c r="AF1171">
        <v>5.8999999999999997E-2</v>
      </c>
      <c r="AG1171">
        <v>16.899999999999999</v>
      </c>
      <c r="AH1171" t="s">
        <v>207</v>
      </c>
      <c r="AI1171">
        <v>3896850</v>
      </c>
      <c r="AJ1171">
        <v>2726513</v>
      </c>
      <c r="AK1171">
        <v>1170334</v>
      </c>
      <c r="AL1171">
        <v>3</v>
      </c>
      <c r="AM1171">
        <v>9683</v>
      </c>
      <c r="AN1171">
        <v>117020</v>
      </c>
      <c r="AO1171">
        <v>5.78</v>
      </c>
      <c r="AP1171">
        <v>4.04</v>
      </c>
      <c r="AQ1171">
        <v>1.74</v>
      </c>
      <c r="AR1171">
        <v>0</v>
      </c>
      <c r="AS1171">
        <v>1736</v>
      </c>
      <c r="AT1171">
        <v>42208</v>
      </c>
      <c r="AU1171">
        <v>6.3E-2</v>
      </c>
      <c r="AV1171">
        <v>60.19</v>
      </c>
      <c r="AW1171">
        <v>67422000</v>
      </c>
      <c r="AX1171">
        <v>122.578</v>
      </c>
      <c r="AY1171">
        <v>42</v>
      </c>
      <c r="AZ1171">
        <v>19.718</v>
      </c>
      <c r="BA1171">
        <v>13.079000000000001</v>
      </c>
      <c r="BB1171">
        <v>38605.671000000002</v>
      </c>
      <c r="BD1171">
        <v>86.06</v>
      </c>
      <c r="BE1171">
        <v>4.7699999999999996</v>
      </c>
      <c r="BF1171">
        <v>30.1</v>
      </c>
      <c r="BG1171">
        <v>35.6</v>
      </c>
      <c r="BI1171">
        <v>5.98</v>
      </c>
      <c r="BJ1171">
        <v>82.66</v>
      </c>
      <c r="BK1171">
        <v>0.90100000000000002</v>
      </c>
      <c r="BL1171">
        <v>54007.8</v>
      </c>
      <c r="BM1171">
        <v>7.58</v>
      </c>
      <c r="BN1171">
        <v>5.32</v>
      </c>
      <c r="BO1171">
        <v>801.04120316810497</v>
      </c>
    </row>
    <row r="1172" spans="1:67" x14ac:dyDescent="0.3">
      <c r="A1172" t="s">
        <v>205</v>
      </c>
      <c r="B1172" t="s">
        <v>206</v>
      </c>
      <c r="C1172" t="s">
        <v>122</v>
      </c>
      <c r="D1172" s="33">
        <v>44249</v>
      </c>
      <c r="E1172">
        <v>3650834</v>
      </c>
      <c r="F1172">
        <v>4646</v>
      </c>
      <c r="G1172">
        <v>20041.143</v>
      </c>
      <c r="H1172">
        <v>84625</v>
      </c>
      <c r="I1172">
        <v>333</v>
      </c>
      <c r="J1172">
        <v>341</v>
      </c>
      <c r="K1172">
        <v>54149.002</v>
      </c>
      <c r="L1172">
        <v>68.909000000000006</v>
      </c>
      <c r="M1172">
        <v>297.24900000000002</v>
      </c>
      <c r="N1172">
        <v>1255.154</v>
      </c>
      <c r="O1172">
        <v>4.9390000000000001</v>
      </c>
      <c r="P1172">
        <v>5.0579999999999998</v>
      </c>
      <c r="Q1172">
        <v>1.06</v>
      </c>
      <c r="R1172">
        <v>3407</v>
      </c>
      <c r="S1172">
        <v>50.531999999999996</v>
      </c>
      <c r="T1172">
        <v>25831</v>
      </c>
      <c r="U1172">
        <v>383.12400000000002</v>
      </c>
      <c r="V1172">
        <v>1815</v>
      </c>
      <c r="W1172">
        <v>26.92</v>
      </c>
      <c r="X1172">
        <v>9600</v>
      </c>
      <c r="Y1172">
        <v>142.387</v>
      </c>
      <c r="Z1172">
        <v>407028</v>
      </c>
      <c r="AA1172">
        <v>51342142</v>
      </c>
      <c r="AB1172">
        <v>761.50400000000002</v>
      </c>
      <c r="AC1172">
        <v>6.0369999999999999</v>
      </c>
      <c r="AD1172">
        <v>304622</v>
      </c>
      <c r="AE1172">
        <v>4.5179999999999998</v>
      </c>
      <c r="AF1172">
        <v>6.2E-2</v>
      </c>
      <c r="AG1172">
        <v>16.100000000000001</v>
      </c>
      <c r="AH1172" t="s">
        <v>207</v>
      </c>
      <c r="AI1172">
        <v>4007316</v>
      </c>
      <c r="AJ1172">
        <v>2763959</v>
      </c>
      <c r="AK1172">
        <v>1243352</v>
      </c>
      <c r="AL1172">
        <v>5</v>
      </c>
      <c r="AM1172">
        <v>110466</v>
      </c>
      <c r="AN1172">
        <v>116451</v>
      </c>
      <c r="AO1172">
        <v>5.94</v>
      </c>
      <c r="AP1172">
        <v>4.0999999999999996</v>
      </c>
      <c r="AQ1172">
        <v>1.84</v>
      </c>
      <c r="AR1172">
        <v>0</v>
      </c>
      <c r="AS1172">
        <v>1727</v>
      </c>
      <c r="AT1172">
        <v>42123</v>
      </c>
      <c r="AU1172">
        <v>6.2E-2</v>
      </c>
      <c r="AV1172">
        <v>60.19</v>
      </c>
      <c r="AW1172">
        <v>67422000</v>
      </c>
      <c r="AX1172">
        <v>122.578</v>
      </c>
      <c r="AY1172">
        <v>42</v>
      </c>
      <c r="AZ1172">
        <v>19.718</v>
      </c>
      <c r="BA1172">
        <v>13.079000000000001</v>
      </c>
      <c r="BB1172">
        <v>38605.671000000002</v>
      </c>
      <c r="BD1172">
        <v>86.06</v>
      </c>
      <c r="BE1172">
        <v>4.7699999999999996</v>
      </c>
      <c r="BF1172">
        <v>30.1</v>
      </c>
      <c r="BG1172">
        <v>35.6</v>
      </c>
      <c r="BI1172">
        <v>5.98</v>
      </c>
      <c r="BJ1172">
        <v>82.66</v>
      </c>
      <c r="BK1172">
        <v>0.90100000000000002</v>
      </c>
    </row>
    <row r="1173" spans="1:67" x14ac:dyDescent="0.3">
      <c r="A1173" t="s">
        <v>205</v>
      </c>
      <c r="B1173" t="s">
        <v>206</v>
      </c>
      <c r="C1173" t="s">
        <v>122</v>
      </c>
      <c r="D1173" s="33">
        <v>44250</v>
      </c>
      <c r="E1173">
        <v>3671019</v>
      </c>
      <c r="F1173">
        <v>20185</v>
      </c>
      <c r="G1173">
        <v>20126.143</v>
      </c>
      <c r="H1173">
        <v>85056</v>
      </c>
      <c r="I1173">
        <v>431</v>
      </c>
      <c r="J1173">
        <v>318.85700000000003</v>
      </c>
      <c r="K1173">
        <v>54448.385000000002</v>
      </c>
      <c r="L1173">
        <v>299.38299999999998</v>
      </c>
      <c r="M1173">
        <v>298.51</v>
      </c>
      <c r="N1173">
        <v>1261.547</v>
      </c>
      <c r="O1173">
        <v>6.3929999999999998</v>
      </c>
      <c r="P1173">
        <v>4.7290000000000001</v>
      </c>
      <c r="Q1173">
        <v>1.06</v>
      </c>
      <c r="R1173">
        <v>3435</v>
      </c>
      <c r="S1173">
        <v>50.948</v>
      </c>
      <c r="T1173">
        <v>25660</v>
      </c>
      <c r="U1173">
        <v>380.58800000000002</v>
      </c>
      <c r="V1173">
        <v>1837</v>
      </c>
      <c r="W1173">
        <v>27.245999999999999</v>
      </c>
      <c r="X1173">
        <v>9523</v>
      </c>
      <c r="Y1173">
        <v>141.245</v>
      </c>
      <c r="Z1173">
        <v>344211</v>
      </c>
      <c r="AA1173">
        <v>51686353</v>
      </c>
      <c r="AB1173">
        <v>766.61</v>
      </c>
      <c r="AC1173">
        <v>5.1050000000000004</v>
      </c>
      <c r="AD1173">
        <v>302227</v>
      </c>
      <c r="AE1173">
        <v>4.4829999999999997</v>
      </c>
      <c r="AF1173">
        <v>6.4000000000000001E-2</v>
      </c>
      <c r="AG1173">
        <v>15.6</v>
      </c>
      <c r="AH1173" t="s">
        <v>207</v>
      </c>
      <c r="AI1173">
        <v>4145027</v>
      </c>
      <c r="AJ1173">
        <v>2817697</v>
      </c>
      <c r="AK1173">
        <v>1327324</v>
      </c>
      <c r="AL1173">
        <v>6</v>
      </c>
      <c r="AM1173">
        <v>137711</v>
      </c>
      <c r="AN1173">
        <v>114560</v>
      </c>
      <c r="AO1173">
        <v>6.15</v>
      </c>
      <c r="AP1173">
        <v>4.18</v>
      </c>
      <c r="AQ1173">
        <v>1.97</v>
      </c>
      <c r="AR1173">
        <v>0</v>
      </c>
      <c r="AS1173">
        <v>1699</v>
      </c>
      <c r="AT1173">
        <v>42608</v>
      </c>
      <c r="AU1173">
        <v>6.3E-2</v>
      </c>
      <c r="AV1173">
        <v>60.19</v>
      </c>
      <c r="AW1173">
        <v>67422000</v>
      </c>
      <c r="AX1173">
        <v>122.578</v>
      </c>
      <c r="AY1173">
        <v>42</v>
      </c>
      <c r="AZ1173">
        <v>19.718</v>
      </c>
      <c r="BA1173">
        <v>13.079000000000001</v>
      </c>
      <c r="BB1173">
        <v>38605.671000000002</v>
      </c>
      <c r="BD1173">
        <v>86.06</v>
      </c>
      <c r="BE1173">
        <v>4.7699999999999996</v>
      </c>
      <c r="BF1173">
        <v>30.1</v>
      </c>
      <c r="BG1173">
        <v>35.6</v>
      </c>
      <c r="BI1173">
        <v>5.98</v>
      </c>
      <c r="BJ1173">
        <v>82.66</v>
      </c>
      <c r="BK1173">
        <v>0.90100000000000002</v>
      </c>
    </row>
    <row r="1174" spans="1:67" x14ac:dyDescent="0.3">
      <c r="A1174" t="s">
        <v>205</v>
      </c>
      <c r="B1174" t="s">
        <v>206</v>
      </c>
      <c r="C1174" t="s">
        <v>122</v>
      </c>
      <c r="D1174" s="33">
        <v>44251</v>
      </c>
      <c r="E1174">
        <v>3702538</v>
      </c>
      <c r="F1174">
        <v>31519</v>
      </c>
      <c r="G1174">
        <v>21054.857</v>
      </c>
      <c r="H1174">
        <v>85333</v>
      </c>
      <c r="I1174">
        <v>277</v>
      </c>
      <c r="J1174">
        <v>314.14299999999997</v>
      </c>
      <c r="K1174">
        <v>54915.873</v>
      </c>
      <c r="L1174">
        <v>467.488</v>
      </c>
      <c r="M1174">
        <v>312.28500000000003</v>
      </c>
      <c r="N1174">
        <v>1265.655</v>
      </c>
      <c r="O1174">
        <v>4.1079999999999997</v>
      </c>
      <c r="P1174">
        <v>4.6589999999999998</v>
      </c>
      <c r="Q1174">
        <v>1.06</v>
      </c>
      <c r="R1174">
        <v>3436</v>
      </c>
      <c r="S1174">
        <v>50.963000000000001</v>
      </c>
      <c r="T1174">
        <v>25614</v>
      </c>
      <c r="U1174">
        <v>379.90600000000001</v>
      </c>
      <c r="V1174">
        <v>1845</v>
      </c>
      <c r="W1174">
        <v>27.364999999999998</v>
      </c>
      <c r="X1174">
        <v>9600</v>
      </c>
      <c r="Y1174">
        <v>142.387</v>
      </c>
      <c r="Z1174">
        <v>328880</v>
      </c>
      <c r="AA1174">
        <v>52015233</v>
      </c>
      <c r="AB1174">
        <v>771.48800000000006</v>
      </c>
      <c r="AC1174">
        <v>4.8780000000000001</v>
      </c>
      <c r="AD1174">
        <v>300888</v>
      </c>
      <c r="AE1174">
        <v>4.4630000000000001</v>
      </c>
      <c r="AF1174">
        <v>6.5000000000000002E-2</v>
      </c>
      <c r="AG1174">
        <v>15.4</v>
      </c>
      <c r="AH1174" t="s">
        <v>207</v>
      </c>
      <c r="AI1174">
        <v>4285984</v>
      </c>
      <c r="AJ1174">
        <v>2877643</v>
      </c>
      <c r="AK1174">
        <v>1408334</v>
      </c>
      <c r="AL1174">
        <v>7</v>
      </c>
      <c r="AM1174">
        <v>140957</v>
      </c>
      <c r="AN1174">
        <v>112790</v>
      </c>
      <c r="AO1174">
        <v>6.36</v>
      </c>
      <c r="AP1174">
        <v>4.2699999999999996</v>
      </c>
      <c r="AQ1174">
        <v>2.09</v>
      </c>
      <c r="AR1174">
        <v>0</v>
      </c>
      <c r="AS1174">
        <v>1673</v>
      </c>
      <c r="AT1174">
        <v>43961</v>
      </c>
      <c r="AU1174">
        <v>6.5000000000000002E-2</v>
      </c>
      <c r="AV1174">
        <v>60.19</v>
      </c>
      <c r="AW1174">
        <v>67422000</v>
      </c>
      <c r="AX1174">
        <v>122.578</v>
      </c>
      <c r="AY1174">
        <v>42</v>
      </c>
      <c r="AZ1174">
        <v>19.718</v>
      </c>
      <c r="BA1174">
        <v>13.079000000000001</v>
      </c>
      <c r="BB1174">
        <v>38605.671000000002</v>
      </c>
      <c r="BD1174">
        <v>86.06</v>
      </c>
      <c r="BE1174">
        <v>4.7699999999999996</v>
      </c>
      <c r="BF1174">
        <v>30.1</v>
      </c>
      <c r="BG1174">
        <v>35.6</v>
      </c>
      <c r="BI1174">
        <v>5.98</v>
      </c>
      <c r="BJ1174">
        <v>82.66</v>
      </c>
      <c r="BK1174">
        <v>0.90100000000000002</v>
      </c>
    </row>
    <row r="1175" spans="1:67" x14ac:dyDescent="0.3">
      <c r="A1175" t="s">
        <v>205</v>
      </c>
      <c r="B1175" t="s">
        <v>206</v>
      </c>
      <c r="C1175" t="s">
        <v>122</v>
      </c>
      <c r="D1175" s="33">
        <v>44252</v>
      </c>
      <c r="E1175">
        <v>3727941</v>
      </c>
      <c r="F1175">
        <v>25403</v>
      </c>
      <c r="G1175">
        <v>21469.429</v>
      </c>
      <c r="H1175">
        <v>85594</v>
      </c>
      <c r="I1175">
        <v>261</v>
      </c>
      <c r="J1175">
        <v>312.714</v>
      </c>
      <c r="K1175">
        <v>55292.648999999998</v>
      </c>
      <c r="L1175">
        <v>376.77600000000001</v>
      </c>
      <c r="M1175">
        <v>318.43400000000003</v>
      </c>
      <c r="N1175">
        <v>1269.5260000000001</v>
      </c>
      <c r="O1175">
        <v>3.871</v>
      </c>
      <c r="P1175">
        <v>4.6379999999999999</v>
      </c>
      <c r="Q1175">
        <v>1.06</v>
      </c>
      <c r="R1175">
        <v>3430</v>
      </c>
      <c r="S1175">
        <v>50.874000000000002</v>
      </c>
      <c r="T1175">
        <v>25317</v>
      </c>
      <c r="U1175">
        <v>375.50099999999998</v>
      </c>
      <c r="V1175">
        <v>1884</v>
      </c>
      <c r="W1175">
        <v>27.943000000000001</v>
      </c>
      <c r="X1175">
        <v>9564</v>
      </c>
      <c r="Y1175">
        <v>141.85300000000001</v>
      </c>
      <c r="Z1175">
        <v>344404</v>
      </c>
      <c r="AA1175">
        <v>52359637</v>
      </c>
      <c r="AB1175">
        <v>776.596</v>
      </c>
      <c r="AC1175">
        <v>5.1079999999999997</v>
      </c>
      <c r="AD1175">
        <v>298303</v>
      </c>
      <c r="AE1175">
        <v>4.4240000000000004</v>
      </c>
      <c r="AF1175">
        <v>6.6000000000000003E-2</v>
      </c>
      <c r="AG1175">
        <v>15.2</v>
      </c>
      <c r="AH1175" t="s">
        <v>207</v>
      </c>
      <c r="AI1175">
        <v>4477802</v>
      </c>
      <c r="AJ1175">
        <v>2978164</v>
      </c>
      <c r="AK1175">
        <v>1499630</v>
      </c>
      <c r="AL1175">
        <v>8</v>
      </c>
      <c r="AM1175">
        <v>191818</v>
      </c>
      <c r="AN1175">
        <v>113315</v>
      </c>
      <c r="AO1175">
        <v>6.64</v>
      </c>
      <c r="AP1175">
        <v>4.42</v>
      </c>
      <c r="AQ1175">
        <v>2.2200000000000002</v>
      </c>
      <c r="AR1175">
        <v>0</v>
      </c>
      <c r="AS1175">
        <v>1681</v>
      </c>
      <c r="AT1175">
        <v>48365</v>
      </c>
      <c r="AU1175">
        <v>7.1999999999999995E-2</v>
      </c>
      <c r="AV1175">
        <v>60.19</v>
      </c>
      <c r="AW1175">
        <v>67422000</v>
      </c>
      <c r="AX1175">
        <v>122.578</v>
      </c>
      <c r="AY1175">
        <v>42</v>
      </c>
      <c r="AZ1175">
        <v>19.718</v>
      </c>
      <c r="BA1175">
        <v>13.079000000000001</v>
      </c>
      <c r="BB1175">
        <v>38605.671000000002</v>
      </c>
      <c r="BD1175">
        <v>86.06</v>
      </c>
      <c r="BE1175">
        <v>4.7699999999999996</v>
      </c>
      <c r="BF1175">
        <v>30.1</v>
      </c>
      <c r="BG1175">
        <v>35.6</v>
      </c>
      <c r="BI1175">
        <v>5.98</v>
      </c>
      <c r="BJ1175">
        <v>82.66</v>
      </c>
      <c r="BK1175">
        <v>0.90100000000000002</v>
      </c>
    </row>
    <row r="1176" spans="1:67" x14ac:dyDescent="0.3">
      <c r="A1176" t="s">
        <v>205</v>
      </c>
      <c r="B1176" t="s">
        <v>206</v>
      </c>
      <c r="C1176" t="s">
        <v>122</v>
      </c>
      <c r="D1176" s="33">
        <v>44253</v>
      </c>
      <c r="E1176">
        <v>3753148</v>
      </c>
      <c r="F1176">
        <v>25207</v>
      </c>
      <c r="G1176">
        <v>21625.286</v>
      </c>
      <c r="H1176">
        <v>86133</v>
      </c>
      <c r="I1176">
        <v>539</v>
      </c>
      <c r="J1176">
        <v>308.14299999999997</v>
      </c>
      <c r="K1176">
        <v>55666.517999999996</v>
      </c>
      <c r="L1176">
        <v>373.86900000000003</v>
      </c>
      <c r="M1176">
        <v>320.745</v>
      </c>
      <c r="N1176">
        <v>1277.521</v>
      </c>
      <c r="O1176">
        <v>7.9939999999999998</v>
      </c>
      <c r="P1176">
        <v>4.57</v>
      </c>
      <c r="Q1176">
        <v>1.06</v>
      </c>
      <c r="R1176">
        <v>3445</v>
      </c>
      <c r="S1176">
        <v>51.095999999999997</v>
      </c>
      <c r="T1176">
        <v>25130</v>
      </c>
      <c r="U1176">
        <v>372.72699999999998</v>
      </c>
      <c r="V1176">
        <v>1878</v>
      </c>
      <c r="W1176">
        <v>27.853999999999999</v>
      </c>
      <c r="X1176">
        <v>9655</v>
      </c>
      <c r="Y1176">
        <v>143.203</v>
      </c>
      <c r="Z1176">
        <v>389895</v>
      </c>
      <c r="AA1176">
        <v>52749532</v>
      </c>
      <c r="AB1176">
        <v>782.37900000000002</v>
      </c>
      <c r="AC1176">
        <v>5.7830000000000004</v>
      </c>
      <c r="AD1176">
        <v>296190</v>
      </c>
      <c r="AE1176">
        <v>4.3929999999999998</v>
      </c>
      <c r="AF1176">
        <v>6.6000000000000003E-2</v>
      </c>
      <c r="AG1176">
        <v>15.2</v>
      </c>
      <c r="AH1176" t="s">
        <v>207</v>
      </c>
      <c r="AI1176">
        <v>4662125</v>
      </c>
      <c r="AJ1176">
        <v>3091562</v>
      </c>
      <c r="AK1176">
        <v>1570555</v>
      </c>
      <c r="AL1176">
        <v>8</v>
      </c>
      <c r="AM1176">
        <v>184323</v>
      </c>
      <c r="AN1176">
        <v>117415</v>
      </c>
      <c r="AO1176">
        <v>6.91</v>
      </c>
      <c r="AP1176">
        <v>4.59</v>
      </c>
      <c r="AQ1176">
        <v>2.33</v>
      </c>
      <c r="AR1176">
        <v>0</v>
      </c>
      <c r="AS1176">
        <v>1741</v>
      </c>
      <c r="AT1176">
        <v>55275</v>
      </c>
      <c r="AU1176">
        <v>8.2000000000000003E-2</v>
      </c>
      <c r="AV1176">
        <v>70.37</v>
      </c>
      <c r="AW1176">
        <v>67422000</v>
      </c>
      <c r="AX1176">
        <v>122.578</v>
      </c>
      <c r="AY1176">
        <v>42</v>
      </c>
      <c r="AZ1176">
        <v>19.718</v>
      </c>
      <c r="BA1176">
        <v>13.079000000000001</v>
      </c>
      <c r="BB1176">
        <v>38605.671000000002</v>
      </c>
      <c r="BD1176">
        <v>86.06</v>
      </c>
      <c r="BE1176">
        <v>4.7699999999999996</v>
      </c>
      <c r="BF1176">
        <v>30.1</v>
      </c>
      <c r="BG1176">
        <v>35.6</v>
      </c>
      <c r="BI1176">
        <v>5.98</v>
      </c>
      <c r="BJ1176">
        <v>82.66</v>
      </c>
      <c r="BK1176">
        <v>0.90100000000000002</v>
      </c>
    </row>
    <row r="1177" spans="1:67" x14ac:dyDescent="0.3">
      <c r="A1177" t="s">
        <v>205</v>
      </c>
      <c r="B1177" t="s">
        <v>206</v>
      </c>
      <c r="C1177" t="s">
        <v>122</v>
      </c>
      <c r="D1177" s="33">
        <v>44254</v>
      </c>
      <c r="E1177">
        <v>3777258</v>
      </c>
      <c r="F1177">
        <v>24110</v>
      </c>
      <c r="G1177">
        <v>21873.714</v>
      </c>
      <c r="H1177">
        <v>86318</v>
      </c>
      <c r="I1177">
        <v>185</v>
      </c>
      <c r="J1177">
        <v>312.14299999999997</v>
      </c>
      <c r="K1177">
        <v>56024.116999999998</v>
      </c>
      <c r="L1177">
        <v>357.59800000000001</v>
      </c>
      <c r="M1177">
        <v>324.43</v>
      </c>
      <c r="N1177">
        <v>1280.2650000000001</v>
      </c>
      <c r="O1177">
        <v>2.7440000000000002</v>
      </c>
      <c r="P1177">
        <v>4.63</v>
      </c>
      <c r="Q1177">
        <v>1.06</v>
      </c>
      <c r="R1177">
        <v>3453</v>
      </c>
      <c r="S1177">
        <v>51.215000000000003</v>
      </c>
      <c r="T1177">
        <v>24989</v>
      </c>
      <c r="U1177">
        <v>370.63600000000002</v>
      </c>
      <c r="V1177">
        <v>1891</v>
      </c>
      <c r="W1177">
        <v>28.047000000000001</v>
      </c>
      <c r="X1177">
        <v>9633</v>
      </c>
      <c r="Y1177">
        <v>142.876</v>
      </c>
      <c r="Z1177">
        <v>206530</v>
      </c>
      <c r="AA1177">
        <v>52956062</v>
      </c>
      <c r="AB1177">
        <v>785.44200000000001</v>
      </c>
      <c r="AC1177">
        <v>3.0630000000000002</v>
      </c>
      <c r="AD1177">
        <v>294922</v>
      </c>
      <c r="AE1177">
        <v>4.3739999999999997</v>
      </c>
      <c r="AF1177">
        <v>6.6000000000000003E-2</v>
      </c>
      <c r="AG1177">
        <v>15.2</v>
      </c>
      <c r="AH1177" t="s">
        <v>207</v>
      </c>
      <c r="AI1177">
        <v>4736158</v>
      </c>
      <c r="AJ1177">
        <v>3143644</v>
      </c>
      <c r="AK1177">
        <v>1592506</v>
      </c>
      <c r="AL1177">
        <v>8</v>
      </c>
      <c r="AM1177">
        <v>74033</v>
      </c>
      <c r="AN1177">
        <v>121284</v>
      </c>
      <c r="AO1177">
        <v>7.02</v>
      </c>
      <c r="AP1177">
        <v>4.66</v>
      </c>
      <c r="AQ1177">
        <v>2.36</v>
      </c>
      <c r="AR1177">
        <v>0</v>
      </c>
      <c r="AS1177">
        <v>1799</v>
      </c>
      <c r="AT1177">
        <v>60062</v>
      </c>
      <c r="AU1177">
        <v>8.8999999999999996E-2</v>
      </c>
      <c r="AV1177">
        <v>70.37</v>
      </c>
      <c r="AW1177">
        <v>67422000</v>
      </c>
      <c r="AX1177">
        <v>122.578</v>
      </c>
      <c r="AY1177">
        <v>42</v>
      </c>
      <c r="AZ1177">
        <v>19.718</v>
      </c>
      <c r="BA1177">
        <v>13.079000000000001</v>
      </c>
      <c r="BB1177">
        <v>38605.671000000002</v>
      </c>
      <c r="BD1177">
        <v>86.06</v>
      </c>
      <c r="BE1177">
        <v>4.7699999999999996</v>
      </c>
      <c r="BF1177">
        <v>30.1</v>
      </c>
      <c r="BG1177">
        <v>35.6</v>
      </c>
      <c r="BI1177">
        <v>5.98</v>
      </c>
      <c r="BJ1177">
        <v>82.66</v>
      </c>
      <c r="BK1177">
        <v>0.90100000000000002</v>
      </c>
    </row>
    <row r="1178" spans="1:67" x14ac:dyDescent="0.3">
      <c r="A1178" t="s">
        <v>205</v>
      </c>
      <c r="B1178" t="s">
        <v>206</v>
      </c>
      <c r="C1178" t="s">
        <v>122</v>
      </c>
      <c r="D1178" s="33">
        <v>44255</v>
      </c>
      <c r="E1178">
        <v>3797210</v>
      </c>
      <c r="F1178">
        <v>19952</v>
      </c>
      <c r="G1178">
        <v>21574.571</v>
      </c>
      <c r="H1178">
        <v>86440</v>
      </c>
      <c r="I1178">
        <v>122</v>
      </c>
      <c r="J1178">
        <v>306.85700000000003</v>
      </c>
      <c r="K1178">
        <v>56320.044000000002</v>
      </c>
      <c r="L1178">
        <v>295.92700000000002</v>
      </c>
      <c r="M1178">
        <v>319.99299999999999</v>
      </c>
      <c r="N1178">
        <v>1282.0740000000001</v>
      </c>
      <c r="O1178">
        <v>1.8089999999999999</v>
      </c>
      <c r="P1178">
        <v>4.5510000000000002</v>
      </c>
      <c r="Q1178">
        <v>1.05</v>
      </c>
      <c r="R1178">
        <v>3492</v>
      </c>
      <c r="S1178">
        <v>51.792999999999999</v>
      </c>
      <c r="T1178">
        <v>25280</v>
      </c>
      <c r="U1178">
        <v>374.952</v>
      </c>
      <c r="V1178">
        <v>1914</v>
      </c>
      <c r="W1178">
        <v>28.388000000000002</v>
      </c>
      <c r="X1178">
        <v>9768</v>
      </c>
      <c r="Y1178">
        <v>144.87899999999999</v>
      </c>
      <c r="Z1178">
        <v>44423</v>
      </c>
      <c r="AA1178">
        <v>53000485</v>
      </c>
      <c r="AB1178">
        <v>786.101</v>
      </c>
      <c r="AC1178">
        <v>0.65900000000000003</v>
      </c>
      <c r="AD1178">
        <v>295053</v>
      </c>
      <c r="AE1178">
        <v>4.3760000000000003</v>
      </c>
      <c r="AF1178">
        <v>6.6000000000000003E-2</v>
      </c>
      <c r="AG1178">
        <v>15.2</v>
      </c>
      <c r="AH1178" t="s">
        <v>207</v>
      </c>
      <c r="AI1178">
        <v>4746761</v>
      </c>
      <c r="AJ1178">
        <v>3149832</v>
      </c>
      <c r="AK1178">
        <v>1596920</v>
      </c>
      <c r="AL1178">
        <v>9</v>
      </c>
      <c r="AM1178">
        <v>10603</v>
      </c>
      <c r="AN1178">
        <v>121416</v>
      </c>
      <c r="AO1178">
        <v>7.04</v>
      </c>
      <c r="AP1178">
        <v>4.67</v>
      </c>
      <c r="AQ1178">
        <v>2.37</v>
      </c>
      <c r="AR1178">
        <v>0</v>
      </c>
      <c r="AS1178">
        <v>1801</v>
      </c>
      <c r="AT1178">
        <v>60474</v>
      </c>
      <c r="AU1178">
        <v>0.09</v>
      </c>
      <c r="AV1178">
        <v>70.37</v>
      </c>
      <c r="AW1178">
        <v>67422000</v>
      </c>
      <c r="AX1178">
        <v>122.578</v>
      </c>
      <c r="AY1178">
        <v>42</v>
      </c>
      <c r="AZ1178">
        <v>19.718</v>
      </c>
      <c r="BA1178">
        <v>13.079000000000001</v>
      </c>
      <c r="BB1178">
        <v>38605.671000000002</v>
      </c>
      <c r="BD1178">
        <v>86.06</v>
      </c>
      <c r="BE1178">
        <v>4.7699999999999996</v>
      </c>
      <c r="BF1178">
        <v>30.1</v>
      </c>
      <c r="BG1178">
        <v>35.6</v>
      </c>
      <c r="BI1178">
        <v>5.98</v>
      </c>
      <c r="BJ1178">
        <v>82.66</v>
      </c>
      <c r="BK1178">
        <v>0.90100000000000002</v>
      </c>
      <c r="BL1178">
        <v>54040.6</v>
      </c>
      <c r="BM1178">
        <v>7.45</v>
      </c>
      <c r="BN1178">
        <v>0.25</v>
      </c>
      <c r="BO1178">
        <v>801.52769125804605</v>
      </c>
    </row>
    <row r="1179" spans="1:67" x14ac:dyDescent="0.3">
      <c r="A1179" t="s">
        <v>205</v>
      </c>
      <c r="B1179" t="s">
        <v>206</v>
      </c>
      <c r="C1179" t="s">
        <v>122</v>
      </c>
      <c r="D1179" s="33">
        <v>44256</v>
      </c>
      <c r="E1179">
        <v>3801913</v>
      </c>
      <c r="F1179">
        <v>4703</v>
      </c>
      <c r="G1179">
        <v>21582.714</v>
      </c>
      <c r="H1179">
        <v>86815</v>
      </c>
      <c r="I1179">
        <v>375</v>
      </c>
      <c r="J1179">
        <v>312.85700000000003</v>
      </c>
      <c r="K1179">
        <v>56389.798999999999</v>
      </c>
      <c r="L1179">
        <v>69.754999999999995</v>
      </c>
      <c r="M1179">
        <v>320.11399999999998</v>
      </c>
      <c r="N1179">
        <v>1287.636</v>
      </c>
      <c r="O1179">
        <v>5.5620000000000003</v>
      </c>
      <c r="P1179">
        <v>4.6399999999999997</v>
      </c>
      <c r="Q1179">
        <v>1.05</v>
      </c>
      <c r="R1179">
        <v>3544</v>
      </c>
      <c r="S1179">
        <v>52.564</v>
      </c>
      <c r="T1179">
        <v>25430</v>
      </c>
      <c r="U1179">
        <v>377.17700000000002</v>
      </c>
      <c r="V1179">
        <v>1987</v>
      </c>
      <c r="W1179">
        <v>29.471</v>
      </c>
      <c r="X1179">
        <v>9632</v>
      </c>
      <c r="Y1179">
        <v>142.86099999999999</v>
      </c>
      <c r="Z1179">
        <v>404245</v>
      </c>
      <c r="AA1179">
        <v>53404730</v>
      </c>
      <c r="AB1179">
        <v>792.096</v>
      </c>
      <c r="AC1179">
        <v>5.9960000000000004</v>
      </c>
      <c r="AD1179">
        <v>294655</v>
      </c>
      <c r="AE1179">
        <v>4.37</v>
      </c>
      <c r="AF1179">
        <v>6.6000000000000003E-2</v>
      </c>
      <c r="AG1179">
        <v>15.2</v>
      </c>
      <c r="AH1179" t="s">
        <v>207</v>
      </c>
      <c r="AI1179">
        <v>4865316</v>
      </c>
      <c r="AJ1179">
        <v>3215677</v>
      </c>
      <c r="AK1179">
        <v>1649629</v>
      </c>
      <c r="AL1179">
        <v>10</v>
      </c>
      <c r="AM1179">
        <v>118555</v>
      </c>
      <c r="AN1179">
        <v>122571</v>
      </c>
      <c r="AO1179">
        <v>7.22</v>
      </c>
      <c r="AP1179">
        <v>4.7699999999999996</v>
      </c>
      <c r="AQ1179">
        <v>2.4500000000000002</v>
      </c>
      <c r="AR1179">
        <v>0</v>
      </c>
      <c r="AS1179">
        <v>1818</v>
      </c>
      <c r="AT1179">
        <v>64531</v>
      </c>
      <c r="AU1179">
        <v>9.6000000000000002E-2</v>
      </c>
      <c r="AV1179">
        <v>70.37</v>
      </c>
      <c r="AW1179">
        <v>67422000</v>
      </c>
      <c r="AX1179">
        <v>122.578</v>
      </c>
      <c r="AY1179">
        <v>42</v>
      </c>
      <c r="AZ1179">
        <v>19.718</v>
      </c>
      <c r="BA1179">
        <v>13.079000000000001</v>
      </c>
      <c r="BB1179">
        <v>38605.671000000002</v>
      </c>
      <c r="BD1179">
        <v>86.06</v>
      </c>
      <c r="BE1179">
        <v>4.7699999999999996</v>
      </c>
      <c r="BF1179">
        <v>30.1</v>
      </c>
      <c r="BG1179">
        <v>35.6</v>
      </c>
      <c r="BI1179">
        <v>5.98</v>
      </c>
      <c r="BJ1179">
        <v>82.66</v>
      </c>
      <c r="BK1179">
        <v>0.90100000000000002</v>
      </c>
    </row>
    <row r="1180" spans="1:67" x14ac:dyDescent="0.3">
      <c r="A1180" t="s">
        <v>205</v>
      </c>
      <c r="B1180" t="s">
        <v>206</v>
      </c>
      <c r="C1180" t="s">
        <v>122</v>
      </c>
      <c r="D1180" s="33">
        <v>44257</v>
      </c>
      <c r="E1180">
        <v>3824770</v>
      </c>
      <c r="F1180">
        <v>22857</v>
      </c>
      <c r="G1180">
        <v>21964.429</v>
      </c>
      <c r="H1180">
        <v>87232</v>
      </c>
      <c r="I1180">
        <v>417</v>
      </c>
      <c r="J1180">
        <v>310.85700000000003</v>
      </c>
      <c r="K1180">
        <v>56728.813000000002</v>
      </c>
      <c r="L1180">
        <v>339.01400000000001</v>
      </c>
      <c r="M1180">
        <v>325.77499999999998</v>
      </c>
      <c r="N1180">
        <v>1293.8209999999999</v>
      </c>
      <c r="O1180">
        <v>6.1849999999999996</v>
      </c>
      <c r="P1180">
        <v>4.6109999999999998</v>
      </c>
      <c r="Q1180">
        <v>1.05</v>
      </c>
      <c r="R1180">
        <v>3586</v>
      </c>
      <c r="S1180">
        <v>53.186999999999998</v>
      </c>
      <c r="T1180">
        <v>25263</v>
      </c>
      <c r="U1180">
        <v>374.7</v>
      </c>
      <c r="V1180">
        <v>2008</v>
      </c>
      <c r="W1180">
        <v>29.783000000000001</v>
      </c>
      <c r="X1180">
        <v>9557</v>
      </c>
      <c r="Y1180">
        <v>141.749</v>
      </c>
      <c r="Z1180">
        <v>337545</v>
      </c>
      <c r="AA1180">
        <v>53742275</v>
      </c>
      <c r="AB1180">
        <v>797.10299999999995</v>
      </c>
      <c r="AC1180">
        <v>5.0060000000000002</v>
      </c>
      <c r="AD1180">
        <v>293703</v>
      </c>
      <c r="AE1180">
        <v>4.3559999999999999</v>
      </c>
      <c r="AF1180">
        <v>6.5000000000000002E-2</v>
      </c>
      <c r="AG1180">
        <v>15.4</v>
      </c>
      <c r="AH1180" t="s">
        <v>207</v>
      </c>
      <c r="AI1180">
        <v>5032792</v>
      </c>
      <c r="AJ1180">
        <v>3316996</v>
      </c>
      <c r="AK1180">
        <v>1715784</v>
      </c>
      <c r="AL1180">
        <v>12</v>
      </c>
      <c r="AM1180">
        <v>167476</v>
      </c>
      <c r="AN1180">
        <v>126824</v>
      </c>
      <c r="AO1180">
        <v>7.46</v>
      </c>
      <c r="AP1180">
        <v>4.92</v>
      </c>
      <c r="AQ1180">
        <v>2.54</v>
      </c>
      <c r="AR1180">
        <v>0</v>
      </c>
      <c r="AS1180">
        <v>1881</v>
      </c>
      <c r="AT1180">
        <v>71328</v>
      </c>
      <c r="AU1180">
        <v>0.106</v>
      </c>
      <c r="AV1180">
        <v>60.19</v>
      </c>
      <c r="AW1180">
        <v>67422000</v>
      </c>
      <c r="AX1180">
        <v>122.578</v>
      </c>
      <c r="AY1180">
        <v>42</v>
      </c>
      <c r="AZ1180">
        <v>19.718</v>
      </c>
      <c r="BA1180">
        <v>13.079000000000001</v>
      </c>
      <c r="BB1180">
        <v>38605.671000000002</v>
      </c>
      <c r="BD1180">
        <v>86.06</v>
      </c>
      <c r="BE1180">
        <v>4.7699999999999996</v>
      </c>
      <c r="BF1180">
        <v>30.1</v>
      </c>
      <c r="BG1180">
        <v>35.6</v>
      </c>
      <c r="BI1180">
        <v>5.98</v>
      </c>
      <c r="BJ1180">
        <v>82.66</v>
      </c>
      <c r="BK1180">
        <v>0.90100000000000002</v>
      </c>
    </row>
    <row r="1181" spans="1:67" x14ac:dyDescent="0.3">
      <c r="A1181" t="s">
        <v>205</v>
      </c>
      <c r="B1181" t="s">
        <v>206</v>
      </c>
      <c r="C1181" t="s">
        <v>122</v>
      </c>
      <c r="D1181" s="33">
        <v>44258</v>
      </c>
      <c r="E1181">
        <v>3851558</v>
      </c>
      <c r="F1181">
        <v>26788</v>
      </c>
      <c r="G1181">
        <v>21288.571</v>
      </c>
      <c r="H1181">
        <v>87554</v>
      </c>
      <c r="I1181">
        <v>322</v>
      </c>
      <c r="J1181">
        <v>317.286</v>
      </c>
      <c r="K1181">
        <v>57126.131000000001</v>
      </c>
      <c r="L1181">
        <v>397.31799999999998</v>
      </c>
      <c r="M1181">
        <v>315.75099999999998</v>
      </c>
      <c r="N1181">
        <v>1298.597</v>
      </c>
      <c r="O1181">
        <v>4.7759999999999998</v>
      </c>
      <c r="P1181">
        <v>4.7060000000000004</v>
      </c>
      <c r="Q1181">
        <v>1.05</v>
      </c>
      <c r="R1181">
        <v>3637</v>
      </c>
      <c r="S1181">
        <v>53.944000000000003</v>
      </c>
      <c r="T1181">
        <v>25111</v>
      </c>
      <c r="U1181">
        <v>372.44499999999999</v>
      </c>
      <c r="V1181">
        <v>2011</v>
      </c>
      <c r="W1181">
        <v>29.827000000000002</v>
      </c>
      <c r="X1181">
        <v>9543</v>
      </c>
      <c r="Y1181">
        <v>141.541</v>
      </c>
      <c r="Z1181">
        <v>320358</v>
      </c>
      <c r="AA1181">
        <v>54062633</v>
      </c>
      <c r="AB1181">
        <v>801.85400000000004</v>
      </c>
      <c r="AC1181">
        <v>4.7519999999999998</v>
      </c>
      <c r="AD1181">
        <v>292486</v>
      </c>
      <c r="AE1181">
        <v>4.3380000000000001</v>
      </c>
      <c r="AF1181">
        <v>6.5000000000000002E-2</v>
      </c>
      <c r="AG1181">
        <v>15.4</v>
      </c>
      <c r="AH1181" t="s">
        <v>207</v>
      </c>
      <c r="AI1181">
        <v>5214640</v>
      </c>
      <c r="AJ1181">
        <v>3433383</v>
      </c>
      <c r="AK1181">
        <v>1781245</v>
      </c>
      <c r="AL1181">
        <v>12</v>
      </c>
      <c r="AM1181">
        <v>181848</v>
      </c>
      <c r="AN1181">
        <v>132665</v>
      </c>
      <c r="AO1181">
        <v>7.73</v>
      </c>
      <c r="AP1181">
        <v>5.09</v>
      </c>
      <c r="AQ1181">
        <v>2.64</v>
      </c>
      <c r="AR1181">
        <v>0</v>
      </c>
      <c r="AS1181">
        <v>1968</v>
      </c>
      <c r="AT1181">
        <v>79391</v>
      </c>
      <c r="AU1181">
        <v>0.11799999999999999</v>
      </c>
      <c r="AV1181">
        <v>60.19</v>
      </c>
      <c r="AW1181">
        <v>67422000</v>
      </c>
      <c r="AX1181">
        <v>122.578</v>
      </c>
      <c r="AY1181">
        <v>42</v>
      </c>
      <c r="AZ1181">
        <v>19.718</v>
      </c>
      <c r="BA1181">
        <v>13.079000000000001</v>
      </c>
      <c r="BB1181">
        <v>38605.671000000002</v>
      </c>
      <c r="BD1181">
        <v>86.06</v>
      </c>
      <c r="BE1181">
        <v>4.7699999999999996</v>
      </c>
      <c r="BF1181">
        <v>30.1</v>
      </c>
      <c r="BG1181">
        <v>35.6</v>
      </c>
      <c r="BI1181">
        <v>5.98</v>
      </c>
      <c r="BJ1181">
        <v>82.66</v>
      </c>
      <c r="BK1181">
        <v>0.90100000000000002</v>
      </c>
    </row>
    <row r="1182" spans="1:67" x14ac:dyDescent="0.3">
      <c r="A1182" t="s">
        <v>205</v>
      </c>
      <c r="B1182" t="s">
        <v>206</v>
      </c>
      <c r="C1182" t="s">
        <v>122</v>
      </c>
      <c r="D1182" s="33">
        <v>44259</v>
      </c>
      <c r="E1182">
        <v>3876837</v>
      </c>
      <c r="F1182">
        <v>25279</v>
      </c>
      <c r="G1182">
        <v>21270.857</v>
      </c>
      <c r="H1182">
        <v>87847</v>
      </c>
      <c r="I1182">
        <v>293</v>
      </c>
      <c r="J1182">
        <v>321.85700000000003</v>
      </c>
      <c r="K1182">
        <v>57501.067999999999</v>
      </c>
      <c r="L1182">
        <v>374.93700000000001</v>
      </c>
      <c r="M1182">
        <v>315.488</v>
      </c>
      <c r="N1182">
        <v>1302.943</v>
      </c>
      <c r="O1182">
        <v>4.3460000000000001</v>
      </c>
      <c r="P1182">
        <v>4.774</v>
      </c>
      <c r="Q1182">
        <v>1.06</v>
      </c>
      <c r="R1182">
        <v>3633</v>
      </c>
      <c r="S1182">
        <v>53.884</v>
      </c>
      <c r="T1182">
        <v>24891</v>
      </c>
      <c r="U1182">
        <v>369.18200000000002</v>
      </c>
      <c r="V1182">
        <v>2003</v>
      </c>
      <c r="W1182">
        <v>29.707999999999998</v>
      </c>
      <c r="X1182">
        <v>9627</v>
      </c>
      <c r="Y1182">
        <v>142.78700000000001</v>
      </c>
      <c r="Z1182">
        <v>345076</v>
      </c>
      <c r="AA1182">
        <v>54407709</v>
      </c>
      <c r="AB1182">
        <v>806.97299999999996</v>
      </c>
      <c r="AC1182">
        <v>5.1180000000000003</v>
      </c>
      <c r="AD1182">
        <v>292582</v>
      </c>
      <c r="AE1182">
        <v>4.34</v>
      </c>
      <c r="AF1182">
        <v>6.5000000000000002E-2</v>
      </c>
      <c r="AG1182">
        <v>15.4</v>
      </c>
      <c r="AH1182" t="s">
        <v>207</v>
      </c>
      <c r="AI1182">
        <v>5446972</v>
      </c>
      <c r="AJ1182">
        <v>3596897</v>
      </c>
      <c r="AK1182">
        <v>1850060</v>
      </c>
      <c r="AL1182">
        <v>15</v>
      </c>
      <c r="AM1182">
        <v>232332</v>
      </c>
      <c r="AN1182">
        <v>138453</v>
      </c>
      <c r="AO1182">
        <v>8.08</v>
      </c>
      <c r="AP1182">
        <v>5.33</v>
      </c>
      <c r="AQ1182">
        <v>2.74</v>
      </c>
      <c r="AR1182">
        <v>0</v>
      </c>
      <c r="AS1182">
        <v>2054</v>
      </c>
      <c r="AT1182">
        <v>88390</v>
      </c>
      <c r="AU1182">
        <v>0.13100000000000001</v>
      </c>
      <c r="AV1182">
        <v>60.19</v>
      </c>
      <c r="AW1182">
        <v>67422000</v>
      </c>
      <c r="AX1182">
        <v>122.578</v>
      </c>
      <c r="AY1182">
        <v>42</v>
      </c>
      <c r="AZ1182">
        <v>19.718</v>
      </c>
      <c r="BA1182">
        <v>13.079000000000001</v>
      </c>
      <c r="BB1182">
        <v>38605.671000000002</v>
      </c>
      <c r="BD1182">
        <v>86.06</v>
      </c>
      <c r="BE1182">
        <v>4.7699999999999996</v>
      </c>
      <c r="BF1182">
        <v>30.1</v>
      </c>
      <c r="BG1182">
        <v>35.6</v>
      </c>
      <c r="BI1182">
        <v>5.98</v>
      </c>
      <c r="BJ1182">
        <v>82.66</v>
      </c>
      <c r="BK1182">
        <v>0.90100000000000002</v>
      </c>
    </row>
    <row r="1183" spans="1:67" x14ac:dyDescent="0.3">
      <c r="A1183" t="s">
        <v>205</v>
      </c>
      <c r="B1183" t="s">
        <v>206</v>
      </c>
      <c r="C1183" t="s">
        <v>122</v>
      </c>
      <c r="D1183" s="33">
        <v>44260</v>
      </c>
      <c r="E1183">
        <v>3900344</v>
      </c>
      <c r="F1183">
        <v>23507</v>
      </c>
      <c r="G1183">
        <v>21028</v>
      </c>
      <c r="H1183">
        <v>88286</v>
      </c>
      <c r="I1183">
        <v>439</v>
      </c>
      <c r="J1183">
        <v>307.57100000000003</v>
      </c>
      <c r="K1183">
        <v>57849.722999999998</v>
      </c>
      <c r="L1183">
        <v>348.65499999999997</v>
      </c>
      <c r="M1183">
        <v>311.88600000000002</v>
      </c>
      <c r="N1183">
        <v>1309.454</v>
      </c>
      <c r="O1183">
        <v>6.5110000000000001</v>
      </c>
      <c r="P1183">
        <v>4.5620000000000003</v>
      </c>
      <c r="Q1183">
        <v>1.06</v>
      </c>
      <c r="R1183">
        <v>3680</v>
      </c>
      <c r="S1183">
        <v>54.582000000000001</v>
      </c>
      <c r="T1183">
        <v>24765</v>
      </c>
      <c r="U1183">
        <v>367.31299999999999</v>
      </c>
      <c r="V1183">
        <v>2024</v>
      </c>
      <c r="W1183">
        <v>30.02</v>
      </c>
      <c r="X1183">
        <v>9390</v>
      </c>
      <c r="Y1183">
        <v>139.27199999999999</v>
      </c>
      <c r="Z1183">
        <v>395865</v>
      </c>
      <c r="AA1183">
        <v>54803574</v>
      </c>
      <c r="AB1183">
        <v>812.84400000000005</v>
      </c>
      <c r="AC1183">
        <v>5.8710000000000004</v>
      </c>
      <c r="AD1183">
        <v>293435</v>
      </c>
      <c r="AE1183">
        <v>4.3520000000000003</v>
      </c>
      <c r="AF1183">
        <v>6.5000000000000002E-2</v>
      </c>
      <c r="AG1183">
        <v>15.4</v>
      </c>
      <c r="AH1183" t="s">
        <v>207</v>
      </c>
      <c r="AI1183">
        <v>5711087</v>
      </c>
      <c r="AJ1183">
        <v>3797733</v>
      </c>
      <c r="AK1183">
        <v>1913336</v>
      </c>
      <c r="AL1183">
        <v>18</v>
      </c>
      <c r="AM1183">
        <v>264115</v>
      </c>
      <c r="AN1183">
        <v>149852</v>
      </c>
      <c r="AO1183">
        <v>8.4700000000000006</v>
      </c>
      <c r="AP1183">
        <v>5.63</v>
      </c>
      <c r="AQ1183">
        <v>2.84</v>
      </c>
      <c r="AR1183">
        <v>0</v>
      </c>
      <c r="AS1183">
        <v>2223</v>
      </c>
      <c r="AT1183">
        <v>100882</v>
      </c>
      <c r="AU1183">
        <v>0.15</v>
      </c>
      <c r="AV1183">
        <v>70.37</v>
      </c>
      <c r="AW1183">
        <v>67422000</v>
      </c>
      <c r="AX1183">
        <v>122.578</v>
      </c>
      <c r="AY1183">
        <v>42</v>
      </c>
      <c r="AZ1183">
        <v>19.718</v>
      </c>
      <c r="BA1183">
        <v>13.079000000000001</v>
      </c>
      <c r="BB1183">
        <v>38605.671000000002</v>
      </c>
      <c r="BD1183">
        <v>86.06</v>
      </c>
      <c r="BE1183">
        <v>4.7699999999999996</v>
      </c>
      <c r="BF1183">
        <v>30.1</v>
      </c>
      <c r="BG1183">
        <v>35.6</v>
      </c>
      <c r="BI1183">
        <v>5.98</v>
      </c>
      <c r="BJ1183">
        <v>82.66</v>
      </c>
      <c r="BK1183">
        <v>0.90100000000000002</v>
      </c>
    </row>
    <row r="1184" spans="1:67" x14ac:dyDescent="0.3">
      <c r="A1184" t="s">
        <v>205</v>
      </c>
      <c r="B1184" t="s">
        <v>206</v>
      </c>
      <c r="C1184" t="s">
        <v>122</v>
      </c>
      <c r="D1184" s="33">
        <v>44261</v>
      </c>
      <c r="E1184">
        <v>3923736</v>
      </c>
      <c r="F1184">
        <v>23392</v>
      </c>
      <c r="G1184">
        <v>20925.429</v>
      </c>
      <c r="H1184">
        <v>88456</v>
      </c>
      <c r="I1184">
        <v>170</v>
      </c>
      <c r="J1184">
        <v>305.42899999999997</v>
      </c>
      <c r="K1184">
        <v>58196.671999999999</v>
      </c>
      <c r="L1184">
        <v>346.94900000000001</v>
      </c>
      <c r="M1184">
        <v>310.36500000000001</v>
      </c>
      <c r="N1184">
        <v>1311.9749999999999</v>
      </c>
      <c r="O1184">
        <v>2.5209999999999999</v>
      </c>
      <c r="P1184">
        <v>4.53</v>
      </c>
      <c r="Q1184">
        <v>1.07</v>
      </c>
      <c r="R1184">
        <v>3689</v>
      </c>
      <c r="S1184">
        <v>54.715000000000003</v>
      </c>
      <c r="T1184">
        <v>24625</v>
      </c>
      <c r="U1184">
        <v>365.23700000000002</v>
      </c>
      <c r="V1184">
        <v>2049</v>
      </c>
      <c r="W1184">
        <v>30.390999999999998</v>
      </c>
      <c r="X1184">
        <v>9480</v>
      </c>
      <c r="Y1184">
        <v>140.607</v>
      </c>
      <c r="Z1184">
        <v>213949</v>
      </c>
      <c r="AA1184">
        <v>55017523</v>
      </c>
      <c r="AB1184">
        <v>816.01700000000005</v>
      </c>
      <c r="AC1184">
        <v>3.173</v>
      </c>
      <c r="AD1184">
        <v>294494</v>
      </c>
      <c r="AE1184">
        <v>4.3680000000000003</v>
      </c>
      <c r="AF1184">
        <v>6.5000000000000002E-2</v>
      </c>
      <c r="AG1184">
        <v>15.4</v>
      </c>
      <c r="AH1184" t="s">
        <v>207</v>
      </c>
      <c r="AI1184">
        <v>5936806</v>
      </c>
      <c r="AJ1184">
        <v>4005656</v>
      </c>
      <c r="AK1184">
        <v>1931129</v>
      </c>
      <c r="AL1184">
        <v>21</v>
      </c>
      <c r="AM1184">
        <v>225719</v>
      </c>
      <c r="AN1184">
        <v>171521</v>
      </c>
      <c r="AO1184">
        <v>8.81</v>
      </c>
      <c r="AP1184">
        <v>5.94</v>
      </c>
      <c r="AQ1184">
        <v>2.86</v>
      </c>
      <c r="AR1184">
        <v>0</v>
      </c>
      <c r="AS1184">
        <v>2544</v>
      </c>
      <c r="AT1184">
        <v>123145</v>
      </c>
      <c r="AU1184">
        <v>0.183</v>
      </c>
      <c r="AV1184">
        <v>70.37</v>
      </c>
      <c r="AW1184">
        <v>67422000</v>
      </c>
      <c r="AX1184">
        <v>122.578</v>
      </c>
      <c r="AY1184">
        <v>42</v>
      </c>
      <c r="AZ1184">
        <v>19.718</v>
      </c>
      <c r="BA1184">
        <v>13.079000000000001</v>
      </c>
      <c r="BB1184">
        <v>38605.671000000002</v>
      </c>
      <c r="BD1184">
        <v>86.06</v>
      </c>
      <c r="BE1184">
        <v>4.7699999999999996</v>
      </c>
      <c r="BF1184">
        <v>30.1</v>
      </c>
      <c r="BG1184">
        <v>35.6</v>
      </c>
      <c r="BI1184">
        <v>5.98</v>
      </c>
      <c r="BJ1184">
        <v>82.66</v>
      </c>
      <c r="BK1184">
        <v>0.90100000000000002</v>
      </c>
    </row>
    <row r="1185" spans="1:67" x14ac:dyDescent="0.3">
      <c r="A1185" t="s">
        <v>205</v>
      </c>
      <c r="B1185" t="s">
        <v>206</v>
      </c>
      <c r="C1185" t="s">
        <v>122</v>
      </c>
      <c r="D1185" s="33">
        <v>44262</v>
      </c>
      <c r="E1185">
        <v>3945561</v>
      </c>
      <c r="F1185">
        <v>21825</v>
      </c>
      <c r="G1185">
        <v>21193</v>
      </c>
      <c r="H1185">
        <v>88586</v>
      </c>
      <c r="I1185">
        <v>130</v>
      </c>
      <c r="J1185">
        <v>306.57100000000003</v>
      </c>
      <c r="K1185">
        <v>58520.379000000001</v>
      </c>
      <c r="L1185">
        <v>323.70699999999999</v>
      </c>
      <c r="M1185">
        <v>314.334</v>
      </c>
      <c r="N1185">
        <v>1313.903</v>
      </c>
      <c r="O1185">
        <v>1.9279999999999999</v>
      </c>
      <c r="P1185">
        <v>4.5469999999999997</v>
      </c>
      <c r="Q1185">
        <v>1.07</v>
      </c>
      <c r="R1185">
        <v>3743</v>
      </c>
      <c r="S1185">
        <v>55.515999999999998</v>
      </c>
      <c r="T1185">
        <v>24818</v>
      </c>
      <c r="U1185">
        <v>368.09899999999999</v>
      </c>
      <c r="V1185">
        <v>2072</v>
      </c>
      <c r="W1185">
        <v>30.731999999999999</v>
      </c>
      <c r="X1185">
        <v>9472</v>
      </c>
      <c r="Y1185">
        <v>140.488</v>
      </c>
      <c r="Z1185">
        <v>46181</v>
      </c>
      <c r="AA1185">
        <v>55063704</v>
      </c>
      <c r="AB1185">
        <v>816.702</v>
      </c>
      <c r="AC1185">
        <v>0.68500000000000005</v>
      </c>
      <c r="AD1185">
        <v>294746</v>
      </c>
      <c r="AE1185">
        <v>4.3719999999999999</v>
      </c>
      <c r="AF1185">
        <v>6.5000000000000002E-2</v>
      </c>
      <c r="AG1185">
        <v>15.4</v>
      </c>
      <c r="AH1185" t="s">
        <v>207</v>
      </c>
      <c r="AI1185">
        <v>6063508</v>
      </c>
      <c r="AJ1185">
        <v>4126910</v>
      </c>
      <c r="AK1185">
        <v>1936576</v>
      </c>
      <c r="AL1185">
        <v>22</v>
      </c>
      <c r="AM1185">
        <v>126702</v>
      </c>
      <c r="AN1185">
        <v>188107</v>
      </c>
      <c r="AO1185">
        <v>8.99</v>
      </c>
      <c r="AP1185">
        <v>6.12</v>
      </c>
      <c r="AQ1185">
        <v>2.87</v>
      </c>
      <c r="AR1185">
        <v>0</v>
      </c>
      <c r="AS1185">
        <v>2790</v>
      </c>
      <c r="AT1185">
        <v>139583</v>
      </c>
      <c r="AU1185">
        <v>0.20699999999999999</v>
      </c>
      <c r="AV1185">
        <v>70.37</v>
      </c>
      <c r="AW1185">
        <v>67422000</v>
      </c>
      <c r="AX1185">
        <v>122.578</v>
      </c>
      <c r="AY1185">
        <v>42</v>
      </c>
      <c r="AZ1185">
        <v>19.718</v>
      </c>
      <c r="BA1185">
        <v>13.079000000000001</v>
      </c>
      <c r="BB1185">
        <v>38605.671000000002</v>
      </c>
      <c r="BD1185">
        <v>86.06</v>
      </c>
      <c r="BE1185">
        <v>4.7699999999999996</v>
      </c>
      <c r="BF1185">
        <v>30.1</v>
      </c>
      <c r="BG1185">
        <v>35.6</v>
      </c>
      <c r="BI1185">
        <v>5.98</v>
      </c>
      <c r="BJ1185">
        <v>82.66</v>
      </c>
      <c r="BK1185">
        <v>0.90100000000000002</v>
      </c>
      <c r="BL1185">
        <v>53688.2</v>
      </c>
      <c r="BM1185">
        <v>7.27</v>
      </c>
      <c r="BN1185">
        <v>-2.65</v>
      </c>
      <c r="BO1185">
        <v>796.30091068197305</v>
      </c>
    </row>
    <row r="1186" spans="1:67" x14ac:dyDescent="0.3">
      <c r="A1186" t="s">
        <v>205</v>
      </c>
      <c r="B1186" t="s">
        <v>206</v>
      </c>
      <c r="C1186" t="s">
        <v>122</v>
      </c>
      <c r="D1186" s="33">
        <v>44263</v>
      </c>
      <c r="E1186">
        <v>3951063</v>
      </c>
      <c r="F1186">
        <v>5502</v>
      </c>
      <c r="G1186">
        <v>21307.143</v>
      </c>
      <c r="H1186">
        <v>88945</v>
      </c>
      <c r="I1186">
        <v>359</v>
      </c>
      <c r="J1186">
        <v>304.286</v>
      </c>
      <c r="K1186">
        <v>58601.985000000001</v>
      </c>
      <c r="L1186">
        <v>81.605000000000004</v>
      </c>
      <c r="M1186">
        <v>316.02699999999999</v>
      </c>
      <c r="N1186">
        <v>1319.2280000000001</v>
      </c>
      <c r="O1186">
        <v>5.3250000000000002</v>
      </c>
      <c r="P1186">
        <v>4.5129999999999999</v>
      </c>
      <c r="Q1186">
        <v>1.08</v>
      </c>
      <c r="R1186">
        <v>3849</v>
      </c>
      <c r="S1186">
        <v>57.088000000000001</v>
      </c>
      <c r="T1186">
        <v>25195</v>
      </c>
      <c r="U1186">
        <v>373.69099999999997</v>
      </c>
      <c r="V1186">
        <v>2106</v>
      </c>
      <c r="W1186">
        <v>31.236000000000001</v>
      </c>
      <c r="X1186">
        <v>9663</v>
      </c>
      <c r="Y1186">
        <v>143.321</v>
      </c>
      <c r="Z1186">
        <v>427662</v>
      </c>
      <c r="AA1186">
        <v>55491366</v>
      </c>
      <c r="AB1186">
        <v>823.04499999999996</v>
      </c>
      <c r="AC1186">
        <v>6.343</v>
      </c>
      <c r="AD1186">
        <v>298091</v>
      </c>
      <c r="AE1186">
        <v>4.4210000000000003</v>
      </c>
      <c r="AF1186">
        <v>6.6000000000000003E-2</v>
      </c>
      <c r="AG1186">
        <v>15.2</v>
      </c>
      <c r="AH1186" t="s">
        <v>207</v>
      </c>
      <c r="AI1186">
        <v>6221338</v>
      </c>
      <c r="AJ1186">
        <v>4234002</v>
      </c>
      <c r="AK1186">
        <v>1987312</v>
      </c>
      <c r="AL1186">
        <v>24</v>
      </c>
      <c r="AM1186">
        <v>157830</v>
      </c>
      <c r="AN1186">
        <v>193717</v>
      </c>
      <c r="AO1186">
        <v>9.23</v>
      </c>
      <c r="AP1186">
        <v>6.28</v>
      </c>
      <c r="AQ1186">
        <v>2.95</v>
      </c>
      <c r="AR1186">
        <v>0</v>
      </c>
      <c r="AS1186">
        <v>2873</v>
      </c>
      <c r="AT1186">
        <v>145475</v>
      </c>
      <c r="AU1186">
        <v>0.216</v>
      </c>
      <c r="AV1186">
        <v>70.37</v>
      </c>
      <c r="AW1186">
        <v>67422000</v>
      </c>
      <c r="AX1186">
        <v>122.578</v>
      </c>
      <c r="AY1186">
        <v>42</v>
      </c>
      <c r="AZ1186">
        <v>19.718</v>
      </c>
      <c r="BA1186">
        <v>13.079000000000001</v>
      </c>
      <c r="BB1186">
        <v>38605.671000000002</v>
      </c>
      <c r="BD1186">
        <v>86.06</v>
      </c>
      <c r="BE1186">
        <v>4.7699999999999996</v>
      </c>
      <c r="BF1186">
        <v>30.1</v>
      </c>
      <c r="BG1186">
        <v>35.6</v>
      </c>
      <c r="BI1186">
        <v>5.98</v>
      </c>
      <c r="BJ1186">
        <v>82.66</v>
      </c>
      <c r="BK1186">
        <v>0.90100000000000002</v>
      </c>
    </row>
    <row r="1187" spans="1:67" x14ac:dyDescent="0.3">
      <c r="A1187" t="s">
        <v>205</v>
      </c>
      <c r="B1187" t="s">
        <v>206</v>
      </c>
      <c r="C1187" t="s">
        <v>122</v>
      </c>
      <c r="D1187" s="33">
        <v>44264</v>
      </c>
      <c r="E1187">
        <v>3974190</v>
      </c>
      <c r="F1187">
        <v>23127</v>
      </c>
      <c r="G1187">
        <v>21345.714</v>
      </c>
      <c r="H1187">
        <v>89313</v>
      </c>
      <c r="I1187">
        <v>368</v>
      </c>
      <c r="J1187">
        <v>297.286</v>
      </c>
      <c r="K1187">
        <v>58945.002999999997</v>
      </c>
      <c r="L1187">
        <v>343.01900000000001</v>
      </c>
      <c r="M1187">
        <v>316.59899999999999</v>
      </c>
      <c r="N1187">
        <v>1324.6859999999999</v>
      </c>
      <c r="O1187">
        <v>5.4580000000000002</v>
      </c>
      <c r="P1187">
        <v>4.4089999999999998</v>
      </c>
      <c r="Q1187">
        <v>1.0900000000000001</v>
      </c>
      <c r="R1187">
        <v>3918</v>
      </c>
      <c r="S1187">
        <v>58.112000000000002</v>
      </c>
      <c r="T1187">
        <v>25201</v>
      </c>
      <c r="U1187">
        <v>373.78</v>
      </c>
      <c r="V1187">
        <v>2161</v>
      </c>
      <c r="W1187">
        <v>32.052</v>
      </c>
      <c r="X1187">
        <v>9768</v>
      </c>
      <c r="Y1187">
        <v>144.87899999999999</v>
      </c>
      <c r="Z1187">
        <v>370517</v>
      </c>
      <c r="AA1187">
        <v>55861883</v>
      </c>
      <c r="AB1187">
        <v>828.54100000000005</v>
      </c>
      <c r="AC1187">
        <v>5.4950000000000001</v>
      </c>
      <c r="AD1187">
        <v>302801</v>
      </c>
      <c r="AE1187">
        <v>4.4909999999999997</v>
      </c>
      <c r="AF1187">
        <v>6.6000000000000003E-2</v>
      </c>
      <c r="AG1187">
        <v>15.2</v>
      </c>
      <c r="AH1187" t="s">
        <v>207</v>
      </c>
      <c r="AI1187">
        <v>6450422</v>
      </c>
      <c r="AJ1187">
        <v>4406367</v>
      </c>
      <c r="AK1187">
        <v>2044029</v>
      </c>
      <c r="AL1187">
        <v>26</v>
      </c>
      <c r="AM1187">
        <v>229084</v>
      </c>
      <c r="AN1187">
        <v>202519</v>
      </c>
      <c r="AO1187">
        <v>9.57</v>
      </c>
      <c r="AP1187">
        <v>6.54</v>
      </c>
      <c r="AQ1187">
        <v>3.03</v>
      </c>
      <c r="AR1187">
        <v>0</v>
      </c>
      <c r="AS1187">
        <v>3004</v>
      </c>
      <c r="AT1187">
        <v>155624</v>
      </c>
      <c r="AU1187">
        <v>0.23100000000000001</v>
      </c>
      <c r="AV1187">
        <v>62.04</v>
      </c>
      <c r="AW1187">
        <v>67422000</v>
      </c>
      <c r="AX1187">
        <v>122.578</v>
      </c>
      <c r="AY1187">
        <v>42</v>
      </c>
      <c r="AZ1187">
        <v>19.718</v>
      </c>
      <c r="BA1187">
        <v>13.079000000000001</v>
      </c>
      <c r="BB1187">
        <v>38605.671000000002</v>
      </c>
      <c r="BD1187">
        <v>86.06</v>
      </c>
      <c r="BE1187">
        <v>4.7699999999999996</v>
      </c>
      <c r="BF1187">
        <v>30.1</v>
      </c>
      <c r="BG1187">
        <v>35.6</v>
      </c>
      <c r="BI1187">
        <v>5.98</v>
      </c>
      <c r="BJ1187">
        <v>82.66</v>
      </c>
      <c r="BK1187">
        <v>0.90100000000000002</v>
      </c>
    </row>
    <row r="1188" spans="1:67" x14ac:dyDescent="0.3">
      <c r="A1188" t="s">
        <v>205</v>
      </c>
      <c r="B1188" t="s">
        <v>206</v>
      </c>
      <c r="C1188" t="s">
        <v>122</v>
      </c>
      <c r="D1188" s="33">
        <v>44265</v>
      </c>
      <c r="E1188">
        <v>4003817</v>
      </c>
      <c r="F1188">
        <v>29627</v>
      </c>
      <c r="G1188">
        <v>21751.286</v>
      </c>
      <c r="H1188">
        <v>89644</v>
      </c>
      <c r="I1188">
        <v>331</v>
      </c>
      <c r="J1188">
        <v>298.57100000000003</v>
      </c>
      <c r="K1188">
        <v>59384.428999999996</v>
      </c>
      <c r="L1188">
        <v>439.42599999999999</v>
      </c>
      <c r="M1188">
        <v>322.61399999999998</v>
      </c>
      <c r="N1188">
        <v>1329.596</v>
      </c>
      <c r="O1188">
        <v>4.9089999999999998</v>
      </c>
      <c r="P1188">
        <v>4.4279999999999999</v>
      </c>
      <c r="Q1188">
        <v>1.1000000000000001</v>
      </c>
      <c r="R1188">
        <v>3918</v>
      </c>
      <c r="S1188">
        <v>58.112000000000002</v>
      </c>
      <c r="T1188">
        <v>24969</v>
      </c>
      <c r="U1188">
        <v>370.339</v>
      </c>
      <c r="V1188">
        <v>2182</v>
      </c>
      <c r="W1188">
        <v>32.363</v>
      </c>
      <c r="X1188">
        <v>9720</v>
      </c>
      <c r="Y1188">
        <v>144.167</v>
      </c>
      <c r="Z1188">
        <v>346112</v>
      </c>
      <c r="AA1188">
        <v>56207995</v>
      </c>
      <c r="AB1188">
        <v>833.67399999999998</v>
      </c>
      <c r="AC1188">
        <v>5.1340000000000003</v>
      </c>
      <c r="AD1188">
        <v>306480</v>
      </c>
      <c r="AE1188">
        <v>4.5460000000000003</v>
      </c>
      <c r="AF1188">
        <v>6.7000000000000004E-2</v>
      </c>
      <c r="AG1188">
        <v>14.9</v>
      </c>
      <c r="AH1188" t="s">
        <v>207</v>
      </c>
      <c r="AI1188">
        <v>6686405</v>
      </c>
      <c r="AJ1188">
        <v>4585197</v>
      </c>
      <c r="AK1188">
        <v>2101177</v>
      </c>
      <c r="AL1188">
        <v>31</v>
      </c>
      <c r="AM1188">
        <v>235983</v>
      </c>
      <c r="AN1188">
        <v>210252</v>
      </c>
      <c r="AO1188">
        <v>9.92</v>
      </c>
      <c r="AP1188">
        <v>6.8</v>
      </c>
      <c r="AQ1188">
        <v>3.12</v>
      </c>
      <c r="AR1188">
        <v>0</v>
      </c>
      <c r="AS1188">
        <v>3118</v>
      </c>
      <c r="AT1188">
        <v>164545</v>
      </c>
      <c r="AU1188">
        <v>0.24399999999999999</v>
      </c>
      <c r="AV1188">
        <v>62.04</v>
      </c>
      <c r="AW1188">
        <v>67422000</v>
      </c>
      <c r="AX1188">
        <v>122.578</v>
      </c>
      <c r="AY1188">
        <v>42</v>
      </c>
      <c r="AZ1188">
        <v>19.718</v>
      </c>
      <c r="BA1188">
        <v>13.079000000000001</v>
      </c>
      <c r="BB1188">
        <v>38605.671000000002</v>
      </c>
      <c r="BD1188">
        <v>86.06</v>
      </c>
      <c r="BE1188">
        <v>4.7699999999999996</v>
      </c>
      <c r="BF1188">
        <v>30.1</v>
      </c>
      <c r="BG1188">
        <v>35.6</v>
      </c>
      <c r="BI1188">
        <v>5.98</v>
      </c>
      <c r="BJ1188">
        <v>82.66</v>
      </c>
      <c r="BK1188">
        <v>0.90100000000000002</v>
      </c>
    </row>
    <row r="1189" spans="1:67" x14ac:dyDescent="0.3">
      <c r="A1189" t="s">
        <v>205</v>
      </c>
      <c r="B1189" t="s">
        <v>206</v>
      </c>
      <c r="C1189" t="s">
        <v>122</v>
      </c>
      <c r="D1189" s="33">
        <v>44266</v>
      </c>
      <c r="E1189">
        <v>4031850</v>
      </c>
      <c r="F1189">
        <v>28033</v>
      </c>
      <c r="G1189">
        <v>22144.714</v>
      </c>
      <c r="H1189">
        <v>89909</v>
      </c>
      <c r="I1189">
        <v>265</v>
      </c>
      <c r="J1189">
        <v>294.57100000000003</v>
      </c>
      <c r="K1189">
        <v>59800.214</v>
      </c>
      <c r="L1189">
        <v>415.78399999999999</v>
      </c>
      <c r="M1189">
        <v>328.44900000000001</v>
      </c>
      <c r="N1189">
        <v>1333.5260000000001</v>
      </c>
      <c r="O1189">
        <v>3.93</v>
      </c>
      <c r="P1189">
        <v>4.3689999999999998</v>
      </c>
      <c r="Q1189">
        <v>1.1100000000000001</v>
      </c>
      <c r="R1189">
        <v>3992</v>
      </c>
      <c r="S1189">
        <v>59.209000000000003</v>
      </c>
      <c r="T1189">
        <v>24858</v>
      </c>
      <c r="U1189">
        <v>368.69299999999998</v>
      </c>
      <c r="V1189">
        <v>2274</v>
      </c>
      <c r="W1189">
        <v>33.728000000000002</v>
      </c>
      <c r="X1189">
        <v>9791</v>
      </c>
      <c r="Y1189">
        <v>145.22</v>
      </c>
      <c r="Z1189">
        <v>410370</v>
      </c>
      <c r="AA1189">
        <v>56618365</v>
      </c>
      <c r="AB1189">
        <v>839.76099999999997</v>
      </c>
      <c r="AC1189">
        <v>6.0869999999999997</v>
      </c>
      <c r="AD1189">
        <v>315808</v>
      </c>
      <c r="AE1189">
        <v>4.6840000000000002</v>
      </c>
      <c r="AF1189">
        <v>6.7000000000000004E-2</v>
      </c>
      <c r="AG1189">
        <v>14.9</v>
      </c>
      <c r="AH1189" t="s">
        <v>207</v>
      </c>
      <c r="AI1189">
        <v>6992139</v>
      </c>
      <c r="AJ1189">
        <v>4827914</v>
      </c>
      <c r="AK1189">
        <v>2164192</v>
      </c>
      <c r="AL1189">
        <v>33</v>
      </c>
      <c r="AM1189">
        <v>305734</v>
      </c>
      <c r="AN1189">
        <v>220738</v>
      </c>
      <c r="AO1189">
        <v>10.37</v>
      </c>
      <c r="AP1189">
        <v>7.16</v>
      </c>
      <c r="AQ1189">
        <v>3.21</v>
      </c>
      <c r="AR1189">
        <v>0</v>
      </c>
      <c r="AS1189">
        <v>3274</v>
      </c>
      <c r="AT1189">
        <v>175860</v>
      </c>
      <c r="AU1189">
        <v>0.26100000000000001</v>
      </c>
      <c r="AV1189">
        <v>62.04</v>
      </c>
      <c r="AW1189">
        <v>67422000</v>
      </c>
      <c r="AX1189">
        <v>122.578</v>
      </c>
      <c r="AY1189">
        <v>42</v>
      </c>
      <c r="AZ1189">
        <v>19.718</v>
      </c>
      <c r="BA1189">
        <v>13.079000000000001</v>
      </c>
      <c r="BB1189">
        <v>38605.671000000002</v>
      </c>
      <c r="BD1189">
        <v>86.06</v>
      </c>
      <c r="BE1189">
        <v>4.7699999999999996</v>
      </c>
      <c r="BF1189">
        <v>30.1</v>
      </c>
      <c r="BG1189">
        <v>35.6</v>
      </c>
      <c r="BI1189">
        <v>5.98</v>
      </c>
      <c r="BJ1189">
        <v>82.66</v>
      </c>
      <c r="BK1189">
        <v>0.90100000000000002</v>
      </c>
    </row>
    <row r="1190" spans="1:67" x14ac:dyDescent="0.3">
      <c r="A1190" t="s">
        <v>205</v>
      </c>
      <c r="B1190" t="s">
        <v>206</v>
      </c>
      <c r="C1190" t="s">
        <v>122</v>
      </c>
      <c r="D1190" s="33">
        <v>44267</v>
      </c>
      <c r="E1190">
        <v>4056888</v>
      </c>
      <c r="F1190">
        <v>25038</v>
      </c>
      <c r="G1190">
        <v>22363.429</v>
      </c>
      <c r="H1190">
        <v>90132</v>
      </c>
      <c r="I1190">
        <v>223</v>
      </c>
      <c r="J1190">
        <v>263.714</v>
      </c>
      <c r="K1190">
        <v>60171.576000000001</v>
      </c>
      <c r="L1190">
        <v>371.36200000000002</v>
      </c>
      <c r="M1190">
        <v>331.69299999999998</v>
      </c>
      <c r="N1190">
        <v>1336.8340000000001</v>
      </c>
      <c r="O1190">
        <v>3.3079999999999998</v>
      </c>
      <c r="P1190">
        <v>3.911</v>
      </c>
      <c r="Q1190">
        <v>1.1200000000000001</v>
      </c>
      <c r="R1190">
        <v>4033</v>
      </c>
      <c r="S1190">
        <v>59.817</v>
      </c>
      <c r="T1190">
        <v>24749</v>
      </c>
      <c r="U1190">
        <v>367.07600000000002</v>
      </c>
      <c r="V1190">
        <v>2256</v>
      </c>
      <c r="W1190">
        <v>33.460999999999999</v>
      </c>
      <c r="X1190">
        <v>9842</v>
      </c>
      <c r="Y1190">
        <v>145.976</v>
      </c>
      <c r="Z1190">
        <v>464619</v>
      </c>
      <c r="AA1190">
        <v>57082984</v>
      </c>
      <c r="AB1190">
        <v>846.65200000000004</v>
      </c>
      <c r="AC1190">
        <v>6.891</v>
      </c>
      <c r="AD1190">
        <v>325630</v>
      </c>
      <c r="AE1190">
        <v>4.83</v>
      </c>
      <c r="AF1190">
        <v>6.7000000000000004E-2</v>
      </c>
      <c r="AG1190">
        <v>14.9</v>
      </c>
      <c r="AH1190" t="s">
        <v>207</v>
      </c>
      <c r="AI1190">
        <v>7340323</v>
      </c>
      <c r="AJ1190">
        <v>5122614</v>
      </c>
      <c r="AK1190">
        <v>2217676</v>
      </c>
      <c r="AL1190">
        <v>33</v>
      </c>
      <c r="AM1190">
        <v>348184</v>
      </c>
      <c r="AN1190">
        <v>232748</v>
      </c>
      <c r="AO1190">
        <v>10.89</v>
      </c>
      <c r="AP1190">
        <v>7.6</v>
      </c>
      <c r="AQ1190">
        <v>3.29</v>
      </c>
      <c r="AR1190">
        <v>0</v>
      </c>
      <c r="AS1190">
        <v>3452</v>
      </c>
      <c r="AT1190">
        <v>189269</v>
      </c>
      <c r="AU1190">
        <v>0.28100000000000003</v>
      </c>
      <c r="AV1190">
        <v>62.04</v>
      </c>
      <c r="AW1190">
        <v>67422000</v>
      </c>
      <c r="AX1190">
        <v>122.578</v>
      </c>
      <c r="AY1190">
        <v>42</v>
      </c>
      <c r="AZ1190">
        <v>19.718</v>
      </c>
      <c r="BA1190">
        <v>13.079000000000001</v>
      </c>
      <c r="BB1190">
        <v>38605.671000000002</v>
      </c>
      <c r="BD1190">
        <v>86.06</v>
      </c>
      <c r="BE1190">
        <v>4.7699999999999996</v>
      </c>
      <c r="BF1190">
        <v>30.1</v>
      </c>
      <c r="BG1190">
        <v>35.6</v>
      </c>
      <c r="BI1190">
        <v>5.98</v>
      </c>
      <c r="BJ1190">
        <v>82.66</v>
      </c>
      <c r="BK1190">
        <v>0.90100000000000002</v>
      </c>
    </row>
    <row r="1191" spans="1:67" x14ac:dyDescent="0.3">
      <c r="A1191" t="s">
        <v>205</v>
      </c>
      <c r="B1191" t="s">
        <v>206</v>
      </c>
      <c r="C1191" t="s">
        <v>122</v>
      </c>
      <c r="D1191" s="33">
        <v>44268</v>
      </c>
      <c r="E1191">
        <v>4086647</v>
      </c>
      <c r="F1191">
        <v>29759</v>
      </c>
      <c r="G1191">
        <v>23273</v>
      </c>
      <c r="H1191">
        <v>90301</v>
      </c>
      <c r="I1191">
        <v>169</v>
      </c>
      <c r="J1191">
        <v>263.57100000000003</v>
      </c>
      <c r="K1191">
        <v>60612.959999999999</v>
      </c>
      <c r="L1191">
        <v>441.38400000000001</v>
      </c>
      <c r="M1191">
        <v>345.18400000000003</v>
      </c>
      <c r="N1191">
        <v>1339.34</v>
      </c>
      <c r="O1191">
        <v>2.5070000000000001</v>
      </c>
      <c r="P1191">
        <v>3.9089999999999998</v>
      </c>
      <c r="Q1191">
        <v>1.1299999999999999</v>
      </c>
      <c r="R1191">
        <v>4070</v>
      </c>
      <c r="S1191">
        <v>60.366</v>
      </c>
      <c r="T1191">
        <v>24671</v>
      </c>
      <c r="U1191">
        <v>365.91899999999998</v>
      </c>
      <c r="V1191">
        <v>2286</v>
      </c>
      <c r="W1191">
        <v>33.905999999999999</v>
      </c>
      <c r="X1191">
        <v>9832</v>
      </c>
      <c r="Y1191">
        <v>145.828</v>
      </c>
      <c r="Z1191">
        <v>245043</v>
      </c>
      <c r="AA1191">
        <v>57328027</v>
      </c>
      <c r="AB1191">
        <v>850.28700000000003</v>
      </c>
      <c r="AC1191">
        <v>3.6339999999999999</v>
      </c>
      <c r="AD1191">
        <v>330072</v>
      </c>
      <c r="AE1191">
        <v>4.8959999999999999</v>
      </c>
      <c r="AF1191">
        <v>6.7000000000000004E-2</v>
      </c>
      <c r="AG1191">
        <v>14.9</v>
      </c>
      <c r="AH1191" t="s">
        <v>207</v>
      </c>
      <c r="AI1191">
        <v>7586918</v>
      </c>
      <c r="AJ1191">
        <v>5353938</v>
      </c>
      <c r="AK1191">
        <v>2232946</v>
      </c>
      <c r="AL1191">
        <v>34</v>
      </c>
      <c r="AM1191">
        <v>246595</v>
      </c>
      <c r="AN1191">
        <v>235730</v>
      </c>
      <c r="AO1191">
        <v>11.25</v>
      </c>
      <c r="AP1191">
        <v>7.94</v>
      </c>
      <c r="AQ1191">
        <v>3.31</v>
      </c>
      <c r="AR1191">
        <v>0</v>
      </c>
      <c r="AS1191">
        <v>3496</v>
      </c>
      <c r="AT1191">
        <v>192612</v>
      </c>
      <c r="AU1191">
        <v>0.28599999999999998</v>
      </c>
      <c r="AV1191">
        <v>70.37</v>
      </c>
      <c r="AW1191">
        <v>67422000</v>
      </c>
      <c r="AX1191">
        <v>122.578</v>
      </c>
      <c r="AY1191">
        <v>42</v>
      </c>
      <c r="AZ1191">
        <v>19.718</v>
      </c>
      <c r="BA1191">
        <v>13.079000000000001</v>
      </c>
      <c r="BB1191">
        <v>38605.671000000002</v>
      </c>
      <c r="BD1191">
        <v>86.06</v>
      </c>
      <c r="BE1191">
        <v>4.7699999999999996</v>
      </c>
      <c r="BF1191">
        <v>30.1</v>
      </c>
      <c r="BG1191">
        <v>35.6</v>
      </c>
      <c r="BI1191">
        <v>5.98</v>
      </c>
      <c r="BJ1191">
        <v>82.66</v>
      </c>
      <c r="BK1191">
        <v>0.90100000000000002</v>
      </c>
    </row>
    <row r="1192" spans="1:67" x14ac:dyDescent="0.3">
      <c r="A1192" t="s">
        <v>205</v>
      </c>
      <c r="B1192" t="s">
        <v>206</v>
      </c>
      <c r="C1192" t="s">
        <v>122</v>
      </c>
      <c r="D1192" s="33">
        <v>44269</v>
      </c>
      <c r="E1192">
        <v>4113075</v>
      </c>
      <c r="F1192">
        <v>26428</v>
      </c>
      <c r="G1192">
        <v>23930.571</v>
      </c>
      <c r="H1192">
        <v>90442</v>
      </c>
      <c r="I1192">
        <v>141</v>
      </c>
      <c r="J1192">
        <v>265.14299999999997</v>
      </c>
      <c r="K1192">
        <v>61004.938999999998</v>
      </c>
      <c r="L1192">
        <v>391.97899999999998</v>
      </c>
      <c r="M1192">
        <v>354.93700000000001</v>
      </c>
      <c r="N1192">
        <v>1341.432</v>
      </c>
      <c r="O1192">
        <v>2.0910000000000002</v>
      </c>
      <c r="P1192">
        <v>3.9329999999999998</v>
      </c>
      <c r="Q1192">
        <v>1.1399999999999999</v>
      </c>
      <c r="R1192">
        <v>4127</v>
      </c>
      <c r="S1192">
        <v>61.210999999999999</v>
      </c>
      <c r="T1192">
        <v>24989</v>
      </c>
      <c r="U1192">
        <v>370.63600000000002</v>
      </c>
      <c r="V1192">
        <v>2287</v>
      </c>
      <c r="W1192">
        <v>33.920999999999999</v>
      </c>
      <c r="X1192">
        <v>9933</v>
      </c>
      <c r="Y1192">
        <v>147.32599999999999</v>
      </c>
      <c r="Z1192">
        <v>54509</v>
      </c>
      <c r="AA1192">
        <v>57382536</v>
      </c>
      <c r="AB1192">
        <v>851.09500000000003</v>
      </c>
      <c r="AC1192">
        <v>0.80800000000000005</v>
      </c>
      <c r="AD1192">
        <v>331262</v>
      </c>
      <c r="AE1192">
        <v>4.9130000000000003</v>
      </c>
      <c r="AF1192">
        <v>6.8000000000000005E-2</v>
      </c>
      <c r="AG1192">
        <v>14.7</v>
      </c>
      <c r="AH1192" t="s">
        <v>207</v>
      </c>
      <c r="AI1192">
        <v>7653658</v>
      </c>
      <c r="AJ1192">
        <v>5417252</v>
      </c>
      <c r="AK1192">
        <v>2236371</v>
      </c>
      <c r="AL1192">
        <v>35</v>
      </c>
      <c r="AM1192">
        <v>66740</v>
      </c>
      <c r="AN1192">
        <v>227164</v>
      </c>
      <c r="AO1192">
        <v>11.35</v>
      </c>
      <c r="AP1192">
        <v>8.0299999999999994</v>
      </c>
      <c r="AQ1192">
        <v>3.32</v>
      </c>
      <c r="AR1192">
        <v>0</v>
      </c>
      <c r="AS1192">
        <v>3369</v>
      </c>
      <c r="AT1192">
        <v>184335</v>
      </c>
      <c r="AU1192">
        <v>0.27300000000000002</v>
      </c>
      <c r="AV1192">
        <v>70.37</v>
      </c>
      <c r="AW1192">
        <v>67422000</v>
      </c>
      <c r="AX1192">
        <v>122.578</v>
      </c>
      <c r="AY1192">
        <v>42</v>
      </c>
      <c r="AZ1192">
        <v>19.718</v>
      </c>
      <c r="BA1192">
        <v>13.079000000000001</v>
      </c>
      <c r="BB1192">
        <v>38605.671000000002</v>
      </c>
      <c r="BD1192">
        <v>86.06</v>
      </c>
      <c r="BE1192">
        <v>4.7699999999999996</v>
      </c>
      <c r="BF1192">
        <v>30.1</v>
      </c>
      <c r="BG1192">
        <v>35.6</v>
      </c>
      <c r="BI1192">
        <v>5.98</v>
      </c>
      <c r="BJ1192">
        <v>82.66</v>
      </c>
      <c r="BK1192">
        <v>0.90100000000000002</v>
      </c>
      <c r="BL1192">
        <v>53469.4</v>
      </c>
      <c r="BM1192">
        <v>7.11</v>
      </c>
      <c r="BN1192">
        <v>-1.68</v>
      </c>
      <c r="BO1192">
        <v>793.05567915517202</v>
      </c>
    </row>
    <row r="1193" spans="1:67" x14ac:dyDescent="0.3">
      <c r="A1193" t="s">
        <v>205</v>
      </c>
      <c r="B1193" t="s">
        <v>206</v>
      </c>
      <c r="C1193" t="s">
        <v>122</v>
      </c>
      <c r="D1193" s="33">
        <v>44270</v>
      </c>
      <c r="E1193">
        <v>4119519</v>
      </c>
      <c r="F1193">
        <v>6444</v>
      </c>
      <c r="G1193">
        <v>24065.143</v>
      </c>
      <c r="H1193">
        <v>90775</v>
      </c>
      <c r="I1193">
        <v>333</v>
      </c>
      <c r="J1193">
        <v>261.42899999999997</v>
      </c>
      <c r="K1193">
        <v>61100.516000000003</v>
      </c>
      <c r="L1193">
        <v>95.576999999999998</v>
      </c>
      <c r="M1193">
        <v>356.93299999999999</v>
      </c>
      <c r="N1193">
        <v>1346.3710000000001</v>
      </c>
      <c r="O1193">
        <v>4.9390000000000001</v>
      </c>
      <c r="P1193">
        <v>3.8769999999999998</v>
      </c>
      <c r="Q1193">
        <v>1.1499999999999999</v>
      </c>
      <c r="R1193">
        <v>4219</v>
      </c>
      <c r="S1193">
        <v>62.576000000000001</v>
      </c>
      <c r="T1193">
        <v>25469</v>
      </c>
      <c r="U1193">
        <v>377.755</v>
      </c>
      <c r="V1193">
        <v>2307</v>
      </c>
      <c r="W1193">
        <v>34.216999999999999</v>
      </c>
      <c r="X1193">
        <v>10025</v>
      </c>
      <c r="Y1193">
        <v>148.69</v>
      </c>
      <c r="Z1193">
        <v>495130</v>
      </c>
      <c r="AA1193">
        <v>57877666</v>
      </c>
      <c r="AB1193">
        <v>858.43899999999996</v>
      </c>
      <c r="AC1193">
        <v>7.3440000000000003</v>
      </c>
      <c r="AD1193">
        <v>340900</v>
      </c>
      <c r="AE1193">
        <v>5.056</v>
      </c>
      <c r="AF1193">
        <v>7.0000000000000007E-2</v>
      </c>
      <c r="AG1193">
        <v>14.3</v>
      </c>
      <c r="AH1193" t="s">
        <v>207</v>
      </c>
      <c r="AI1193">
        <v>7844739</v>
      </c>
      <c r="AJ1193">
        <v>5575709</v>
      </c>
      <c r="AK1193">
        <v>2268992</v>
      </c>
      <c r="AL1193">
        <v>38</v>
      </c>
      <c r="AM1193">
        <v>191081</v>
      </c>
      <c r="AN1193">
        <v>231914</v>
      </c>
      <c r="AO1193">
        <v>11.64</v>
      </c>
      <c r="AP1193">
        <v>8.27</v>
      </c>
      <c r="AQ1193">
        <v>3.37</v>
      </c>
      <c r="AR1193">
        <v>0</v>
      </c>
      <c r="AS1193">
        <v>3440</v>
      </c>
      <c r="AT1193">
        <v>191672</v>
      </c>
      <c r="AU1193">
        <v>0.28399999999999997</v>
      </c>
      <c r="AV1193">
        <v>62.04</v>
      </c>
      <c r="AW1193">
        <v>67422000</v>
      </c>
      <c r="AX1193">
        <v>122.578</v>
      </c>
      <c r="AY1193">
        <v>42</v>
      </c>
      <c r="AZ1193">
        <v>19.718</v>
      </c>
      <c r="BA1193">
        <v>13.079000000000001</v>
      </c>
      <c r="BB1193">
        <v>38605.671000000002</v>
      </c>
      <c r="BD1193">
        <v>86.06</v>
      </c>
      <c r="BE1193">
        <v>4.7699999999999996</v>
      </c>
      <c r="BF1193">
        <v>30.1</v>
      </c>
      <c r="BG1193">
        <v>35.6</v>
      </c>
      <c r="BI1193">
        <v>5.98</v>
      </c>
      <c r="BJ1193">
        <v>82.66</v>
      </c>
      <c r="BK1193">
        <v>0.90100000000000002</v>
      </c>
    </row>
    <row r="1194" spans="1:67" x14ac:dyDescent="0.3">
      <c r="A1194" t="s">
        <v>205</v>
      </c>
      <c r="B1194" t="s">
        <v>206</v>
      </c>
      <c r="C1194" t="s">
        <v>122</v>
      </c>
      <c r="D1194" s="33">
        <v>44271</v>
      </c>
      <c r="E1194">
        <v>4149521</v>
      </c>
      <c r="F1194">
        <v>30002</v>
      </c>
      <c r="G1194">
        <v>25047.286</v>
      </c>
      <c r="H1194">
        <v>91183</v>
      </c>
      <c r="I1194">
        <v>408</v>
      </c>
      <c r="J1194">
        <v>267.14299999999997</v>
      </c>
      <c r="K1194">
        <v>61545.504000000001</v>
      </c>
      <c r="L1194">
        <v>444.988</v>
      </c>
      <c r="M1194">
        <v>371.5</v>
      </c>
      <c r="N1194">
        <v>1352.422</v>
      </c>
      <c r="O1194">
        <v>6.0510000000000002</v>
      </c>
      <c r="P1194">
        <v>3.9620000000000002</v>
      </c>
      <c r="Q1194">
        <v>1.1599999999999999</v>
      </c>
      <c r="R1194">
        <v>4239</v>
      </c>
      <c r="S1194">
        <v>62.872999999999998</v>
      </c>
      <c r="T1194">
        <v>25492</v>
      </c>
      <c r="U1194">
        <v>378.096</v>
      </c>
      <c r="V1194">
        <v>2321</v>
      </c>
      <c r="W1194">
        <v>34.424999999999997</v>
      </c>
      <c r="X1194">
        <v>10220</v>
      </c>
      <c r="Y1194">
        <v>151.583</v>
      </c>
      <c r="Z1194">
        <v>448929</v>
      </c>
      <c r="AA1194">
        <v>58326595</v>
      </c>
      <c r="AB1194">
        <v>865.09699999999998</v>
      </c>
      <c r="AC1194">
        <v>6.6580000000000004</v>
      </c>
      <c r="AD1194">
        <v>352102</v>
      </c>
      <c r="AE1194">
        <v>5.2220000000000004</v>
      </c>
      <c r="AF1194">
        <v>7.0999999999999994E-2</v>
      </c>
      <c r="AG1194">
        <v>14.1</v>
      </c>
      <c r="AH1194" t="s">
        <v>207</v>
      </c>
      <c r="AI1194">
        <v>8025801</v>
      </c>
      <c r="AJ1194">
        <v>5717242</v>
      </c>
      <c r="AK1194">
        <v>2308516</v>
      </c>
      <c r="AL1194">
        <v>43</v>
      </c>
      <c r="AM1194">
        <v>181062</v>
      </c>
      <c r="AN1194">
        <v>225054</v>
      </c>
      <c r="AO1194">
        <v>11.9</v>
      </c>
      <c r="AP1194">
        <v>8.48</v>
      </c>
      <c r="AQ1194">
        <v>3.42</v>
      </c>
      <c r="AR1194">
        <v>0</v>
      </c>
      <c r="AS1194">
        <v>3338</v>
      </c>
      <c r="AT1194">
        <v>187268</v>
      </c>
      <c r="AU1194">
        <v>0.27800000000000002</v>
      </c>
      <c r="AV1194">
        <v>62.04</v>
      </c>
      <c r="AW1194">
        <v>67422000</v>
      </c>
      <c r="AX1194">
        <v>122.578</v>
      </c>
      <c r="AY1194">
        <v>42</v>
      </c>
      <c r="AZ1194">
        <v>19.718</v>
      </c>
      <c r="BA1194">
        <v>13.079000000000001</v>
      </c>
      <c r="BB1194">
        <v>38605.671000000002</v>
      </c>
      <c r="BD1194">
        <v>86.06</v>
      </c>
      <c r="BE1194">
        <v>4.7699999999999996</v>
      </c>
      <c r="BF1194">
        <v>30.1</v>
      </c>
      <c r="BG1194">
        <v>35.6</v>
      </c>
      <c r="BI1194">
        <v>5.98</v>
      </c>
      <c r="BJ1194">
        <v>82.66</v>
      </c>
      <c r="BK1194">
        <v>0.90100000000000002</v>
      </c>
    </row>
    <row r="1195" spans="1:67" x14ac:dyDescent="0.3">
      <c r="A1195" t="s">
        <v>205</v>
      </c>
      <c r="B1195" t="s">
        <v>206</v>
      </c>
      <c r="C1195" t="s">
        <v>122</v>
      </c>
      <c r="D1195" s="33">
        <v>44272</v>
      </c>
      <c r="E1195">
        <v>4187989</v>
      </c>
      <c r="F1195">
        <v>38468</v>
      </c>
      <c r="G1195">
        <v>26310.286</v>
      </c>
      <c r="H1195">
        <v>91424</v>
      </c>
      <c r="I1195">
        <v>241</v>
      </c>
      <c r="J1195">
        <v>254.286</v>
      </c>
      <c r="K1195">
        <v>62116.06</v>
      </c>
      <c r="L1195">
        <v>570.55600000000004</v>
      </c>
      <c r="M1195">
        <v>390.233</v>
      </c>
      <c r="N1195">
        <v>1355.9970000000001</v>
      </c>
      <c r="O1195">
        <v>3.5750000000000002</v>
      </c>
      <c r="P1195">
        <v>3.7719999999999998</v>
      </c>
      <c r="Q1195">
        <v>1.1599999999999999</v>
      </c>
      <c r="R1195">
        <v>4219</v>
      </c>
      <c r="S1195">
        <v>62.576000000000001</v>
      </c>
      <c r="T1195">
        <v>25314</v>
      </c>
      <c r="U1195">
        <v>375.45600000000002</v>
      </c>
      <c r="V1195">
        <v>2335</v>
      </c>
      <c r="W1195">
        <v>34.633000000000003</v>
      </c>
      <c r="X1195">
        <v>10391</v>
      </c>
      <c r="Y1195">
        <v>154.119</v>
      </c>
      <c r="Z1195">
        <v>404630</v>
      </c>
      <c r="AA1195">
        <v>58731225</v>
      </c>
      <c r="AB1195">
        <v>871.09900000000005</v>
      </c>
      <c r="AC1195">
        <v>6.0010000000000003</v>
      </c>
      <c r="AD1195">
        <v>360461</v>
      </c>
      <c r="AE1195">
        <v>5.3460000000000001</v>
      </c>
      <c r="AF1195">
        <v>7.1999999999999995E-2</v>
      </c>
      <c r="AG1195">
        <v>13.9</v>
      </c>
      <c r="AH1195" t="s">
        <v>207</v>
      </c>
      <c r="AI1195">
        <v>8214991</v>
      </c>
      <c r="AJ1195">
        <v>5867646</v>
      </c>
      <c r="AK1195">
        <v>2347297</v>
      </c>
      <c r="AL1195">
        <v>48</v>
      </c>
      <c r="AM1195">
        <v>189190</v>
      </c>
      <c r="AN1195">
        <v>218369</v>
      </c>
      <c r="AO1195">
        <v>12.18</v>
      </c>
      <c r="AP1195">
        <v>8.6999999999999993</v>
      </c>
      <c r="AQ1195">
        <v>3.48</v>
      </c>
      <c r="AR1195">
        <v>0</v>
      </c>
      <c r="AS1195">
        <v>3239</v>
      </c>
      <c r="AT1195">
        <v>183207</v>
      </c>
      <c r="AU1195">
        <v>0.27200000000000002</v>
      </c>
      <c r="AV1195">
        <v>62.04</v>
      </c>
      <c r="AW1195">
        <v>67422000</v>
      </c>
      <c r="AX1195">
        <v>122.578</v>
      </c>
      <c r="AY1195">
        <v>42</v>
      </c>
      <c r="AZ1195">
        <v>19.718</v>
      </c>
      <c r="BA1195">
        <v>13.079000000000001</v>
      </c>
      <c r="BB1195">
        <v>38605.671000000002</v>
      </c>
      <c r="BD1195">
        <v>86.06</v>
      </c>
      <c r="BE1195">
        <v>4.7699999999999996</v>
      </c>
      <c r="BF1195">
        <v>30.1</v>
      </c>
      <c r="BG1195">
        <v>35.6</v>
      </c>
      <c r="BI1195">
        <v>5.98</v>
      </c>
      <c r="BJ1195">
        <v>82.66</v>
      </c>
      <c r="BK1195">
        <v>0.90100000000000002</v>
      </c>
    </row>
    <row r="1196" spans="1:67" x14ac:dyDescent="0.3">
      <c r="A1196" t="s">
        <v>205</v>
      </c>
      <c r="B1196" t="s">
        <v>206</v>
      </c>
      <c r="C1196" t="s">
        <v>122</v>
      </c>
      <c r="D1196" s="33">
        <v>44273</v>
      </c>
      <c r="E1196">
        <v>4223020</v>
      </c>
      <c r="F1196">
        <v>35031</v>
      </c>
      <c r="G1196">
        <v>27310</v>
      </c>
      <c r="H1196">
        <v>91692</v>
      </c>
      <c r="I1196">
        <v>268</v>
      </c>
      <c r="J1196">
        <v>254.714</v>
      </c>
      <c r="K1196">
        <v>62635.637999999999</v>
      </c>
      <c r="L1196">
        <v>519.57799999999997</v>
      </c>
      <c r="M1196">
        <v>405.06099999999998</v>
      </c>
      <c r="N1196">
        <v>1359.972</v>
      </c>
      <c r="O1196">
        <v>3.9750000000000001</v>
      </c>
      <c r="P1196">
        <v>3.778</v>
      </c>
      <c r="Q1196">
        <v>1.17</v>
      </c>
      <c r="R1196">
        <v>4246</v>
      </c>
      <c r="S1196">
        <v>62.975999999999999</v>
      </c>
      <c r="T1196">
        <v>25389</v>
      </c>
      <c r="U1196">
        <v>376.56799999999998</v>
      </c>
      <c r="V1196">
        <v>2332</v>
      </c>
      <c r="W1196">
        <v>34.588000000000001</v>
      </c>
      <c r="X1196">
        <v>10443</v>
      </c>
      <c r="Y1196">
        <v>154.88999999999999</v>
      </c>
      <c r="Z1196">
        <v>483342</v>
      </c>
      <c r="AA1196">
        <v>59214567</v>
      </c>
      <c r="AB1196">
        <v>878.26800000000003</v>
      </c>
      <c r="AC1196">
        <v>7.1689999999999996</v>
      </c>
      <c r="AD1196">
        <v>370886</v>
      </c>
      <c r="AE1196">
        <v>5.5010000000000003</v>
      </c>
      <c r="AF1196">
        <v>7.2999999999999995E-2</v>
      </c>
      <c r="AG1196">
        <v>13.7</v>
      </c>
      <c r="AH1196" t="s">
        <v>207</v>
      </c>
      <c r="AI1196">
        <v>8427354</v>
      </c>
      <c r="AJ1196">
        <v>6035417</v>
      </c>
      <c r="AK1196">
        <v>2391885</v>
      </c>
      <c r="AL1196">
        <v>52</v>
      </c>
      <c r="AM1196">
        <v>212363</v>
      </c>
      <c r="AN1196">
        <v>205031</v>
      </c>
      <c r="AO1196">
        <v>12.5</v>
      </c>
      <c r="AP1196">
        <v>8.9499999999999993</v>
      </c>
      <c r="AQ1196">
        <v>3.55</v>
      </c>
      <c r="AR1196">
        <v>0</v>
      </c>
      <c r="AS1196">
        <v>3041</v>
      </c>
      <c r="AT1196">
        <v>172500</v>
      </c>
      <c r="AU1196">
        <v>0.25600000000000001</v>
      </c>
      <c r="AV1196">
        <v>62.04</v>
      </c>
      <c r="AW1196">
        <v>67422000</v>
      </c>
      <c r="AX1196">
        <v>122.578</v>
      </c>
      <c r="AY1196">
        <v>42</v>
      </c>
      <c r="AZ1196">
        <v>19.718</v>
      </c>
      <c r="BA1196">
        <v>13.079000000000001</v>
      </c>
      <c r="BB1196">
        <v>38605.671000000002</v>
      </c>
      <c r="BD1196">
        <v>86.06</v>
      </c>
      <c r="BE1196">
        <v>4.7699999999999996</v>
      </c>
      <c r="BF1196">
        <v>30.1</v>
      </c>
      <c r="BG1196">
        <v>35.6</v>
      </c>
      <c r="BI1196">
        <v>5.98</v>
      </c>
      <c r="BJ1196">
        <v>82.66</v>
      </c>
      <c r="BK1196">
        <v>0.90100000000000002</v>
      </c>
    </row>
    <row r="1197" spans="1:67" x14ac:dyDescent="0.3">
      <c r="A1197" t="s">
        <v>205</v>
      </c>
      <c r="B1197" t="s">
        <v>206</v>
      </c>
      <c r="C1197" t="s">
        <v>122</v>
      </c>
      <c r="D1197" s="33">
        <v>44274</v>
      </c>
      <c r="E1197">
        <v>4258108</v>
      </c>
      <c r="F1197">
        <v>35088</v>
      </c>
      <c r="G1197">
        <v>28745.714</v>
      </c>
      <c r="H1197">
        <v>91977</v>
      </c>
      <c r="I1197">
        <v>285</v>
      </c>
      <c r="J1197">
        <v>263.57100000000003</v>
      </c>
      <c r="K1197">
        <v>63156.061999999998</v>
      </c>
      <c r="L1197">
        <v>520.42399999999998</v>
      </c>
      <c r="M1197">
        <v>426.35500000000002</v>
      </c>
      <c r="N1197">
        <v>1364.1990000000001</v>
      </c>
      <c r="O1197">
        <v>4.2270000000000003</v>
      </c>
      <c r="P1197">
        <v>3.9089999999999998</v>
      </c>
      <c r="Q1197">
        <v>1.17</v>
      </c>
      <c r="R1197">
        <v>4287</v>
      </c>
      <c r="S1197">
        <v>63.585000000000001</v>
      </c>
      <c r="T1197">
        <v>25339</v>
      </c>
      <c r="U1197">
        <v>375.827</v>
      </c>
      <c r="V1197">
        <v>2409</v>
      </c>
      <c r="W1197">
        <v>35.729999999999997</v>
      </c>
      <c r="X1197">
        <v>10694</v>
      </c>
      <c r="Y1197">
        <v>158.613</v>
      </c>
      <c r="Z1197">
        <v>545137</v>
      </c>
      <c r="AA1197">
        <v>59759704</v>
      </c>
      <c r="AB1197">
        <v>886.35299999999995</v>
      </c>
      <c r="AC1197">
        <v>8.0850000000000009</v>
      </c>
      <c r="AD1197">
        <v>382389</v>
      </c>
      <c r="AE1197">
        <v>5.6719999999999997</v>
      </c>
      <c r="AF1197">
        <v>7.2999999999999995E-2</v>
      </c>
      <c r="AG1197">
        <v>13.7</v>
      </c>
      <c r="AH1197" t="s">
        <v>207</v>
      </c>
      <c r="AI1197">
        <v>8694749</v>
      </c>
      <c r="AJ1197">
        <v>6265381</v>
      </c>
      <c r="AK1197">
        <v>2429314</v>
      </c>
      <c r="AL1197">
        <v>54</v>
      </c>
      <c r="AM1197">
        <v>267395</v>
      </c>
      <c r="AN1197">
        <v>193489</v>
      </c>
      <c r="AO1197">
        <v>12.9</v>
      </c>
      <c r="AP1197">
        <v>9.2899999999999991</v>
      </c>
      <c r="AQ1197">
        <v>3.6</v>
      </c>
      <c r="AR1197">
        <v>0</v>
      </c>
      <c r="AS1197">
        <v>2870</v>
      </c>
      <c r="AT1197">
        <v>163252</v>
      </c>
      <c r="AU1197">
        <v>0.24199999999999999</v>
      </c>
      <c r="AV1197">
        <v>70.37</v>
      </c>
      <c r="AW1197">
        <v>67422000</v>
      </c>
      <c r="AX1197">
        <v>122.578</v>
      </c>
      <c r="AY1197">
        <v>42</v>
      </c>
      <c r="AZ1197">
        <v>19.718</v>
      </c>
      <c r="BA1197">
        <v>13.079000000000001</v>
      </c>
      <c r="BB1197">
        <v>38605.671000000002</v>
      </c>
      <c r="BD1197">
        <v>86.06</v>
      </c>
      <c r="BE1197">
        <v>4.7699999999999996</v>
      </c>
      <c r="BF1197">
        <v>30.1</v>
      </c>
      <c r="BG1197">
        <v>35.6</v>
      </c>
      <c r="BI1197">
        <v>5.98</v>
      </c>
      <c r="BJ1197">
        <v>82.66</v>
      </c>
      <c r="BK1197">
        <v>0.90100000000000002</v>
      </c>
    </row>
    <row r="1198" spans="1:67" x14ac:dyDescent="0.3">
      <c r="A1198" t="s">
        <v>205</v>
      </c>
      <c r="B1198" t="s">
        <v>206</v>
      </c>
      <c r="C1198" t="s">
        <v>122</v>
      </c>
      <c r="D1198" s="33">
        <v>44275</v>
      </c>
      <c r="E1198">
        <v>4293435</v>
      </c>
      <c r="F1198">
        <v>35327</v>
      </c>
      <c r="G1198">
        <v>29541.143</v>
      </c>
      <c r="H1198">
        <v>92153</v>
      </c>
      <c r="I1198">
        <v>176</v>
      </c>
      <c r="J1198">
        <v>264.57100000000003</v>
      </c>
      <c r="K1198">
        <v>63680.03</v>
      </c>
      <c r="L1198">
        <v>523.96799999999996</v>
      </c>
      <c r="M1198">
        <v>438.15300000000002</v>
      </c>
      <c r="N1198">
        <v>1366.809</v>
      </c>
      <c r="O1198">
        <v>2.61</v>
      </c>
      <c r="P1198">
        <v>3.9239999999999999</v>
      </c>
      <c r="Q1198">
        <v>1.17</v>
      </c>
      <c r="R1198">
        <v>4353</v>
      </c>
      <c r="S1198">
        <v>64.563000000000002</v>
      </c>
      <c r="T1198">
        <v>25537</v>
      </c>
      <c r="U1198">
        <v>378.76400000000001</v>
      </c>
      <c r="V1198">
        <v>2463</v>
      </c>
      <c r="W1198">
        <v>36.530999999999999</v>
      </c>
      <c r="X1198">
        <v>10955</v>
      </c>
      <c r="Y1198">
        <v>162.48400000000001</v>
      </c>
      <c r="Z1198">
        <v>282851</v>
      </c>
      <c r="AA1198">
        <v>60042555</v>
      </c>
      <c r="AB1198">
        <v>890.548</v>
      </c>
      <c r="AC1198">
        <v>4.1950000000000003</v>
      </c>
      <c r="AD1198">
        <v>387790</v>
      </c>
      <c r="AE1198">
        <v>5.7519999999999998</v>
      </c>
      <c r="AF1198">
        <v>7.2999999999999995E-2</v>
      </c>
      <c r="AG1198">
        <v>13.7</v>
      </c>
      <c r="AH1198" t="s">
        <v>207</v>
      </c>
      <c r="AI1198">
        <v>8873150</v>
      </c>
      <c r="AJ1198">
        <v>6432006</v>
      </c>
      <c r="AK1198">
        <v>2441089</v>
      </c>
      <c r="AL1198">
        <v>55</v>
      </c>
      <c r="AM1198">
        <v>178401</v>
      </c>
      <c r="AN1198">
        <v>183747</v>
      </c>
      <c r="AO1198">
        <v>13.16</v>
      </c>
      <c r="AP1198">
        <v>9.5399999999999991</v>
      </c>
      <c r="AQ1198">
        <v>3.62</v>
      </c>
      <c r="AR1198">
        <v>0</v>
      </c>
      <c r="AS1198">
        <v>2725</v>
      </c>
      <c r="AT1198">
        <v>154010</v>
      </c>
      <c r="AU1198">
        <v>0.22800000000000001</v>
      </c>
      <c r="AV1198">
        <v>70.37</v>
      </c>
      <c r="AW1198">
        <v>67422000</v>
      </c>
      <c r="AX1198">
        <v>122.578</v>
      </c>
      <c r="AY1198">
        <v>42</v>
      </c>
      <c r="AZ1198">
        <v>19.718</v>
      </c>
      <c r="BA1198">
        <v>13.079000000000001</v>
      </c>
      <c r="BB1198">
        <v>38605.671000000002</v>
      </c>
      <c r="BD1198">
        <v>86.06</v>
      </c>
      <c r="BE1198">
        <v>4.7699999999999996</v>
      </c>
      <c r="BF1198">
        <v>30.1</v>
      </c>
      <c r="BG1198">
        <v>35.6</v>
      </c>
      <c r="BI1198">
        <v>5.98</v>
      </c>
      <c r="BJ1198">
        <v>82.66</v>
      </c>
      <c r="BK1198">
        <v>0.90100000000000002</v>
      </c>
    </row>
    <row r="1199" spans="1:67" x14ac:dyDescent="0.3">
      <c r="A1199" t="s">
        <v>205</v>
      </c>
      <c r="B1199" t="s">
        <v>206</v>
      </c>
      <c r="C1199" t="s">
        <v>122</v>
      </c>
      <c r="D1199" s="33">
        <v>44276</v>
      </c>
      <c r="E1199">
        <v>4324088</v>
      </c>
      <c r="F1199">
        <v>30653</v>
      </c>
      <c r="G1199">
        <v>30144.714</v>
      </c>
      <c r="H1199">
        <v>92291</v>
      </c>
      <c r="I1199">
        <v>138</v>
      </c>
      <c r="J1199">
        <v>264.14299999999997</v>
      </c>
      <c r="K1199">
        <v>64134.673999999999</v>
      </c>
      <c r="L1199">
        <v>454.64400000000001</v>
      </c>
      <c r="M1199">
        <v>447.10500000000002</v>
      </c>
      <c r="N1199">
        <v>1368.856</v>
      </c>
      <c r="O1199">
        <v>2.0470000000000002</v>
      </c>
      <c r="P1199">
        <v>3.9180000000000001</v>
      </c>
      <c r="Q1199">
        <v>1.17</v>
      </c>
      <c r="R1199">
        <v>4406</v>
      </c>
      <c r="S1199">
        <v>65.349999999999994</v>
      </c>
      <c r="T1199">
        <v>25926</v>
      </c>
      <c r="U1199">
        <v>384.53300000000002</v>
      </c>
      <c r="V1199">
        <v>2471</v>
      </c>
      <c r="W1199">
        <v>36.65</v>
      </c>
      <c r="X1199">
        <v>11060</v>
      </c>
      <c r="Y1199">
        <v>164.041</v>
      </c>
      <c r="Z1199">
        <v>59732</v>
      </c>
      <c r="AA1199">
        <v>60102287</v>
      </c>
      <c r="AB1199">
        <v>891.43399999999997</v>
      </c>
      <c r="AC1199">
        <v>0.88600000000000001</v>
      </c>
      <c r="AD1199">
        <v>388536</v>
      </c>
      <c r="AE1199">
        <v>5.7629999999999999</v>
      </c>
      <c r="AF1199">
        <v>7.3999999999999996E-2</v>
      </c>
      <c r="AG1199">
        <v>13.5</v>
      </c>
      <c r="AH1199" t="s">
        <v>207</v>
      </c>
      <c r="AI1199">
        <v>8925669</v>
      </c>
      <c r="AJ1199">
        <v>6481887</v>
      </c>
      <c r="AK1199">
        <v>2443726</v>
      </c>
      <c r="AL1199">
        <v>56</v>
      </c>
      <c r="AM1199">
        <v>52519</v>
      </c>
      <c r="AN1199">
        <v>181716</v>
      </c>
      <c r="AO1199">
        <v>13.24</v>
      </c>
      <c r="AP1199">
        <v>9.61</v>
      </c>
      <c r="AQ1199">
        <v>3.62</v>
      </c>
      <c r="AR1199">
        <v>0</v>
      </c>
      <c r="AS1199">
        <v>2695</v>
      </c>
      <c r="AT1199">
        <v>152091</v>
      </c>
      <c r="AU1199">
        <v>0.22600000000000001</v>
      </c>
      <c r="AV1199">
        <v>70.37</v>
      </c>
      <c r="AW1199">
        <v>67422000</v>
      </c>
      <c r="AX1199">
        <v>122.578</v>
      </c>
      <c r="AY1199">
        <v>42</v>
      </c>
      <c r="AZ1199">
        <v>19.718</v>
      </c>
      <c r="BA1199">
        <v>13.079000000000001</v>
      </c>
      <c r="BB1199">
        <v>38605.671000000002</v>
      </c>
      <c r="BD1199">
        <v>86.06</v>
      </c>
      <c r="BE1199">
        <v>4.7699999999999996</v>
      </c>
      <c r="BF1199">
        <v>30.1</v>
      </c>
      <c r="BG1199">
        <v>35.6</v>
      </c>
      <c r="BI1199">
        <v>5.98</v>
      </c>
      <c r="BJ1199">
        <v>82.66</v>
      </c>
      <c r="BK1199">
        <v>0.90100000000000002</v>
      </c>
      <c r="BL1199">
        <v>54004.4</v>
      </c>
      <c r="BM1199">
        <v>7.07</v>
      </c>
      <c r="BN1199">
        <v>4.3</v>
      </c>
      <c r="BO1199">
        <v>800.99077452463598</v>
      </c>
    </row>
    <row r="1200" spans="1:67" x14ac:dyDescent="0.3">
      <c r="A1200" t="s">
        <v>205</v>
      </c>
      <c r="B1200" t="s">
        <v>206</v>
      </c>
      <c r="C1200" t="s">
        <v>122</v>
      </c>
      <c r="D1200" s="33">
        <v>44277</v>
      </c>
      <c r="E1200">
        <v>4339880</v>
      </c>
      <c r="F1200">
        <v>15792</v>
      </c>
      <c r="G1200">
        <v>31480.143</v>
      </c>
      <c r="H1200">
        <v>92634</v>
      </c>
      <c r="I1200">
        <v>343</v>
      </c>
      <c r="J1200">
        <v>265.57100000000003</v>
      </c>
      <c r="K1200">
        <v>64368.9</v>
      </c>
      <c r="L1200">
        <v>234.226</v>
      </c>
      <c r="M1200">
        <v>466.91199999999998</v>
      </c>
      <c r="N1200">
        <v>1373.943</v>
      </c>
      <c r="O1200">
        <v>5.0869999999999997</v>
      </c>
      <c r="P1200">
        <v>3.9390000000000001</v>
      </c>
      <c r="Q1200">
        <v>1.17</v>
      </c>
      <c r="R1200">
        <v>4548</v>
      </c>
      <c r="S1200">
        <v>67.456000000000003</v>
      </c>
      <c r="T1200">
        <v>26488</v>
      </c>
      <c r="U1200">
        <v>392.86900000000003</v>
      </c>
      <c r="V1200">
        <v>2541</v>
      </c>
      <c r="W1200">
        <v>37.688000000000002</v>
      </c>
      <c r="X1200">
        <v>11286</v>
      </c>
      <c r="Y1200">
        <v>167.393</v>
      </c>
      <c r="Z1200">
        <v>581562</v>
      </c>
      <c r="AA1200">
        <v>60683849</v>
      </c>
      <c r="AB1200">
        <v>900.06</v>
      </c>
      <c r="AC1200">
        <v>8.6259999999999994</v>
      </c>
      <c r="AD1200">
        <v>400883</v>
      </c>
      <c r="AE1200">
        <v>5.9459999999999997</v>
      </c>
      <c r="AF1200">
        <v>7.4999999999999997E-2</v>
      </c>
      <c r="AG1200">
        <v>13.3</v>
      </c>
      <c r="AH1200" t="s">
        <v>207</v>
      </c>
      <c r="AI1200">
        <v>9129812</v>
      </c>
      <c r="AJ1200">
        <v>6651789</v>
      </c>
      <c r="AK1200">
        <v>2477966</v>
      </c>
      <c r="AL1200">
        <v>57</v>
      </c>
      <c r="AM1200">
        <v>204143</v>
      </c>
      <c r="AN1200">
        <v>183582</v>
      </c>
      <c r="AO1200">
        <v>13.54</v>
      </c>
      <c r="AP1200">
        <v>9.8699999999999992</v>
      </c>
      <c r="AQ1200">
        <v>3.68</v>
      </c>
      <c r="AR1200">
        <v>0</v>
      </c>
      <c r="AS1200">
        <v>2723</v>
      </c>
      <c r="AT1200">
        <v>153726</v>
      </c>
      <c r="AU1200">
        <v>0.22800000000000001</v>
      </c>
      <c r="AV1200">
        <v>70.37</v>
      </c>
      <c r="AW1200">
        <v>67422000</v>
      </c>
      <c r="AX1200">
        <v>122.578</v>
      </c>
      <c r="AY1200">
        <v>42</v>
      </c>
      <c r="AZ1200">
        <v>19.718</v>
      </c>
      <c r="BA1200">
        <v>13.079000000000001</v>
      </c>
      <c r="BB1200">
        <v>38605.671000000002</v>
      </c>
      <c r="BD1200">
        <v>86.06</v>
      </c>
      <c r="BE1200">
        <v>4.7699999999999996</v>
      </c>
      <c r="BF1200">
        <v>30.1</v>
      </c>
      <c r="BG1200">
        <v>35.6</v>
      </c>
      <c r="BI1200">
        <v>5.98</v>
      </c>
      <c r="BJ1200">
        <v>82.66</v>
      </c>
      <c r="BK1200">
        <v>0.90100000000000002</v>
      </c>
    </row>
    <row r="1201" spans="1:67" x14ac:dyDescent="0.3">
      <c r="A1201" t="s">
        <v>205</v>
      </c>
      <c r="B1201" t="s">
        <v>206</v>
      </c>
      <c r="C1201" t="s">
        <v>122</v>
      </c>
      <c r="D1201" s="33">
        <v>44278</v>
      </c>
      <c r="E1201">
        <v>4354558</v>
      </c>
      <c r="F1201">
        <v>14678</v>
      </c>
      <c r="G1201">
        <v>29291</v>
      </c>
      <c r="H1201">
        <v>92921</v>
      </c>
      <c r="I1201">
        <v>287</v>
      </c>
      <c r="J1201">
        <v>248.286</v>
      </c>
      <c r="K1201">
        <v>64586.603999999999</v>
      </c>
      <c r="L1201">
        <v>217.703</v>
      </c>
      <c r="M1201">
        <v>434.44299999999998</v>
      </c>
      <c r="N1201">
        <v>1378.2</v>
      </c>
      <c r="O1201">
        <v>4.2569999999999997</v>
      </c>
      <c r="P1201">
        <v>3.6829999999999998</v>
      </c>
      <c r="Q1201">
        <v>1.17</v>
      </c>
      <c r="R1201">
        <v>4634</v>
      </c>
      <c r="S1201">
        <v>68.730999999999995</v>
      </c>
      <c r="T1201">
        <v>26756</v>
      </c>
      <c r="U1201">
        <v>396.84399999999999</v>
      </c>
      <c r="V1201">
        <v>2594</v>
      </c>
      <c r="W1201">
        <v>38.473999999999997</v>
      </c>
      <c r="X1201">
        <v>11567</v>
      </c>
      <c r="Y1201">
        <v>171.56100000000001</v>
      </c>
      <c r="Z1201">
        <v>535627</v>
      </c>
      <c r="AA1201">
        <v>61219476</v>
      </c>
      <c r="AB1201">
        <v>908.00400000000002</v>
      </c>
      <c r="AC1201">
        <v>7.944</v>
      </c>
      <c r="AD1201">
        <v>413269</v>
      </c>
      <c r="AE1201">
        <v>6.13</v>
      </c>
      <c r="AF1201">
        <v>7.4999999999999997E-2</v>
      </c>
      <c r="AG1201">
        <v>13.3</v>
      </c>
      <c r="AH1201" t="s">
        <v>207</v>
      </c>
      <c r="AI1201">
        <v>9422482</v>
      </c>
      <c r="AJ1201">
        <v>6902076</v>
      </c>
      <c r="AK1201">
        <v>2520348</v>
      </c>
      <c r="AL1201">
        <v>58</v>
      </c>
      <c r="AM1201">
        <v>292670</v>
      </c>
      <c r="AN1201">
        <v>199526</v>
      </c>
      <c r="AO1201">
        <v>13.98</v>
      </c>
      <c r="AP1201">
        <v>10.24</v>
      </c>
      <c r="AQ1201">
        <v>3.74</v>
      </c>
      <c r="AR1201">
        <v>0</v>
      </c>
      <c r="AS1201">
        <v>2959</v>
      </c>
      <c r="AT1201">
        <v>169262</v>
      </c>
      <c r="AU1201">
        <v>0.251</v>
      </c>
      <c r="AV1201">
        <v>70.37</v>
      </c>
      <c r="AW1201">
        <v>67422000</v>
      </c>
      <c r="AX1201">
        <v>122.578</v>
      </c>
      <c r="AY1201">
        <v>42</v>
      </c>
      <c r="AZ1201">
        <v>19.718</v>
      </c>
      <c r="BA1201">
        <v>13.079000000000001</v>
      </c>
      <c r="BB1201">
        <v>38605.671000000002</v>
      </c>
      <c r="BD1201">
        <v>86.06</v>
      </c>
      <c r="BE1201">
        <v>4.7699999999999996</v>
      </c>
      <c r="BF1201">
        <v>30.1</v>
      </c>
      <c r="BG1201">
        <v>35.6</v>
      </c>
      <c r="BI1201">
        <v>5.98</v>
      </c>
      <c r="BJ1201">
        <v>82.66</v>
      </c>
      <c r="BK1201">
        <v>0.90100000000000002</v>
      </c>
    </row>
    <row r="1202" spans="1:67" x14ac:dyDescent="0.3">
      <c r="A1202" t="s">
        <v>205</v>
      </c>
      <c r="B1202" t="s">
        <v>206</v>
      </c>
      <c r="C1202" t="s">
        <v>122</v>
      </c>
      <c r="D1202" s="33">
        <v>44279</v>
      </c>
      <c r="E1202">
        <v>4419931</v>
      </c>
      <c r="F1202">
        <v>65373</v>
      </c>
      <c r="G1202">
        <v>33134.571000000004</v>
      </c>
      <c r="H1202">
        <v>93166</v>
      </c>
      <c r="I1202">
        <v>245</v>
      </c>
      <c r="J1202">
        <v>248.857</v>
      </c>
      <c r="K1202">
        <v>65556.213000000003</v>
      </c>
      <c r="L1202">
        <v>969.60900000000004</v>
      </c>
      <c r="M1202">
        <v>491.45</v>
      </c>
      <c r="N1202">
        <v>1381.8340000000001</v>
      </c>
      <c r="O1202">
        <v>3.6339999999999999</v>
      </c>
      <c r="P1202">
        <v>3.6909999999999998</v>
      </c>
      <c r="Q1202">
        <v>1.19</v>
      </c>
      <c r="R1202">
        <v>4651</v>
      </c>
      <c r="S1202">
        <v>68.983000000000004</v>
      </c>
      <c r="T1202">
        <v>26876</v>
      </c>
      <c r="U1202">
        <v>398.62400000000002</v>
      </c>
      <c r="V1202">
        <v>2621</v>
      </c>
      <c r="W1202">
        <v>38.875</v>
      </c>
      <c r="X1202">
        <v>11952</v>
      </c>
      <c r="Y1202">
        <v>177.27199999999999</v>
      </c>
      <c r="Z1202">
        <v>483128</v>
      </c>
      <c r="AA1202">
        <v>61702604</v>
      </c>
      <c r="AB1202">
        <v>915.17</v>
      </c>
      <c r="AC1202">
        <v>7.1660000000000004</v>
      </c>
      <c r="AD1202">
        <v>424483</v>
      </c>
      <c r="AE1202">
        <v>6.2960000000000003</v>
      </c>
      <c r="AF1202">
        <v>7.4999999999999997E-2</v>
      </c>
      <c r="AG1202">
        <v>13.3</v>
      </c>
      <c r="AH1202" t="s">
        <v>207</v>
      </c>
      <c r="AI1202">
        <v>9723163</v>
      </c>
      <c r="AJ1202">
        <v>7158913</v>
      </c>
      <c r="AK1202">
        <v>2564192</v>
      </c>
      <c r="AL1202">
        <v>58</v>
      </c>
      <c r="AM1202">
        <v>300681</v>
      </c>
      <c r="AN1202">
        <v>215453</v>
      </c>
      <c r="AO1202">
        <v>14.42</v>
      </c>
      <c r="AP1202">
        <v>10.62</v>
      </c>
      <c r="AQ1202">
        <v>3.8</v>
      </c>
      <c r="AR1202">
        <v>0</v>
      </c>
      <c r="AS1202">
        <v>3196</v>
      </c>
      <c r="AT1202">
        <v>184467</v>
      </c>
      <c r="AU1202">
        <v>0.27400000000000002</v>
      </c>
      <c r="AV1202">
        <v>70.37</v>
      </c>
      <c r="AW1202">
        <v>67422000</v>
      </c>
      <c r="AX1202">
        <v>122.578</v>
      </c>
      <c r="AY1202">
        <v>42</v>
      </c>
      <c r="AZ1202">
        <v>19.718</v>
      </c>
      <c r="BA1202">
        <v>13.079000000000001</v>
      </c>
      <c r="BB1202">
        <v>38605.671000000002</v>
      </c>
      <c r="BD1202">
        <v>86.06</v>
      </c>
      <c r="BE1202">
        <v>4.7699999999999996</v>
      </c>
      <c r="BF1202">
        <v>30.1</v>
      </c>
      <c r="BG1202">
        <v>35.6</v>
      </c>
      <c r="BI1202">
        <v>5.98</v>
      </c>
      <c r="BJ1202">
        <v>82.66</v>
      </c>
      <c r="BK1202">
        <v>0.90100000000000002</v>
      </c>
    </row>
    <row r="1203" spans="1:67" x14ac:dyDescent="0.3">
      <c r="A1203" t="s">
        <v>205</v>
      </c>
      <c r="B1203" t="s">
        <v>206</v>
      </c>
      <c r="C1203" t="s">
        <v>122</v>
      </c>
      <c r="D1203" s="33">
        <v>44280</v>
      </c>
      <c r="E1203">
        <v>4465572</v>
      </c>
      <c r="F1203">
        <v>45641</v>
      </c>
      <c r="G1203">
        <v>34650.286</v>
      </c>
      <c r="H1203">
        <v>93391</v>
      </c>
      <c r="I1203">
        <v>225</v>
      </c>
      <c r="J1203">
        <v>242.714</v>
      </c>
      <c r="K1203">
        <v>66233.157999999996</v>
      </c>
      <c r="L1203">
        <v>676.94500000000005</v>
      </c>
      <c r="M1203">
        <v>513.93100000000004</v>
      </c>
      <c r="N1203">
        <v>1385.171</v>
      </c>
      <c r="O1203">
        <v>3.3370000000000002</v>
      </c>
      <c r="P1203">
        <v>3.6</v>
      </c>
      <c r="Q1203">
        <v>1.18</v>
      </c>
      <c r="R1203">
        <v>4709</v>
      </c>
      <c r="S1203">
        <v>69.843999999999994</v>
      </c>
      <c r="T1203">
        <v>27036</v>
      </c>
      <c r="U1203">
        <v>400.99700000000001</v>
      </c>
      <c r="V1203">
        <v>2647</v>
      </c>
      <c r="W1203">
        <v>39.26</v>
      </c>
      <c r="X1203">
        <v>12151</v>
      </c>
      <c r="Y1203">
        <v>180.22300000000001</v>
      </c>
      <c r="Z1203">
        <v>570672</v>
      </c>
      <c r="AA1203">
        <v>62273276</v>
      </c>
      <c r="AB1203">
        <v>923.63400000000001</v>
      </c>
      <c r="AC1203">
        <v>8.4640000000000004</v>
      </c>
      <c r="AD1203">
        <v>436958</v>
      </c>
      <c r="AE1203">
        <v>6.4809999999999999</v>
      </c>
      <c r="AF1203">
        <v>7.4999999999999997E-2</v>
      </c>
      <c r="AG1203">
        <v>13.3</v>
      </c>
      <c r="AH1203" t="s">
        <v>207</v>
      </c>
      <c r="AI1203">
        <v>10109585</v>
      </c>
      <c r="AJ1203">
        <v>7500626</v>
      </c>
      <c r="AK1203">
        <v>2608896</v>
      </c>
      <c r="AL1203">
        <v>63</v>
      </c>
      <c r="AM1203">
        <v>386422</v>
      </c>
      <c r="AN1203">
        <v>240319</v>
      </c>
      <c r="AO1203">
        <v>14.99</v>
      </c>
      <c r="AP1203">
        <v>11.12</v>
      </c>
      <c r="AQ1203">
        <v>3.87</v>
      </c>
      <c r="AR1203">
        <v>0</v>
      </c>
      <c r="AS1203">
        <v>3564</v>
      </c>
      <c r="AT1203">
        <v>209316</v>
      </c>
      <c r="AU1203">
        <v>0.31</v>
      </c>
      <c r="AV1203">
        <v>70.37</v>
      </c>
      <c r="AW1203">
        <v>67422000</v>
      </c>
      <c r="AX1203">
        <v>122.578</v>
      </c>
      <c r="AY1203">
        <v>42</v>
      </c>
      <c r="AZ1203">
        <v>19.718</v>
      </c>
      <c r="BA1203">
        <v>13.079000000000001</v>
      </c>
      <c r="BB1203">
        <v>38605.671000000002</v>
      </c>
      <c r="BD1203">
        <v>86.06</v>
      </c>
      <c r="BE1203">
        <v>4.7699999999999996</v>
      </c>
      <c r="BF1203">
        <v>30.1</v>
      </c>
      <c r="BG1203">
        <v>35.6</v>
      </c>
      <c r="BI1203">
        <v>5.98</v>
      </c>
      <c r="BJ1203">
        <v>82.66</v>
      </c>
      <c r="BK1203">
        <v>0.90100000000000002</v>
      </c>
    </row>
    <row r="1204" spans="1:67" x14ac:dyDescent="0.3">
      <c r="A1204" t="s">
        <v>205</v>
      </c>
      <c r="B1204" t="s">
        <v>206</v>
      </c>
      <c r="C1204" t="s">
        <v>122</v>
      </c>
      <c r="D1204" s="33">
        <v>44281</v>
      </c>
      <c r="E1204">
        <v>4507441</v>
      </c>
      <c r="F1204">
        <v>41869</v>
      </c>
      <c r="G1204">
        <v>35619</v>
      </c>
      <c r="H1204">
        <v>94288</v>
      </c>
      <c r="I1204">
        <v>897</v>
      </c>
      <c r="J1204">
        <v>330.14299999999997</v>
      </c>
      <c r="K1204">
        <v>66854.157000000007</v>
      </c>
      <c r="L1204">
        <v>620.99900000000002</v>
      </c>
      <c r="M1204">
        <v>528.29899999999998</v>
      </c>
      <c r="N1204">
        <v>1398.4749999999999</v>
      </c>
      <c r="O1204">
        <v>13.304</v>
      </c>
      <c r="P1204">
        <v>4.8970000000000002</v>
      </c>
      <c r="Q1204">
        <v>1.17</v>
      </c>
      <c r="R1204">
        <v>4766</v>
      </c>
      <c r="S1204">
        <v>70.688999999999993</v>
      </c>
      <c r="T1204">
        <v>27242</v>
      </c>
      <c r="U1204">
        <v>404.05200000000002</v>
      </c>
      <c r="V1204">
        <v>2740</v>
      </c>
      <c r="W1204">
        <v>40.64</v>
      </c>
      <c r="X1204">
        <v>12500</v>
      </c>
      <c r="Y1204">
        <v>185.399</v>
      </c>
      <c r="Z1204">
        <v>635140</v>
      </c>
      <c r="AA1204">
        <v>62908416</v>
      </c>
      <c r="AB1204">
        <v>933.05499999999995</v>
      </c>
      <c r="AC1204">
        <v>9.42</v>
      </c>
      <c r="AD1204">
        <v>449816</v>
      </c>
      <c r="AE1204">
        <v>6.6719999999999997</v>
      </c>
      <c r="AF1204">
        <v>7.4999999999999997E-2</v>
      </c>
      <c r="AG1204">
        <v>13.3</v>
      </c>
      <c r="AH1204" t="s">
        <v>207</v>
      </c>
      <c r="AI1204">
        <v>10510143</v>
      </c>
      <c r="AJ1204">
        <v>7859342</v>
      </c>
      <c r="AK1204">
        <v>2650734</v>
      </c>
      <c r="AL1204">
        <v>67</v>
      </c>
      <c r="AM1204">
        <v>400558</v>
      </c>
      <c r="AN1204">
        <v>259342</v>
      </c>
      <c r="AO1204">
        <v>15.59</v>
      </c>
      <c r="AP1204">
        <v>11.66</v>
      </c>
      <c r="AQ1204">
        <v>3.93</v>
      </c>
      <c r="AR1204">
        <v>0</v>
      </c>
      <c r="AS1204">
        <v>3847</v>
      </c>
      <c r="AT1204">
        <v>227709</v>
      </c>
      <c r="AU1204">
        <v>0.33800000000000002</v>
      </c>
      <c r="AV1204">
        <v>68.52</v>
      </c>
      <c r="AW1204">
        <v>67422000</v>
      </c>
      <c r="AX1204">
        <v>122.578</v>
      </c>
      <c r="AY1204">
        <v>42</v>
      </c>
      <c r="AZ1204">
        <v>19.718</v>
      </c>
      <c r="BA1204">
        <v>13.079000000000001</v>
      </c>
      <c r="BB1204">
        <v>38605.671000000002</v>
      </c>
      <c r="BD1204">
        <v>86.06</v>
      </c>
      <c r="BE1204">
        <v>4.7699999999999996</v>
      </c>
      <c r="BF1204">
        <v>30.1</v>
      </c>
      <c r="BG1204">
        <v>35.6</v>
      </c>
      <c r="BI1204">
        <v>5.98</v>
      </c>
      <c r="BJ1204">
        <v>82.66</v>
      </c>
      <c r="BK1204">
        <v>0.90100000000000002</v>
      </c>
    </row>
    <row r="1205" spans="1:67" x14ac:dyDescent="0.3">
      <c r="A1205" t="s">
        <v>205</v>
      </c>
      <c r="B1205" t="s">
        <v>206</v>
      </c>
      <c r="C1205" t="s">
        <v>122</v>
      </c>
      <c r="D1205" s="33">
        <v>44282</v>
      </c>
      <c r="E1205">
        <v>4550060</v>
      </c>
      <c r="F1205">
        <v>42619</v>
      </c>
      <c r="G1205">
        <v>36660.714</v>
      </c>
      <c r="H1205">
        <v>94478</v>
      </c>
      <c r="I1205">
        <v>190</v>
      </c>
      <c r="J1205">
        <v>332.14299999999997</v>
      </c>
      <c r="K1205">
        <v>67486.28</v>
      </c>
      <c r="L1205">
        <v>632.12300000000005</v>
      </c>
      <c r="M1205">
        <v>543.75</v>
      </c>
      <c r="N1205">
        <v>1401.2929999999999</v>
      </c>
      <c r="O1205">
        <v>2.8180000000000001</v>
      </c>
      <c r="P1205">
        <v>4.9260000000000002</v>
      </c>
      <c r="Q1205">
        <v>1.1599999999999999</v>
      </c>
      <c r="R1205">
        <v>4791</v>
      </c>
      <c r="S1205">
        <v>71.06</v>
      </c>
      <c r="T1205">
        <v>27259</v>
      </c>
      <c r="U1205">
        <v>404.30399999999997</v>
      </c>
      <c r="V1205">
        <v>2755</v>
      </c>
      <c r="W1205">
        <v>40.862000000000002</v>
      </c>
      <c r="X1205">
        <v>12719</v>
      </c>
      <c r="Y1205">
        <v>188.648</v>
      </c>
      <c r="Z1205">
        <v>347455</v>
      </c>
      <c r="AA1205">
        <v>63255871</v>
      </c>
      <c r="AB1205">
        <v>938.20799999999997</v>
      </c>
      <c r="AC1205">
        <v>5.1529999999999996</v>
      </c>
      <c r="AD1205">
        <v>459045</v>
      </c>
      <c r="AE1205">
        <v>6.8090000000000002</v>
      </c>
      <c r="AF1205">
        <v>7.4999999999999997E-2</v>
      </c>
      <c r="AG1205">
        <v>13.3</v>
      </c>
      <c r="AH1205" t="s">
        <v>207</v>
      </c>
      <c r="AI1205">
        <v>10721995</v>
      </c>
      <c r="AJ1205">
        <v>8054551</v>
      </c>
      <c r="AK1205">
        <v>2667376</v>
      </c>
      <c r="AL1205">
        <v>68</v>
      </c>
      <c r="AM1205">
        <v>211852</v>
      </c>
      <c r="AN1205">
        <v>264121</v>
      </c>
      <c r="AO1205">
        <v>15.9</v>
      </c>
      <c r="AP1205">
        <v>11.95</v>
      </c>
      <c r="AQ1205">
        <v>3.96</v>
      </c>
      <c r="AR1205">
        <v>0</v>
      </c>
      <c r="AS1205">
        <v>3917</v>
      </c>
      <c r="AT1205">
        <v>231792</v>
      </c>
      <c r="AU1205">
        <v>0.34399999999999997</v>
      </c>
      <c r="AV1205">
        <v>68.52</v>
      </c>
      <c r="AW1205">
        <v>67422000</v>
      </c>
      <c r="AX1205">
        <v>122.578</v>
      </c>
      <c r="AY1205">
        <v>42</v>
      </c>
      <c r="AZ1205">
        <v>19.718</v>
      </c>
      <c r="BA1205">
        <v>13.079000000000001</v>
      </c>
      <c r="BB1205">
        <v>38605.671000000002</v>
      </c>
      <c r="BD1205">
        <v>86.06</v>
      </c>
      <c r="BE1205">
        <v>4.7699999999999996</v>
      </c>
      <c r="BF1205">
        <v>30.1</v>
      </c>
      <c r="BG1205">
        <v>35.6</v>
      </c>
      <c r="BI1205">
        <v>5.98</v>
      </c>
      <c r="BJ1205">
        <v>82.66</v>
      </c>
      <c r="BK1205">
        <v>0.90100000000000002</v>
      </c>
    </row>
    <row r="1206" spans="1:67" x14ac:dyDescent="0.3">
      <c r="A1206" t="s">
        <v>205</v>
      </c>
      <c r="B1206" t="s">
        <v>206</v>
      </c>
      <c r="C1206" t="s">
        <v>122</v>
      </c>
      <c r="D1206" s="33">
        <v>44283</v>
      </c>
      <c r="E1206">
        <v>4587179</v>
      </c>
      <c r="F1206">
        <v>37119</v>
      </c>
      <c r="G1206">
        <v>37584.428999999996</v>
      </c>
      <c r="H1206">
        <v>94609</v>
      </c>
      <c r="I1206">
        <v>131</v>
      </c>
      <c r="J1206">
        <v>331.14299999999997</v>
      </c>
      <c r="K1206">
        <v>68036.827999999994</v>
      </c>
      <c r="L1206">
        <v>550.54700000000003</v>
      </c>
      <c r="M1206">
        <v>557.45100000000002</v>
      </c>
      <c r="N1206">
        <v>1403.2360000000001</v>
      </c>
      <c r="O1206">
        <v>1.9430000000000001</v>
      </c>
      <c r="P1206">
        <v>4.9109999999999996</v>
      </c>
      <c r="Q1206">
        <v>1.1399999999999999</v>
      </c>
      <c r="R1206">
        <v>4872</v>
      </c>
      <c r="S1206">
        <v>72.260999999999996</v>
      </c>
      <c r="T1206">
        <v>27712</v>
      </c>
      <c r="U1206">
        <v>411.02300000000002</v>
      </c>
      <c r="V1206">
        <v>2797</v>
      </c>
      <c r="W1206">
        <v>41.484999999999999</v>
      </c>
      <c r="X1206">
        <v>12810</v>
      </c>
      <c r="Y1206">
        <v>189.99700000000001</v>
      </c>
      <c r="Z1206">
        <v>63358</v>
      </c>
      <c r="AA1206">
        <v>63319229</v>
      </c>
      <c r="AB1206">
        <v>939.14800000000002</v>
      </c>
      <c r="AC1206">
        <v>0.94</v>
      </c>
      <c r="AD1206">
        <v>459563</v>
      </c>
      <c r="AE1206">
        <v>6.8159999999999998</v>
      </c>
      <c r="AF1206">
        <v>7.4999999999999997E-2</v>
      </c>
      <c r="AG1206">
        <v>13.3</v>
      </c>
      <c r="AH1206" t="s">
        <v>207</v>
      </c>
      <c r="AI1206">
        <v>10785045</v>
      </c>
      <c r="AJ1206">
        <v>8113845</v>
      </c>
      <c r="AK1206">
        <v>2671129</v>
      </c>
      <c r="AL1206">
        <v>71</v>
      </c>
      <c r="AM1206">
        <v>63050</v>
      </c>
      <c r="AN1206">
        <v>265625</v>
      </c>
      <c r="AO1206">
        <v>16</v>
      </c>
      <c r="AP1206">
        <v>12.03</v>
      </c>
      <c r="AQ1206">
        <v>3.96</v>
      </c>
      <c r="AR1206">
        <v>0</v>
      </c>
      <c r="AS1206">
        <v>3940</v>
      </c>
      <c r="AT1206">
        <v>233137</v>
      </c>
      <c r="AU1206">
        <v>0.34599999999999997</v>
      </c>
      <c r="AV1206">
        <v>68.52</v>
      </c>
      <c r="AW1206">
        <v>67422000</v>
      </c>
      <c r="AX1206">
        <v>122.578</v>
      </c>
      <c r="AY1206">
        <v>42</v>
      </c>
      <c r="AZ1206">
        <v>19.718</v>
      </c>
      <c r="BA1206">
        <v>13.079000000000001</v>
      </c>
      <c r="BB1206">
        <v>38605.671000000002</v>
      </c>
      <c r="BD1206">
        <v>86.06</v>
      </c>
      <c r="BE1206">
        <v>4.7699999999999996</v>
      </c>
      <c r="BF1206">
        <v>30.1</v>
      </c>
      <c r="BG1206">
        <v>35.6</v>
      </c>
      <c r="BI1206">
        <v>5.98</v>
      </c>
      <c r="BJ1206">
        <v>82.66</v>
      </c>
      <c r="BK1206">
        <v>0.90100000000000002</v>
      </c>
      <c r="BL1206">
        <v>54643.199999999997</v>
      </c>
      <c r="BM1206">
        <v>7.04</v>
      </c>
      <c r="BN1206">
        <v>5.26</v>
      </c>
      <c r="BO1206">
        <v>810.46542671531597</v>
      </c>
    </row>
    <row r="1207" spans="1:67" x14ac:dyDescent="0.3">
      <c r="A1207" t="s">
        <v>205</v>
      </c>
      <c r="B1207" t="s">
        <v>206</v>
      </c>
      <c r="C1207" t="s">
        <v>122</v>
      </c>
      <c r="D1207" s="33">
        <v>44284</v>
      </c>
      <c r="E1207">
        <v>4596273</v>
      </c>
      <c r="F1207">
        <v>9094</v>
      </c>
      <c r="G1207">
        <v>36627.571000000004</v>
      </c>
      <c r="H1207">
        <v>94969</v>
      </c>
      <c r="I1207">
        <v>360</v>
      </c>
      <c r="J1207">
        <v>333.57100000000003</v>
      </c>
      <c r="K1207">
        <v>68171.710000000006</v>
      </c>
      <c r="L1207">
        <v>134.88200000000001</v>
      </c>
      <c r="M1207">
        <v>543.25800000000004</v>
      </c>
      <c r="N1207">
        <v>1408.576</v>
      </c>
      <c r="O1207">
        <v>5.34</v>
      </c>
      <c r="P1207">
        <v>4.9480000000000004</v>
      </c>
      <c r="Q1207">
        <v>1.1299999999999999</v>
      </c>
      <c r="R1207">
        <v>4974</v>
      </c>
      <c r="S1207">
        <v>73.774000000000001</v>
      </c>
      <c r="T1207">
        <v>28322</v>
      </c>
      <c r="U1207">
        <v>420.07100000000003</v>
      </c>
      <c r="V1207">
        <v>2810</v>
      </c>
      <c r="W1207">
        <v>41.677999999999997</v>
      </c>
      <c r="X1207">
        <v>13007</v>
      </c>
      <c r="Y1207">
        <v>192.91900000000001</v>
      </c>
      <c r="Z1207">
        <v>687426</v>
      </c>
      <c r="AA1207">
        <v>64006655</v>
      </c>
      <c r="AB1207">
        <v>949.34400000000005</v>
      </c>
      <c r="AC1207">
        <v>10.196</v>
      </c>
      <c r="AD1207">
        <v>474687</v>
      </c>
      <c r="AE1207">
        <v>7.0410000000000004</v>
      </c>
      <c r="AF1207">
        <v>7.4999999999999997E-2</v>
      </c>
      <c r="AG1207">
        <v>13.3</v>
      </c>
      <c r="AH1207" t="s">
        <v>207</v>
      </c>
      <c r="AI1207">
        <v>11042195</v>
      </c>
      <c r="AJ1207">
        <v>8316742</v>
      </c>
      <c r="AK1207">
        <v>2725378</v>
      </c>
      <c r="AL1207">
        <v>75</v>
      </c>
      <c r="AM1207">
        <v>257150</v>
      </c>
      <c r="AN1207">
        <v>273198</v>
      </c>
      <c r="AO1207">
        <v>16.38</v>
      </c>
      <c r="AP1207">
        <v>12.34</v>
      </c>
      <c r="AQ1207">
        <v>4.04</v>
      </c>
      <c r="AR1207">
        <v>0</v>
      </c>
      <c r="AS1207">
        <v>4052</v>
      </c>
      <c r="AT1207">
        <v>237850</v>
      </c>
      <c r="AU1207">
        <v>0.35299999999999998</v>
      </c>
      <c r="AV1207">
        <v>68.52</v>
      </c>
      <c r="AW1207">
        <v>67422000</v>
      </c>
      <c r="AX1207">
        <v>122.578</v>
      </c>
      <c r="AY1207">
        <v>42</v>
      </c>
      <c r="AZ1207">
        <v>19.718</v>
      </c>
      <c r="BA1207">
        <v>13.079000000000001</v>
      </c>
      <c r="BB1207">
        <v>38605.671000000002</v>
      </c>
      <c r="BD1207">
        <v>86.06</v>
      </c>
      <c r="BE1207">
        <v>4.7699999999999996</v>
      </c>
      <c r="BF1207">
        <v>30.1</v>
      </c>
      <c r="BG1207">
        <v>35.6</v>
      </c>
      <c r="BI1207">
        <v>5.98</v>
      </c>
      <c r="BJ1207">
        <v>82.66</v>
      </c>
      <c r="BK1207">
        <v>0.90100000000000002</v>
      </c>
    </row>
    <row r="1208" spans="1:67" x14ac:dyDescent="0.3">
      <c r="A1208" t="s">
        <v>205</v>
      </c>
      <c r="B1208" t="s">
        <v>206</v>
      </c>
      <c r="C1208" t="s">
        <v>122</v>
      </c>
      <c r="D1208" s="33">
        <v>44285</v>
      </c>
      <c r="E1208">
        <v>4626975</v>
      </c>
      <c r="F1208">
        <v>30702</v>
      </c>
      <c r="G1208">
        <v>38916.714</v>
      </c>
      <c r="H1208">
        <v>95350</v>
      </c>
      <c r="I1208">
        <v>381</v>
      </c>
      <c r="J1208">
        <v>347</v>
      </c>
      <c r="K1208">
        <v>68627.08</v>
      </c>
      <c r="L1208">
        <v>455.37099999999998</v>
      </c>
      <c r="M1208">
        <v>577.21100000000001</v>
      </c>
      <c r="N1208">
        <v>1414.2270000000001</v>
      </c>
      <c r="O1208">
        <v>5.6509999999999998</v>
      </c>
      <c r="P1208">
        <v>5.1470000000000002</v>
      </c>
      <c r="Q1208">
        <v>1.1299999999999999</v>
      </c>
      <c r="R1208">
        <v>5072</v>
      </c>
      <c r="S1208">
        <v>75.227999999999994</v>
      </c>
      <c r="T1208">
        <v>28510</v>
      </c>
      <c r="U1208">
        <v>422.85899999999998</v>
      </c>
      <c r="V1208">
        <v>2891</v>
      </c>
      <c r="W1208">
        <v>42.878999999999998</v>
      </c>
      <c r="X1208">
        <v>13300</v>
      </c>
      <c r="Y1208">
        <v>197.26499999999999</v>
      </c>
      <c r="Z1208">
        <v>656016</v>
      </c>
      <c r="AA1208">
        <v>64662671</v>
      </c>
      <c r="AB1208">
        <v>959.07399999999996</v>
      </c>
      <c r="AC1208">
        <v>9.73</v>
      </c>
      <c r="AD1208">
        <v>491885</v>
      </c>
      <c r="AE1208">
        <v>7.2960000000000003</v>
      </c>
      <c r="AF1208">
        <v>7.3999999999999996E-2</v>
      </c>
      <c r="AG1208">
        <v>13.5</v>
      </c>
      <c r="AH1208" t="s">
        <v>207</v>
      </c>
      <c r="AI1208">
        <v>11397096</v>
      </c>
      <c r="AJ1208">
        <v>8602063</v>
      </c>
      <c r="AK1208">
        <v>2794954</v>
      </c>
      <c r="AL1208">
        <v>79</v>
      </c>
      <c r="AM1208">
        <v>354901</v>
      </c>
      <c r="AN1208">
        <v>282088</v>
      </c>
      <c r="AO1208">
        <v>16.899999999999999</v>
      </c>
      <c r="AP1208">
        <v>12.76</v>
      </c>
      <c r="AQ1208">
        <v>4.1500000000000004</v>
      </c>
      <c r="AR1208">
        <v>0</v>
      </c>
      <c r="AS1208">
        <v>4184</v>
      </c>
      <c r="AT1208">
        <v>242855</v>
      </c>
      <c r="AU1208">
        <v>0.36</v>
      </c>
      <c r="AV1208">
        <v>68.52</v>
      </c>
      <c r="AW1208">
        <v>67422000</v>
      </c>
      <c r="AX1208">
        <v>122.578</v>
      </c>
      <c r="AY1208">
        <v>42</v>
      </c>
      <c r="AZ1208">
        <v>19.718</v>
      </c>
      <c r="BA1208">
        <v>13.079000000000001</v>
      </c>
      <c r="BB1208">
        <v>38605.671000000002</v>
      </c>
      <c r="BD1208">
        <v>86.06</v>
      </c>
      <c r="BE1208">
        <v>4.7699999999999996</v>
      </c>
      <c r="BF1208">
        <v>30.1</v>
      </c>
      <c r="BG1208">
        <v>35.6</v>
      </c>
      <c r="BI1208">
        <v>5.98</v>
      </c>
      <c r="BJ1208">
        <v>82.66</v>
      </c>
      <c r="BK1208">
        <v>0.90100000000000002</v>
      </c>
    </row>
    <row r="1209" spans="1:67" x14ac:dyDescent="0.3">
      <c r="A1209" t="s">
        <v>205</v>
      </c>
      <c r="B1209" t="s">
        <v>206</v>
      </c>
      <c r="C1209" t="s">
        <v>122</v>
      </c>
      <c r="D1209" s="33">
        <v>44286</v>
      </c>
      <c r="E1209">
        <v>4686013</v>
      </c>
      <c r="F1209">
        <v>59038</v>
      </c>
      <c r="G1209">
        <v>38011.714</v>
      </c>
      <c r="H1209">
        <v>95653</v>
      </c>
      <c r="I1209">
        <v>303</v>
      </c>
      <c r="J1209">
        <v>355.286</v>
      </c>
      <c r="K1209">
        <v>69502.729000000007</v>
      </c>
      <c r="L1209">
        <v>875.649</v>
      </c>
      <c r="M1209">
        <v>563.78800000000001</v>
      </c>
      <c r="N1209">
        <v>1418.721</v>
      </c>
      <c r="O1209">
        <v>4.4939999999999998</v>
      </c>
      <c r="P1209">
        <v>5.27</v>
      </c>
      <c r="Q1209">
        <v>1.1200000000000001</v>
      </c>
      <c r="R1209">
        <v>5053</v>
      </c>
      <c r="S1209">
        <v>74.945999999999998</v>
      </c>
      <c r="T1209">
        <v>28463</v>
      </c>
      <c r="U1209">
        <v>422.16199999999998</v>
      </c>
      <c r="V1209">
        <v>2979</v>
      </c>
      <c r="W1209">
        <v>44.183999999999997</v>
      </c>
      <c r="X1209">
        <v>13379</v>
      </c>
      <c r="Y1209">
        <v>198.43700000000001</v>
      </c>
      <c r="Z1209">
        <v>570396</v>
      </c>
      <c r="AA1209">
        <v>65233067</v>
      </c>
      <c r="AB1209">
        <v>967.53399999999999</v>
      </c>
      <c r="AC1209">
        <v>8.4600000000000009</v>
      </c>
      <c r="AD1209">
        <v>504352</v>
      </c>
      <c r="AE1209">
        <v>7.4809999999999999</v>
      </c>
      <c r="AF1209">
        <v>7.2999999999999995E-2</v>
      </c>
      <c r="AG1209">
        <v>13.7</v>
      </c>
      <c r="AH1209" t="s">
        <v>207</v>
      </c>
      <c r="AI1209">
        <v>11732846</v>
      </c>
      <c r="AJ1209">
        <v>8864968</v>
      </c>
      <c r="AK1209">
        <v>2867795</v>
      </c>
      <c r="AL1209">
        <v>83</v>
      </c>
      <c r="AM1209">
        <v>335750</v>
      </c>
      <c r="AN1209">
        <v>287098</v>
      </c>
      <c r="AO1209">
        <v>17.399999999999999</v>
      </c>
      <c r="AP1209">
        <v>13.15</v>
      </c>
      <c r="AQ1209">
        <v>4.25</v>
      </c>
      <c r="AR1209">
        <v>0</v>
      </c>
      <c r="AS1209">
        <v>4258</v>
      </c>
      <c r="AT1209">
        <v>243722</v>
      </c>
      <c r="AU1209">
        <v>0.36099999999999999</v>
      </c>
      <c r="AV1209">
        <v>68.52</v>
      </c>
      <c r="AW1209">
        <v>67422000</v>
      </c>
      <c r="AX1209">
        <v>122.578</v>
      </c>
      <c r="AY1209">
        <v>42</v>
      </c>
      <c r="AZ1209">
        <v>19.718</v>
      </c>
      <c r="BA1209">
        <v>13.079000000000001</v>
      </c>
      <c r="BB1209">
        <v>38605.671000000002</v>
      </c>
      <c r="BD1209">
        <v>86.06</v>
      </c>
      <c r="BE1209">
        <v>4.7699999999999996</v>
      </c>
      <c r="BF1209">
        <v>30.1</v>
      </c>
      <c r="BG1209">
        <v>35.6</v>
      </c>
      <c r="BI1209">
        <v>5.98</v>
      </c>
      <c r="BJ1209">
        <v>82.66</v>
      </c>
      <c r="BK1209">
        <v>0.90100000000000002</v>
      </c>
    </row>
    <row r="1210" spans="1:67" x14ac:dyDescent="0.3">
      <c r="A1210" t="s">
        <v>205</v>
      </c>
      <c r="B1210" t="s">
        <v>206</v>
      </c>
      <c r="C1210" t="s">
        <v>122</v>
      </c>
      <c r="D1210" s="33">
        <v>44287</v>
      </c>
      <c r="E1210">
        <v>4736672</v>
      </c>
      <c r="F1210">
        <v>50659</v>
      </c>
      <c r="G1210">
        <v>38728.571000000004</v>
      </c>
      <c r="H1210">
        <v>95961</v>
      </c>
      <c r="I1210">
        <v>308</v>
      </c>
      <c r="J1210">
        <v>367.14299999999997</v>
      </c>
      <c r="K1210">
        <v>70254.100999999995</v>
      </c>
      <c r="L1210">
        <v>751.37199999999996</v>
      </c>
      <c r="M1210">
        <v>574.41999999999996</v>
      </c>
      <c r="N1210">
        <v>1423.289</v>
      </c>
      <c r="O1210">
        <v>4.5679999999999996</v>
      </c>
      <c r="P1210">
        <v>5.4450000000000003</v>
      </c>
      <c r="Q1210">
        <v>1.1100000000000001</v>
      </c>
      <c r="R1210">
        <v>5109</v>
      </c>
      <c r="S1210">
        <v>75.775999999999996</v>
      </c>
      <c r="T1210">
        <v>28581</v>
      </c>
      <c r="U1210">
        <v>423.91199999999998</v>
      </c>
      <c r="V1210">
        <v>3051</v>
      </c>
      <c r="W1210">
        <v>45.252000000000002</v>
      </c>
      <c r="X1210">
        <v>13554</v>
      </c>
      <c r="Y1210">
        <v>201.03200000000001</v>
      </c>
      <c r="Z1210">
        <v>660087</v>
      </c>
      <c r="AA1210">
        <v>65893154</v>
      </c>
      <c r="AB1210">
        <v>977.32399999999996</v>
      </c>
      <c r="AC1210">
        <v>9.7899999999999991</v>
      </c>
      <c r="AD1210">
        <v>517125</v>
      </c>
      <c r="AE1210">
        <v>7.67</v>
      </c>
      <c r="AF1210">
        <v>7.1999999999999995E-2</v>
      </c>
      <c r="AG1210">
        <v>13.9</v>
      </c>
      <c r="AH1210" t="s">
        <v>207</v>
      </c>
      <c r="AI1210">
        <v>12136002</v>
      </c>
      <c r="AJ1210">
        <v>9180365</v>
      </c>
      <c r="AK1210">
        <v>2955542</v>
      </c>
      <c r="AL1210">
        <v>95</v>
      </c>
      <c r="AM1210">
        <v>403156</v>
      </c>
      <c r="AN1210">
        <v>289488</v>
      </c>
      <c r="AO1210">
        <v>18</v>
      </c>
      <c r="AP1210">
        <v>13.62</v>
      </c>
      <c r="AQ1210">
        <v>4.38</v>
      </c>
      <c r="AR1210">
        <v>0</v>
      </c>
      <c r="AS1210">
        <v>4294</v>
      </c>
      <c r="AT1210">
        <v>239963</v>
      </c>
      <c r="AU1210">
        <v>0.35599999999999998</v>
      </c>
      <c r="AV1210">
        <v>68.52</v>
      </c>
      <c r="AW1210">
        <v>67422000</v>
      </c>
      <c r="AX1210">
        <v>122.578</v>
      </c>
      <c r="AY1210">
        <v>42</v>
      </c>
      <c r="AZ1210">
        <v>19.718</v>
      </c>
      <c r="BA1210">
        <v>13.079000000000001</v>
      </c>
      <c r="BB1210">
        <v>38605.671000000002</v>
      </c>
      <c r="BD1210">
        <v>86.06</v>
      </c>
      <c r="BE1210">
        <v>4.7699999999999996</v>
      </c>
      <c r="BF1210">
        <v>30.1</v>
      </c>
      <c r="BG1210">
        <v>35.6</v>
      </c>
      <c r="BI1210">
        <v>5.98</v>
      </c>
      <c r="BJ1210">
        <v>82.66</v>
      </c>
      <c r="BK1210">
        <v>0.90100000000000002</v>
      </c>
    </row>
    <row r="1211" spans="1:67" x14ac:dyDescent="0.3">
      <c r="A1211" t="s">
        <v>205</v>
      </c>
      <c r="B1211" t="s">
        <v>206</v>
      </c>
      <c r="C1211" t="s">
        <v>122</v>
      </c>
      <c r="D1211" s="33">
        <v>44288</v>
      </c>
      <c r="E1211">
        <v>4783349</v>
      </c>
      <c r="F1211">
        <v>46677</v>
      </c>
      <c r="G1211">
        <v>39415.428999999996</v>
      </c>
      <c r="H1211">
        <v>96293</v>
      </c>
      <c r="I1211">
        <v>332</v>
      </c>
      <c r="J1211">
        <v>286.42899999999997</v>
      </c>
      <c r="K1211">
        <v>70946.411999999997</v>
      </c>
      <c r="L1211">
        <v>692.31100000000004</v>
      </c>
      <c r="M1211">
        <v>584.60799999999995</v>
      </c>
      <c r="N1211">
        <v>1428.213</v>
      </c>
      <c r="O1211">
        <v>4.9240000000000004</v>
      </c>
      <c r="P1211">
        <v>4.2480000000000002</v>
      </c>
      <c r="Q1211">
        <v>1.1000000000000001</v>
      </c>
      <c r="R1211">
        <v>5254</v>
      </c>
      <c r="S1211">
        <v>77.927000000000007</v>
      </c>
      <c r="T1211">
        <v>28729</v>
      </c>
      <c r="U1211">
        <v>426.10700000000003</v>
      </c>
      <c r="V1211">
        <v>3080</v>
      </c>
      <c r="W1211">
        <v>45.682000000000002</v>
      </c>
      <c r="X1211">
        <v>13598</v>
      </c>
      <c r="Y1211">
        <v>201.685</v>
      </c>
      <c r="Z1211">
        <v>670440</v>
      </c>
      <c r="AA1211">
        <v>66563594</v>
      </c>
      <c r="AB1211">
        <v>987.26800000000003</v>
      </c>
      <c r="AC1211">
        <v>9.9440000000000008</v>
      </c>
      <c r="AD1211">
        <v>522168</v>
      </c>
      <c r="AE1211">
        <v>7.7450000000000001</v>
      </c>
      <c r="AF1211">
        <v>7.0000000000000007E-2</v>
      </c>
      <c r="AG1211">
        <v>14.3</v>
      </c>
      <c r="AH1211" t="s">
        <v>207</v>
      </c>
      <c r="AI1211">
        <v>12509315</v>
      </c>
      <c r="AJ1211">
        <v>9461619</v>
      </c>
      <c r="AK1211">
        <v>3047594</v>
      </c>
      <c r="AL1211">
        <v>102</v>
      </c>
      <c r="AM1211">
        <v>373313</v>
      </c>
      <c r="AN1211">
        <v>285596</v>
      </c>
      <c r="AO1211">
        <v>18.55</v>
      </c>
      <c r="AP1211">
        <v>14.03</v>
      </c>
      <c r="AQ1211">
        <v>4.5199999999999996</v>
      </c>
      <c r="AR1211">
        <v>0</v>
      </c>
      <c r="AS1211">
        <v>4236</v>
      </c>
      <c r="AT1211">
        <v>228897</v>
      </c>
      <c r="AU1211">
        <v>0.33900000000000002</v>
      </c>
      <c r="AV1211">
        <v>68.52</v>
      </c>
      <c r="AW1211">
        <v>67422000</v>
      </c>
      <c r="AX1211">
        <v>122.578</v>
      </c>
      <c r="AY1211">
        <v>42</v>
      </c>
      <c r="AZ1211">
        <v>19.718</v>
      </c>
      <c r="BA1211">
        <v>13.079000000000001</v>
      </c>
      <c r="BB1211">
        <v>38605.671000000002</v>
      </c>
      <c r="BD1211">
        <v>86.06</v>
      </c>
      <c r="BE1211">
        <v>4.7699999999999996</v>
      </c>
      <c r="BF1211">
        <v>30.1</v>
      </c>
      <c r="BG1211">
        <v>35.6</v>
      </c>
      <c r="BI1211">
        <v>5.98</v>
      </c>
      <c r="BJ1211">
        <v>82.66</v>
      </c>
      <c r="BK1211">
        <v>0.90100000000000002</v>
      </c>
    </row>
    <row r="1212" spans="1:67" x14ac:dyDescent="0.3">
      <c r="A1212" t="s">
        <v>205</v>
      </c>
      <c r="B1212" t="s">
        <v>206</v>
      </c>
      <c r="C1212" t="s">
        <v>122</v>
      </c>
      <c r="D1212" s="33">
        <v>44289</v>
      </c>
      <c r="E1212">
        <v>4783514</v>
      </c>
      <c r="F1212">
        <v>165</v>
      </c>
      <c r="G1212">
        <v>33350.571000000004</v>
      </c>
      <c r="H1212">
        <v>96479</v>
      </c>
      <c r="I1212">
        <v>186</v>
      </c>
      <c r="J1212">
        <v>285.85700000000003</v>
      </c>
      <c r="K1212">
        <v>70948.858999999997</v>
      </c>
      <c r="L1212">
        <v>2.4470000000000001</v>
      </c>
      <c r="M1212">
        <v>494.654</v>
      </c>
      <c r="N1212">
        <v>1430.972</v>
      </c>
      <c r="O1212">
        <v>2.7589999999999999</v>
      </c>
      <c r="P1212">
        <v>4.24</v>
      </c>
      <c r="Q1212">
        <v>1.0900000000000001</v>
      </c>
      <c r="R1212">
        <v>5273</v>
      </c>
      <c r="S1212">
        <v>78.209000000000003</v>
      </c>
      <c r="T1212">
        <v>28886</v>
      </c>
      <c r="U1212">
        <v>428.43599999999998</v>
      </c>
      <c r="V1212">
        <v>3147</v>
      </c>
      <c r="W1212">
        <v>46.676000000000002</v>
      </c>
      <c r="X1212">
        <v>13761</v>
      </c>
      <c r="Y1212">
        <v>204.10300000000001</v>
      </c>
      <c r="Z1212">
        <v>406226</v>
      </c>
      <c r="AA1212">
        <v>66969820</v>
      </c>
      <c r="AB1212">
        <v>993.29300000000001</v>
      </c>
      <c r="AC1212">
        <v>6.0250000000000004</v>
      </c>
      <c r="AD1212">
        <v>530564</v>
      </c>
      <c r="AE1212">
        <v>7.8689999999999998</v>
      </c>
      <c r="AF1212">
        <v>6.9000000000000006E-2</v>
      </c>
      <c r="AG1212">
        <v>14.5</v>
      </c>
      <c r="AH1212" t="s">
        <v>207</v>
      </c>
      <c r="AI1212">
        <v>12712104</v>
      </c>
      <c r="AJ1212">
        <v>9602637</v>
      </c>
      <c r="AK1212">
        <v>3109360</v>
      </c>
      <c r="AL1212">
        <v>107</v>
      </c>
      <c r="AM1212">
        <v>202789</v>
      </c>
      <c r="AN1212">
        <v>284301</v>
      </c>
      <c r="AO1212">
        <v>18.850000000000001</v>
      </c>
      <c r="AP1212">
        <v>14.24</v>
      </c>
      <c r="AQ1212">
        <v>4.6100000000000003</v>
      </c>
      <c r="AR1212">
        <v>0</v>
      </c>
      <c r="AS1212">
        <v>4217</v>
      </c>
      <c r="AT1212">
        <v>221155</v>
      </c>
      <c r="AU1212">
        <v>0.32800000000000001</v>
      </c>
      <c r="AV1212">
        <v>68.52</v>
      </c>
      <c r="AW1212">
        <v>67422000</v>
      </c>
      <c r="AX1212">
        <v>122.578</v>
      </c>
      <c r="AY1212">
        <v>42</v>
      </c>
      <c r="AZ1212">
        <v>19.718</v>
      </c>
      <c r="BA1212">
        <v>13.079000000000001</v>
      </c>
      <c r="BB1212">
        <v>38605.671000000002</v>
      </c>
      <c r="BD1212">
        <v>86.06</v>
      </c>
      <c r="BE1212">
        <v>4.7699999999999996</v>
      </c>
      <c r="BF1212">
        <v>30.1</v>
      </c>
      <c r="BG1212">
        <v>35.6</v>
      </c>
      <c r="BI1212">
        <v>5.98</v>
      </c>
      <c r="BJ1212">
        <v>82.66</v>
      </c>
      <c r="BK1212">
        <v>0.90100000000000002</v>
      </c>
    </row>
    <row r="1213" spans="1:67" x14ac:dyDescent="0.3">
      <c r="A1213" t="s">
        <v>205</v>
      </c>
      <c r="B1213" t="s">
        <v>206</v>
      </c>
      <c r="C1213" t="s">
        <v>122</v>
      </c>
      <c r="D1213" s="33">
        <v>44290</v>
      </c>
      <c r="E1213">
        <v>4864143</v>
      </c>
      <c r="F1213">
        <v>80629</v>
      </c>
      <c r="G1213">
        <v>39566.286</v>
      </c>
      <c r="H1213">
        <v>96664</v>
      </c>
      <c r="I1213">
        <v>185</v>
      </c>
      <c r="J1213">
        <v>293.57100000000003</v>
      </c>
      <c r="K1213">
        <v>72144.744999999995</v>
      </c>
      <c r="L1213">
        <v>1195.886</v>
      </c>
      <c r="M1213">
        <v>586.84500000000003</v>
      </c>
      <c r="N1213">
        <v>1433.7159999999999</v>
      </c>
      <c r="O1213">
        <v>2.7440000000000002</v>
      </c>
      <c r="P1213">
        <v>4.3540000000000001</v>
      </c>
      <c r="Q1213">
        <v>1.0900000000000001</v>
      </c>
      <c r="R1213">
        <v>5341</v>
      </c>
      <c r="S1213">
        <v>79.216999999999999</v>
      </c>
      <c r="T1213">
        <v>29356</v>
      </c>
      <c r="U1213">
        <v>435.40699999999998</v>
      </c>
      <c r="V1213">
        <v>3179</v>
      </c>
      <c r="W1213">
        <v>47.151000000000003</v>
      </c>
      <c r="X1213">
        <v>13968</v>
      </c>
      <c r="Y1213">
        <v>207.173</v>
      </c>
      <c r="Z1213">
        <v>66133</v>
      </c>
      <c r="AA1213">
        <v>67035953</v>
      </c>
      <c r="AB1213">
        <v>994.274</v>
      </c>
      <c r="AC1213">
        <v>0.98099999999999998</v>
      </c>
      <c r="AD1213">
        <v>530961</v>
      </c>
      <c r="AE1213">
        <v>7.875</v>
      </c>
      <c r="AF1213">
        <v>6.9000000000000006E-2</v>
      </c>
      <c r="AG1213">
        <v>14.5</v>
      </c>
      <c r="AH1213" t="s">
        <v>207</v>
      </c>
      <c r="AI1213">
        <v>12777151</v>
      </c>
      <c r="AJ1213">
        <v>9649017</v>
      </c>
      <c r="AK1213">
        <v>3128025</v>
      </c>
      <c r="AL1213">
        <v>109</v>
      </c>
      <c r="AM1213">
        <v>65047</v>
      </c>
      <c r="AN1213">
        <v>284587</v>
      </c>
      <c r="AO1213">
        <v>18.95</v>
      </c>
      <c r="AP1213">
        <v>14.31</v>
      </c>
      <c r="AQ1213">
        <v>4.6399999999999997</v>
      </c>
      <c r="AR1213">
        <v>0</v>
      </c>
      <c r="AS1213">
        <v>4221</v>
      </c>
      <c r="AT1213">
        <v>219310</v>
      </c>
      <c r="AU1213">
        <v>0.32500000000000001</v>
      </c>
      <c r="AV1213">
        <v>68.52</v>
      </c>
      <c r="AW1213">
        <v>67422000</v>
      </c>
      <c r="AX1213">
        <v>122.578</v>
      </c>
      <c r="AY1213">
        <v>42</v>
      </c>
      <c r="AZ1213">
        <v>19.718</v>
      </c>
      <c r="BA1213">
        <v>13.079000000000001</v>
      </c>
      <c r="BB1213">
        <v>38605.671000000002</v>
      </c>
      <c r="BD1213">
        <v>86.06</v>
      </c>
      <c r="BE1213">
        <v>4.7699999999999996</v>
      </c>
      <c r="BF1213">
        <v>30.1</v>
      </c>
      <c r="BG1213">
        <v>35.6</v>
      </c>
      <c r="BI1213">
        <v>5.98</v>
      </c>
      <c r="BJ1213">
        <v>82.66</v>
      </c>
      <c r="BK1213">
        <v>0.90100000000000002</v>
      </c>
      <c r="BL1213">
        <v>55848.6</v>
      </c>
      <c r="BM1213">
        <v>7.08</v>
      </c>
      <c r="BN1213">
        <v>10.02</v>
      </c>
      <c r="BO1213">
        <v>828.34386402064604</v>
      </c>
    </row>
    <row r="1214" spans="1:67" x14ac:dyDescent="0.3">
      <c r="A1214" t="s">
        <v>205</v>
      </c>
      <c r="B1214" t="s">
        <v>206</v>
      </c>
      <c r="C1214" t="s">
        <v>122</v>
      </c>
      <c r="D1214" s="33">
        <v>44291</v>
      </c>
      <c r="E1214">
        <v>4874936</v>
      </c>
      <c r="F1214">
        <v>10793</v>
      </c>
      <c r="G1214">
        <v>39809</v>
      </c>
      <c r="H1214">
        <v>96861</v>
      </c>
      <c r="I1214">
        <v>197</v>
      </c>
      <c r="J1214">
        <v>270.286</v>
      </c>
      <c r="K1214">
        <v>72304.826000000001</v>
      </c>
      <c r="L1214">
        <v>160.08099999999999</v>
      </c>
      <c r="M1214">
        <v>590.44500000000005</v>
      </c>
      <c r="N1214">
        <v>1436.6379999999999</v>
      </c>
      <c r="O1214">
        <v>2.9220000000000002</v>
      </c>
      <c r="P1214">
        <v>4.0090000000000003</v>
      </c>
      <c r="Q1214">
        <v>1.08</v>
      </c>
      <c r="R1214">
        <v>5433</v>
      </c>
      <c r="S1214">
        <v>80.581999999999994</v>
      </c>
      <c r="T1214">
        <v>29907</v>
      </c>
      <c r="U1214">
        <v>443.57900000000001</v>
      </c>
      <c r="V1214">
        <v>2979</v>
      </c>
      <c r="W1214">
        <v>44.183999999999997</v>
      </c>
      <c r="X1214">
        <v>13088</v>
      </c>
      <c r="Y1214">
        <v>194.12100000000001</v>
      </c>
      <c r="Z1214">
        <v>102929</v>
      </c>
      <c r="AA1214">
        <v>67138882</v>
      </c>
      <c r="AB1214">
        <v>995.80100000000004</v>
      </c>
      <c r="AC1214">
        <v>1.5269999999999999</v>
      </c>
      <c r="AD1214">
        <v>447461</v>
      </c>
      <c r="AE1214">
        <v>6.6369999999999996</v>
      </c>
      <c r="AF1214">
        <v>6.6000000000000003E-2</v>
      </c>
      <c r="AG1214">
        <v>15.2</v>
      </c>
      <c r="AH1214" t="s">
        <v>207</v>
      </c>
      <c r="AI1214">
        <v>12851619</v>
      </c>
      <c r="AJ1214">
        <v>9712479</v>
      </c>
      <c r="AK1214">
        <v>3139020</v>
      </c>
      <c r="AL1214">
        <v>120</v>
      </c>
      <c r="AM1214">
        <v>74468</v>
      </c>
      <c r="AN1214">
        <v>258489</v>
      </c>
      <c r="AO1214">
        <v>19.059999999999999</v>
      </c>
      <c r="AP1214">
        <v>14.41</v>
      </c>
      <c r="AQ1214">
        <v>4.66</v>
      </c>
      <c r="AR1214">
        <v>0</v>
      </c>
      <c r="AS1214">
        <v>3834</v>
      </c>
      <c r="AT1214">
        <v>199391</v>
      </c>
      <c r="AU1214">
        <v>0.29599999999999999</v>
      </c>
      <c r="AV1214">
        <v>71.3</v>
      </c>
      <c r="AW1214">
        <v>67422000</v>
      </c>
      <c r="AX1214">
        <v>122.578</v>
      </c>
      <c r="AY1214">
        <v>42</v>
      </c>
      <c r="AZ1214">
        <v>19.718</v>
      </c>
      <c r="BA1214">
        <v>13.079000000000001</v>
      </c>
      <c r="BB1214">
        <v>38605.671000000002</v>
      </c>
      <c r="BD1214">
        <v>86.06</v>
      </c>
      <c r="BE1214">
        <v>4.7699999999999996</v>
      </c>
      <c r="BF1214">
        <v>30.1</v>
      </c>
      <c r="BG1214">
        <v>35.6</v>
      </c>
      <c r="BI1214">
        <v>5.98</v>
      </c>
      <c r="BJ1214">
        <v>82.66</v>
      </c>
      <c r="BK1214">
        <v>0.90100000000000002</v>
      </c>
    </row>
    <row r="1215" spans="1:67" x14ac:dyDescent="0.3">
      <c r="A1215" t="s">
        <v>205</v>
      </c>
      <c r="B1215" t="s">
        <v>206</v>
      </c>
      <c r="C1215" t="s">
        <v>122</v>
      </c>
      <c r="D1215" s="33">
        <v>44292</v>
      </c>
      <c r="E1215">
        <v>4882981</v>
      </c>
      <c r="F1215">
        <v>8045</v>
      </c>
      <c r="G1215">
        <v>36572.286</v>
      </c>
      <c r="H1215">
        <v>97287</v>
      </c>
      <c r="I1215">
        <v>426</v>
      </c>
      <c r="J1215">
        <v>276.714</v>
      </c>
      <c r="K1215">
        <v>72424.149000000005</v>
      </c>
      <c r="L1215">
        <v>119.32299999999999</v>
      </c>
      <c r="M1215">
        <v>542.43799999999999</v>
      </c>
      <c r="N1215">
        <v>1442.9559999999999</v>
      </c>
      <c r="O1215">
        <v>6.3179999999999996</v>
      </c>
      <c r="P1215">
        <v>4.1040000000000001</v>
      </c>
      <c r="Q1215">
        <v>1.06</v>
      </c>
      <c r="R1215">
        <v>5626</v>
      </c>
      <c r="S1215">
        <v>83.444999999999993</v>
      </c>
      <c r="T1215">
        <v>30639</v>
      </c>
      <c r="U1215">
        <v>454.43599999999998</v>
      </c>
      <c r="V1215">
        <v>3042</v>
      </c>
      <c r="W1215">
        <v>45.119</v>
      </c>
      <c r="X1215">
        <v>12968</v>
      </c>
      <c r="Y1215">
        <v>192.34100000000001</v>
      </c>
      <c r="Z1215">
        <v>630442</v>
      </c>
      <c r="AA1215">
        <v>67769324</v>
      </c>
      <c r="AB1215">
        <v>1005.151</v>
      </c>
      <c r="AC1215">
        <v>9.3510000000000009</v>
      </c>
      <c r="AD1215">
        <v>443808</v>
      </c>
      <c r="AE1215">
        <v>6.5830000000000002</v>
      </c>
      <c r="AF1215">
        <v>7.0999999999999994E-2</v>
      </c>
      <c r="AG1215">
        <v>14.1</v>
      </c>
      <c r="AH1215" t="s">
        <v>207</v>
      </c>
      <c r="AI1215">
        <v>13176435</v>
      </c>
      <c r="AJ1215">
        <v>9929536</v>
      </c>
      <c r="AK1215">
        <v>3246763</v>
      </c>
      <c r="AL1215">
        <v>136</v>
      </c>
      <c r="AM1215">
        <v>324816</v>
      </c>
      <c r="AN1215">
        <v>254191</v>
      </c>
      <c r="AO1215">
        <v>19.54</v>
      </c>
      <c r="AP1215">
        <v>14.73</v>
      </c>
      <c r="AQ1215">
        <v>4.82</v>
      </c>
      <c r="AR1215">
        <v>0</v>
      </c>
      <c r="AS1215">
        <v>3770</v>
      </c>
      <c r="AT1215">
        <v>189639</v>
      </c>
      <c r="AU1215">
        <v>0.28100000000000003</v>
      </c>
      <c r="AV1215">
        <v>75</v>
      </c>
      <c r="AW1215">
        <v>67422000</v>
      </c>
      <c r="AX1215">
        <v>122.578</v>
      </c>
      <c r="AY1215">
        <v>42</v>
      </c>
      <c r="AZ1215">
        <v>19.718</v>
      </c>
      <c r="BA1215">
        <v>13.079000000000001</v>
      </c>
      <c r="BB1215">
        <v>38605.671000000002</v>
      </c>
      <c r="BD1215">
        <v>86.06</v>
      </c>
      <c r="BE1215">
        <v>4.7699999999999996</v>
      </c>
      <c r="BF1215">
        <v>30.1</v>
      </c>
      <c r="BG1215">
        <v>35.6</v>
      </c>
      <c r="BI1215">
        <v>5.98</v>
      </c>
      <c r="BJ1215">
        <v>82.66</v>
      </c>
      <c r="BK1215">
        <v>0.90100000000000002</v>
      </c>
    </row>
    <row r="1216" spans="1:67" x14ac:dyDescent="0.3">
      <c r="A1216" t="s">
        <v>205</v>
      </c>
      <c r="B1216" t="s">
        <v>206</v>
      </c>
      <c r="C1216" t="s">
        <v>122</v>
      </c>
      <c r="D1216" s="33">
        <v>44293</v>
      </c>
      <c r="E1216">
        <v>4883903</v>
      </c>
      <c r="F1216">
        <v>922</v>
      </c>
      <c r="G1216">
        <v>28270</v>
      </c>
      <c r="H1216">
        <v>97708</v>
      </c>
      <c r="I1216">
        <v>421</v>
      </c>
      <c r="J1216">
        <v>293.57100000000003</v>
      </c>
      <c r="K1216">
        <v>72437.823999999993</v>
      </c>
      <c r="L1216">
        <v>13.675000000000001</v>
      </c>
      <c r="M1216">
        <v>419.29899999999998</v>
      </c>
      <c r="N1216">
        <v>1449.201</v>
      </c>
      <c r="O1216">
        <v>6.2439999999999998</v>
      </c>
      <c r="P1216">
        <v>4.3540000000000001</v>
      </c>
      <c r="Q1216">
        <v>1.07</v>
      </c>
      <c r="R1216">
        <v>5729</v>
      </c>
      <c r="S1216">
        <v>84.971999999999994</v>
      </c>
      <c r="T1216">
        <v>30904</v>
      </c>
      <c r="U1216">
        <v>458.36700000000002</v>
      </c>
      <c r="V1216">
        <v>3243</v>
      </c>
      <c r="W1216">
        <v>48.1</v>
      </c>
      <c r="X1216">
        <v>13890</v>
      </c>
      <c r="Y1216">
        <v>206.01599999999999</v>
      </c>
      <c r="Z1216">
        <v>478017</v>
      </c>
      <c r="AA1216">
        <v>68247341</v>
      </c>
      <c r="AB1216">
        <v>1012.241</v>
      </c>
      <c r="AC1216">
        <v>7.09</v>
      </c>
      <c r="AD1216">
        <v>430611</v>
      </c>
      <c r="AE1216">
        <v>6.3869999999999996</v>
      </c>
      <c r="AF1216">
        <v>7.2999999999999995E-2</v>
      </c>
      <c r="AG1216">
        <v>13.7</v>
      </c>
      <c r="AH1216" t="s">
        <v>207</v>
      </c>
      <c r="AI1216">
        <v>13551936</v>
      </c>
      <c r="AJ1216">
        <v>10189679</v>
      </c>
      <c r="AK1216">
        <v>3362104</v>
      </c>
      <c r="AL1216">
        <v>153</v>
      </c>
      <c r="AM1216">
        <v>375501</v>
      </c>
      <c r="AN1216">
        <v>259870</v>
      </c>
      <c r="AO1216">
        <v>20.100000000000001</v>
      </c>
      <c r="AP1216">
        <v>15.11</v>
      </c>
      <c r="AQ1216">
        <v>4.99</v>
      </c>
      <c r="AR1216">
        <v>0</v>
      </c>
      <c r="AS1216">
        <v>3854</v>
      </c>
      <c r="AT1216">
        <v>189244</v>
      </c>
      <c r="AU1216">
        <v>0.28100000000000003</v>
      </c>
      <c r="AV1216">
        <v>75</v>
      </c>
      <c r="AW1216">
        <v>67422000</v>
      </c>
      <c r="AX1216">
        <v>122.578</v>
      </c>
      <c r="AY1216">
        <v>42</v>
      </c>
      <c r="AZ1216">
        <v>19.718</v>
      </c>
      <c r="BA1216">
        <v>13.079000000000001</v>
      </c>
      <c r="BB1216">
        <v>38605.671000000002</v>
      </c>
      <c r="BD1216">
        <v>86.06</v>
      </c>
      <c r="BE1216">
        <v>4.7699999999999996</v>
      </c>
      <c r="BF1216">
        <v>30.1</v>
      </c>
      <c r="BG1216">
        <v>35.6</v>
      </c>
      <c r="BI1216">
        <v>5.98</v>
      </c>
      <c r="BJ1216">
        <v>82.66</v>
      </c>
      <c r="BK1216">
        <v>0.90100000000000002</v>
      </c>
    </row>
    <row r="1217" spans="1:67" x14ac:dyDescent="0.3">
      <c r="A1217" t="s">
        <v>205</v>
      </c>
      <c r="B1217" t="s">
        <v>206</v>
      </c>
      <c r="C1217" t="s">
        <v>122</v>
      </c>
      <c r="D1217" s="33">
        <v>44294</v>
      </c>
      <c r="E1217">
        <v>4980931</v>
      </c>
      <c r="F1217">
        <v>97028</v>
      </c>
      <c r="G1217">
        <v>34894.142999999996</v>
      </c>
      <c r="H1217">
        <v>98051</v>
      </c>
      <c r="I1217">
        <v>343</v>
      </c>
      <c r="J1217">
        <v>298.57100000000003</v>
      </c>
      <c r="K1217">
        <v>73876.938999999998</v>
      </c>
      <c r="L1217">
        <v>1439.115</v>
      </c>
      <c r="M1217">
        <v>517.548</v>
      </c>
      <c r="N1217">
        <v>1454.288</v>
      </c>
      <c r="O1217">
        <v>5.0869999999999997</v>
      </c>
      <c r="P1217">
        <v>4.4279999999999999</v>
      </c>
      <c r="Q1217">
        <v>1.1000000000000001</v>
      </c>
      <c r="R1217">
        <v>5705</v>
      </c>
      <c r="S1217">
        <v>84.616</v>
      </c>
      <c r="T1217">
        <v>30555</v>
      </c>
      <c r="U1217">
        <v>453.19</v>
      </c>
      <c r="V1217">
        <v>3261</v>
      </c>
      <c r="W1217">
        <v>48.366999999999997</v>
      </c>
      <c r="X1217">
        <v>14011</v>
      </c>
      <c r="Y1217">
        <v>207.81100000000001</v>
      </c>
      <c r="Z1217">
        <v>469491</v>
      </c>
      <c r="AA1217">
        <v>68716832</v>
      </c>
      <c r="AB1217">
        <v>1019.205</v>
      </c>
      <c r="AC1217">
        <v>6.9630000000000001</v>
      </c>
      <c r="AD1217">
        <v>403383</v>
      </c>
      <c r="AE1217">
        <v>5.9829999999999997</v>
      </c>
      <c r="AF1217">
        <v>7.6999999999999999E-2</v>
      </c>
      <c r="AG1217">
        <v>13</v>
      </c>
      <c r="AH1217" t="s">
        <v>207</v>
      </c>
      <c r="AI1217">
        <v>14010891</v>
      </c>
      <c r="AJ1217">
        <v>10527311</v>
      </c>
      <c r="AK1217">
        <v>3483413</v>
      </c>
      <c r="AL1217">
        <v>167</v>
      </c>
      <c r="AM1217">
        <v>458955</v>
      </c>
      <c r="AN1217">
        <v>267841</v>
      </c>
      <c r="AO1217">
        <v>20.78</v>
      </c>
      <c r="AP1217">
        <v>15.61</v>
      </c>
      <c r="AQ1217">
        <v>5.17</v>
      </c>
      <c r="AR1217">
        <v>0</v>
      </c>
      <c r="AS1217">
        <v>3973</v>
      </c>
      <c r="AT1217">
        <v>192421</v>
      </c>
      <c r="AU1217">
        <v>0.28499999999999998</v>
      </c>
      <c r="AV1217">
        <v>75</v>
      </c>
      <c r="AW1217">
        <v>67422000</v>
      </c>
      <c r="AX1217">
        <v>122.578</v>
      </c>
      <c r="AY1217">
        <v>42</v>
      </c>
      <c r="AZ1217">
        <v>19.718</v>
      </c>
      <c r="BA1217">
        <v>13.079000000000001</v>
      </c>
      <c r="BB1217">
        <v>38605.671000000002</v>
      </c>
      <c r="BD1217">
        <v>86.06</v>
      </c>
      <c r="BE1217">
        <v>4.7699999999999996</v>
      </c>
      <c r="BF1217">
        <v>30.1</v>
      </c>
      <c r="BG1217">
        <v>35.6</v>
      </c>
      <c r="BI1217">
        <v>5.98</v>
      </c>
      <c r="BJ1217">
        <v>82.66</v>
      </c>
      <c r="BK1217">
        <v>0.90100000000000002</v>
      </c>
    </row>
    <row r="1218" spans="1:67" x14ac:dyDescent="0.3">
      <c r="A1218" t="s">
        <v>205</v>
      </c>
      <c r="B1218" t="s">
        <v>206</v>
      </c>
      <c r="C1218" t="s">
        <v>122</v>
      </c>
      <c r="D1218" s="33">
        <v>44295</v>
      </c>
      <c r="E1218">
        <v>4981084</v>
      </c>
      <c r="F1218">
        <v>153</v>
      </c>
      <c r="G1218">
        <v>28247.857</v>
      </c>
      <c r="H1218">
        <v>98381</v>
      </c>
      <c r="I1218">
        <v>330</v>
      </c>
      <c r="J1218">
        <v>298.286</v>
      </c>
      <c r="K1218">
        <v>73879.209000000003</v>
      </c>
      <c r="L1218">
        <v>2.2690000000000001</v>
      </c>
      <c r="M1218">
        <v>418.971</v>
      </c>
      <c r="N1218">
        <v>1459.182</v>
      </c>
      <c r="O1218">
        <v>4.8949999999999996</v>
      </c>
      <c r="P1218">
        <v>4.4240000000000004</v>
      </c>
      <c r="Q1218">
        <v>1.0900000000000001</v>
      </c>
      <c r="R1218">
        <v>5757</v>
      </c>
      <c r="S1218">
        <v>85.388000000000005</v>
      </c>
      <c r="T1218">
        <v>30326</v>
      </c>
      <c r="U1218">
        <v>449.79399999999998</v>
      </c>
      <c r="V1218">
        <v>3254</v>
      </c>
      <c r="W1218">
        <v>48.262999999999998</v>
      </c>
      <c r="X1218">
        <v>14039</v>
      </c>
      <c r="Y1218">
        <v>208.226</v>
      </c>
      <c r="Z1218">
        <v>509716</v>
      </c>
      <c r="AA1218">
        <v>69226548</v>
      </c>
      <c r="AB1218">
        <v>1026.7650000000001</v>
      </c>
      <c r="AC1218">
        <v>7.56</v>
      </c>
      <c r="AD1218">
        <v>380422</v>
      </c>
      <c r="AE1218">
        <v>5.6420000000000003</v>
      </c>
      <c r="AF1218">
        <v>8.1000000000000003E-2</v>
      </c>
      <c r="AG1218">
        <v>12.3</v>
      </c>
      <c r="AH1218" t="s">
        <v>207</v>
      </c>
      <c r="AI1218">
        <v>14537355</v>
      </c>
      <c r="AJ1218">
        <v>10937339</v>
      </c>
      <c r="AK1218">
        <v>3599801</v>
      </c>
      <c r="AL1218">
        <v>215</v>
      </c>
      <c r="AM1218">
        <v>526464</v>
      </c>
      <c r="AN1218">
        <v>289720</v>
      </c>
      <c r="AO1218">
        <v>21.56</v>
      </c>
      <c r="AP1218">
        <v>16.22</v>
      </c>
      <c r="AQ1218">
        <v>5.34</v>
      </c>
      <c r="AR1218">
        <v>0</v>
      </c>
      <c r="AS1218">
        <v>4297</v>
      </c>
      <c r="AT1218">
        <v>210817</v>
      </c>
      <c r="AU1218">
        <v>0.313</v>
      </c>
      <c r="AV1218">
        <v>75</v>
      </c>
      <c r="AW1218">
        <v>67422000</v>
      </c>
      <c r="AX1218">
        <v>122.578</v>
      </c>
      <c r="AY1218">
        <v>42</v>
      </c>
      <c r="AZ1218">
        <v>19.718</v>
      </c>
      <c r="BA1218">
        <v>13.079000000000001</v>
      </c>
      <c r="BB1218">
        <v>38605.671000000002</v>
      </c>
      <c r="BD1218">
        <v>86.06</v>
      </c>
      <c r="BE1218">
        <v>4.7699999999999996</v>
      </c>
      <c r="BF1218">
        <v>30.1</v>
      </c>
      <c r="BG1218">
        <v>35.6</v>
      </c>
      <c r="BI1218">
        <v>5.98</v>
      </c>
      <c r="BJ1218">
        <v>82.66</v>
      </c>
      <c r="BK1218">
        <v>0.90100000000000002</v>
      </c>
    </row>
    <row r="1219" spans="1:67" x14ac:dyDescent="0.3">
      <c r="A1219" t="s">
        <v>205</v>
      </c>
      <c r="B1219" t="s">
        <v>206</v>
      </c>
      <c r="C1219" t="s">
        <v>122</v>
      </c>
      <c r="D1219" s="33">
        <v>44296</v>
      </c>
      <c r="E1219">
        <v>4982487</v>
      </c>
      <c r="F1219">
        <v>1403</v>
      </c>
      <c r="G1219">
        <v>28424.714</v>
      </c>
      <c r="H1219">
        <v>98588</v>
      </c>
      <c r="I1219">
        <v>207</v>
      </c>
      <c r="J1219">
        <v>301.286</v>
      </c>
      <c r="K1219">
        <v>73900.017999999996</v>
      </c>
      <c r="L1219">
        <v>20.809000000000001</v>
      </c>
      <c r="M1219">
        <v>421.59399999999999</v>
      </c>
      <c r="N1219">
        <v>1462.2529999999999</v>
      </c>
      <c r="O1219">
        <v>3.07</v>
      </c>
      <c r="P1219">
        <v>4.4690000000000003</v>
      </c>
      <c r="Q1219">
        <v>1.1100000000000001</v>
      </c>
      <c r="R1219">
        <v>5769</v>
      </c>
      <c r="S1219">
        <v>85.566000000000003</v>
      </c>
      <c r="T1219">
        <v>30238</v>
      </c>
      <c r="U1219">
        <v>448.48899999999998</v>
      </c>
      <c r="V1219">
        <v>3243</v>
      </c>
      <c r="W1219">
        <v>48.1</v>
      </c>
      <c r="X1219">
        <v>13958</v>
      </c>
      <c r="Y1219">
        <v>207.024</v>
      </c>
      <c r="Z1219">
        <v>296143</v>
      </c>
      <c r="AA1219">
        <v>69522691</v>
      </c>
      <c r="AB1219">
        <v>1031.1569999999999</v>
      </c>
      <c r="AC1219">
        <v>4.3920000000000003</v>
      </c>
      <c r="AD1219">
        <v>364696</v>
      </c>
      <c r="AE1219">
        <v>5.4089999999999998</v>
      </c>
      <c r="AF1219">
        <v>8.4000000000000005E-2</v>
      </c>
      <c r="AG1219">
        <v>11.9</v>
      </c>
      <c r="AH1219" t="s">
        <v>207</v>
      </c>
      <c r="AI1219">
        <v>14832579</v>
      </c>
      <c r="AJ1219">
        <v>11149885</v>
      </c>
      <c r="AK1219">
        <v>3682465</v>
      </c>
      <c r="AL1219">
        <v>229</v>
      </c>
      <c r="AM1219">
        <v>295224</v>
      </c>
      <c r="AN1219">
        <v>302925</v>
      </c>
      <c r="AO1219">
        <v>22</v>
      </c>
      <c r="AP1219">
        <v>16.54</v>
      </c>
      <c r="AQ1219">
        <v>5.46</v>
      </c>
      <c r="AR1219">
        <v>0</v>
      </c>
      <c r="AS1219">
        <v>4493</v>
      </c>
      <c r="AT1219">
        <v>221035</v>
      </c>
      <c r="AU1219">
        <v>0.32800000000000001</v>
      </c>
      <c r="AV1219">
        <v>75</v>
      </c>
      <c r="AW1219">
        <v>67422000</v>
      </c>
      <c r="AX1219">
        <v>122.578</v>
      </c>
      <c r="AY1219">
        <v>42</v>
      </c>
      <c r="AZ1219">
        <v>19.718</v>
      </c>
      <c r="BA1219">
        <v>13.079000000000001</v>
      </c>
      <c r="BB1219">
        <v>38605.671000000002</v>
      </c>
      <c r="BD1219">
        <v>86.06</v>
      </c>
      <c r="BE1219">
        <v>4.7699999999999996</v>
      </c>
      <c r="BF1219">
        <v>30.1</v>
      </c>
      <c r="BG1219">
        <v>35.6</v>
      </c>
      <c r="BI1219">
        <v>5.98</v>
      </c>
      <c r="BJ1219">
        <v>82.66</v>
      </c>
      <c r="BK1219">
        <v>0.90100000000000002</v>
      </c>
    </row>
    <row r="1220" spans="1:67" x14ac:dyDescent="0.3">
      <c r="A1220" t="s">
        <v>205</v>
      </c>
      <c r="B1220" t="s">
        <v>206</v>
      </c>
      <c r="C1220" t="s">
        <v>122</v>
      </c>
      <c r="D1220" s="33">
        <v>44297</v>
      </c>
      <c r="E1220">
        <v>5100387</v>
      </c>
      <c r="F1220">
        <v>117900</v>
      </c>
      <c r="G1220">
        <v>33749.142999999996</v>
      </c>
      <c r="H1220">
        <v>98764</v>
      </c>
      <c r="I1220">
        <v>176</v>
      </c>
      <c r="J1220">
        <v>300</v>
      </c>
      <c r="K1220">
        <v>75648.705000000002</v>
      </c>
      <c r="L1220">
        <v>1748.6869999999999</v>
      </c>
      <c r="M1220">
        <v>500.56599999999997</v>
      </c>
      <c r="N1220">
        <v>1464.8630000000001</v>
      </c>
      <c r="O1220">
        <v>2.61</v>
      </c>
      <c r="P1220">
        <v>4.45</v>
      </c>
      <c r="Q1220">
        <v>1.1399999999999999</v>
      </c>
      <c r="R1220">
        <v>5838</v>
      </c>
      <c r="S1220">
        <v>86.588999999999999</v>
      </c>
      <c r="T1220">
        <v>30671</v>
      </c>
      <c r="U1220">
        <v>454.911</v>
      </c>
      <c r="V1220">
        <v>3259</v>
      </c>
      <c r="W1220">
        <v>48.337000000000003</v>
      </c>
      <c r="X1220">
        <v>14039</v>
      </c>
      <c r="Y1220">
        <v>208.226</v>
      </c>
      <c r="Z1220">
        <v>59391</v>
      </c>
      <c r="AA1220">
        <v>69582082</v>
      </c>
      <c r="AB1220">
        <v>1032.038</v>
      </c>
      <c r="AC1220">
        <v>0.88100000000000001</v>
      </c>
      <c r="AD1220">
        <v>363733</v>
      </c>
      <c r="AE1220">
        <v>5.3949999999999996</v>
      </c>
      <c r="AF1220">
        <v>8.4000000000000005E-2</v>
      </c>
      <c r="AG1220">
        <v>11.9</v>
      </c>
      <c r="AH1220" t="s">
        <v>207</v>
      </c>
      <c r="AI1220">
        <v>14923180</v>
      </c>
      <c r="AJ1220">
        <v>11205925</v>
      </c>
      <c r="AK1220">
        <v>3717019</v>
      </c>
      <c r="AL1220">
        <v>236</v>
      </c>
      <c r="AM1220">
        <v>90601</v>
      </c>
      <c r="AN1220">
        <v>306576</v>
      </c>
      <c r="AO1220">
        <v>22.13</v>
      </c>
      <c r="AP1220">
        <v>16.62</v>
      </c>
      <c r="AQ1220">
        <v>5.51</v>
      </c>
      <c r="AR1220">
        <v>0</v>
      </c>
      <c r="AS1220">
        <v>4547</v>
      </c>
      <c r="AT1220">
        <v>222415</v>
      </c>
      <c r="AU1220">
        <v>0.33</v>
      </c>
      <c r="AV1220">
        <v>75</v>
      </c>
      <c r="AW1220">
        <v>67422000</v>
      </c>
      <c r="AX1220">
        <v>122.578</v>
      </c>
      <c r="AY1220">
        <v>42</v>
      </c>
      <c r="AZ1220">
        <v>19.718</v>
      </c>
      <c r="BA1220">
        <v>13.079000000000001</v>
      </c>
      <c r="BB1220">
        <v>38605.671000000002</v>
      </c>
      <c r="BD1220">
        <v>86.06</v>
      </c>
      <c r="BE1220">
        <v>4.7699999999999996</v>
      </c>
      <c r="BF1220">
        <v>30.1</v>
      </c>
      <c r="BG1220">
        <v>35.6</v>
      </c>
      <c r="BI1220">
        <v>5.98</v>
      </c>
      <c r="BJ1220">
        <v>82.66</v>
      </c>
      <c r="BK1220">
        <v>0.90100000000000002</v>
      </c>
      <c r="BL1220">
        <v>57073.2</v>
      </c>
      <c r="BM1220">
        <v>7.13</v>
      </c>
      <c r="BN1220">
        <v>10.4</v>
      </c>
      <c r="BO1220">
        <v>846.50707484203997</v>
      </c>
    </row>
    <row r="1221" spans="1:67" x14ac:dyDescent="0.3">
      <c r="A1221" t="s">
        <v>205</v>
      </c>
      <c r="B1221" t="s">
        <v>206</v>
      </c>
      <c r="C1221" t="s">
        <v>122</v>
      </c>
      <c r="D1221" s="33">
        <v>44298</v>
      </c>
      <c r="E1221">
        <v>5108923</v>
      </c>
      <c r="F1221">
        <v>8536</v>
      </c>
      <c r="G1221">
        <v>33426.714</v>
      </c>
      <c r="H1221">
        <v>99149</v>
      </c>
      <c r="I1221">
        <v>385</v>
      </c>
      <c r="J1221">
        <v>326.85700000000003</v>
      </c>
      <c r="K1221">
        <v>75775.311000000002</v>
      </c>
      <c r="L1221">
        <v>126.60599999999999</v>
      </c>
      <c r="M1221">
        <v>495.78300000000002</v>
      </c>
      <c r="N1221">
        <v>1470.5730000000001</v>
      </c>
      <c r="O1221">
        <v>5.71</v>
      </c>
      <c r="P1221">
        <v>4.8479999999999999</v>
      </c>
      <c r="Q1221">
        <v>1.1100000000000001</v>
      </c>
      <c r="R1221">
        <v>5916</v>
      </c>
      <c r="S1221">
        <v>87.745999999999995</v>
      </c>
      <c r="T1221">
        <v>31262</v>
      </c>
      <c r="U1221">
        <v>463.67700000000002</v>
      </c>
      <c r="V1221">
        <v>3467</v>
      </c>
      <c r="W1221">
        <v>51.421999999999997</v>
      </c>
      <c r="X1221">
        <v>14992</v>
      </c>
      <c r="Y1221">
        <v>222.36099999999999</v>
      </c>
      <c r="Z1221">
        <v>479982</v>
      </c>
      <c r="AA1221">
        <v>70062064</v>
      </c>
      <c r="AB1221">
        <v>1039.1569999999999</v>
      </c>
      <c r="AC1221">
        <v>7.1189999999999998</v>
      </c>
      <c r="AD1221">
        <v>417597</v>
      </c>
      <c r="AE1221">
        <v>6.194</v>
      </c>
      <c r="AF1221">
        <v>8.8999999999999996E-2</v>
      </c>
      <c r="AG1221">
        <v>11.2</v>
      </c>
      <c r="AH1221" t="s">
        <v>207</v>
      </c>
      <c r="AI1221">
        <v>15275204</v>
      </c>
      <c r="AJ1221">
        <v>11442830</v>
      </c>
      <c r="AK1221">
        <v>3832093</v>
      </c>
      <c r="AL1221">
        <v>281</v>
      </c>
      <c r="AM1221">
        <v>352024</v>
      </c>
      <c r="AN1221">
        <v>346226</v>
      </c>
      <c r="AO1221">
        <v>22.66</v>
      </c>
      <c r="AP1221">
        <v>16.97</v>
      </c>
      <c r="AQ1221">
        <v>5.68</v>
      </c>
      <c r="AR1221">
        <v>0</v>
      </c>
      <c r="AS1221">
        <v>5135</v>
      </c>
      <c r="AT1221">
        <v>247193</v>
      </c>
      <c r="AU1221">
        <v>0.36699999999999999</v>
      </c>
      <c r="AV1221">
        <v>75</v>
      </c>
      <c r="AW1221">
        <v>67422000</v>
      </c>
      <c r="AX1221">
        <v>122.578</v>
      </c>
      <c r="AY1221">
        <v>42</v>
      </c>
      <c r="AZ1221">
        <v>19.718</v>
      </c>
      <c r="BA1221">
        <v>13.079000000000001</v>
      </c>
      <c r="BB1221">
        <v>38605.671000000002</v>
      </c>
      <c r="BD1221">
        <v>86.06</v>
      </c>
      <c r="BE1221">
        <v>4.7699999999999996</v>
      </c>
      <c r="BF1221">
        <v>30.1</v>
      </c>
      <c r="BG1221">
        <v>35.6</v>
      </c>
      <c r="BI1221">
        <v>5.98</v>
      </c>
      <c r="BJ1221">
        <v>82.66</v>
      </c>
      <c r="BK1221">
        <v>0.90100000000000002</v>
      </c>
    </row>
    <row r="1222" spans="1:67" x14ac:dyDescent="0.3">
      <c r="A1222" t="s">
        <v>205</v>
      </c>
      <c r="B1222" t="s">
        <v>206</v>
      </c>
      <c r="C1222" t="s">
        <v>122</v>
      </c>
      <c r="D1222" s="33">
        <v>44299</v>
      </c>
      <c r="E1222">
        <v>5148036</v>
      </c>
      <c r="F1222">
        <v>39113</v>
      </c>
      <c r="G1222">
        <v>37865</v>
      </c>
      <c r="H1222">
        <v>99494</v>
      </c>
      <c r="I1222">
        <v>345</v>
      </c>
      <c r="J1222">
        <v>315.286</v>
      </c>
      <c r="K1222">
        <v>76355.433000000005</v>
      </c>
      <c r="L1222">
        <v>580.12199999999996</v>
      </c>
      <c r="M1222">
        <v>561.61199999999997</v>
      </c>
      <c r="N1222">
        <v>1475.69</v>
      </c>
      <c r="O1222">
        <v>5.117</v>
      </c>
      <c r="P1222">
        <v>4.6760000000000002</v>
      </c>
      <c r="Q1222">
        <v>1.08</v>
      </c>
      <c r="R1222">
        <v>5952</v>
      </c>
      <c r="S1222">
        <v>88.28</v>
      </c>
      <c r="T1222">
        <v>31226</v>
      </c>
      <c r="U1222">
        <v>463.14299999999997</v>
      </c>
      <c r="V1222">
        <v>3390</v>
      </c>
      <c r="W1222">
        <v>50.28</v>
      </c>
      <c r="X1222">
        <v>15034</v>
      </c>
      <c r="Y1222">
        <v>222.98400000000001</v>
      </c>
      <c r="Z1222">
        <v>391481</v>
      </c>
      <c r="AA1222">
        <v>70453545</v>
      </c>
      <c r="AB1222">
        <v>1044.9639999999999</v>
      </c>
      <c r="AC1222">
        <v>5.806</v>
      </c>
      <c r="AD1222">
        <v>383460</v>
      </c>
      <c r="AE1222">
        <v>5.6870000000000003</v>
      </c>
      <c r="AF1222">
        <v>8.8999999999999996E-2</v>
      </c>
      <c r="AG1222">
        <v>11.2</v>
      </c>
      <c r="AH1222" t="s">
        <v>207</v>
      </c>
      <c r="AI1222">
        <v>15729390</v>
      </c>
      <c r="AJ1222">
        <v>11752175</v>
      </c>
      <c r="AK1222">
        <v>3976837</v>
      </c>
      <c r="AL1222">
        <v>378</v>
      </c>
      <c r="AM1222">
        <v>454186</v>
      </c>
      <c r="AN1222">
        <v>364708</v>
      </c>
      <c r="AO1222">
        <v>23.33</v>
      </c>
      <c r="AP1222">
        <v>17.43</v>
      </c>
      <c r="AQ1222">
        <v>5.9</v>
      </c>
      <c r="AR1222">
        <v>0</v>
      </c>
      <c r="AS1222">
        <v>5409</v>
      </c>
      <c r="AT1222">
        <v>260377</v>
      </c>
      <c r="AU1222">
        <v>0.38600000000000001</v>
      </c>
      <c r="AV1222">
        <v>75</v>
      </c>
      <c r="AW1222">
        <v>67422000</v>
      </c>
      <c r="AX1222">
        <v>122.578</v>
      </c>
      <c r="AY1222">
        <v>42</v>
      </c>
      <c r="AZ1222">
        <v>19.718</v>
      </c>
      <c r="BA1222">
        <v>13.079000000000001</v>
      </c>
      <c r="BB1222">
        <v>38605.671000000002</v>
      </c>
      <c r="BD1222">
        <v>86.06</v>
      </c>
      <c r="BE1222">
        <v>4.7699999999999996</v>
      </c>
      <c r="BF1222">
        <v>30.1</v>
      </c>
      <c r="BG1222">
        <v>35.6</v>
      </c>
      <c r="BI1222">
        <v>5.98</v>
      </c>
      <c r="BJ1222">
        <v>82.66</v>
      </c>
      <c r="BK1222">
        <v>0.90100000000000002</v>
      </c>
    </row>
    <row r="1223" spans="1:67" x14ac:dyDescent="0.3">
      <c r="A1223" t="s">
        <v>205</v>
      </c>
      <c r="B1223" t="s">
        <v>206</v>
      </c>
      <c r="C1223" t="s">
        <v>122</v>
      </c>
      <c r="D1223" s="33">
        <v>44300</v>
      </c>
      <c r="E1223">
        <v>5191541</v>
      </c>
      <c r="F1223">
        <v>43505</v>
      </c>
      <c r="G1223">
        <v>43948.286</v>
      </c>
      <c r="H1223">
        <v>99791</v>
      </c>
      <c r="I1223">
        <v>297</v>
      </c>
      <c r="J1223">
        <v>297.57100000000003</v>
      </c>
      <c r="K1223">
        <v>77000.697</v>
      </c>
      <c r="L1223">
        <v>645.26400000000001</v>
      </c>
      <c r="M1223">
        <v>651.83900000000006</v>
      </c>
      <c r="N1223">
        <v>1480.096</v>
      </c>
      <c r="O1223">
        <v>4.4050000000000002</v>
      </c>
      <c r="P1223">
        <v>4.4139999999999997</v>
      </c>
      <c r="Q1223">
        <v>1.05</v>
      </c>
      <c r="R1223">
        <v>5902</v>
      </c>
      <c r="S1223">
        <v>87.537999999999997</v>
      </c>
      <c r="T1223">
        <v>30868</v>
      </c>
      <c r="U1223">
        <v>457.83300000000003</v>
      </c>
      <c r="V1223">
        <v>3158</v>
      </c>
      <c r="W1223">
        <v>46.838999999999999</v>
      </c>
      <c r="X1223">
        <v>13975</v>
      </c>
      <c r="Y1223">
        <v>207.27699999999999</v>
      </c>
      <c r="Z1223">
        <v>370342</v>
      </c>
      <c r="AA1223">
        <v>70823887</v>
      </c>
      <c r="AB1223">
        <v>1050.4570000000001</v>
      </c>
      <c r="AC1223">
        <v>5.4930000000000003</v>
      </c>
      <c r="AD1223">
        <v>368078</v>
      </c>
      <c r="AE1223">
        <v>5.4589999999999996</v>
      </c>
      <c r="AF1223">
        <v>8.8999999999999996E-2</v>
      </c>
      <c r="AG1223">
        <v>11.2</v>
      </c>
      <c r="AH1223" t="s">
        <v>207</v>
      </c>
      <c r="AI1223">
        <v>16163226</v>
      </c>
      <c r="AJ1223">
        <v>12046552</v>
      </c>
      <c r="AK1223">
        <v>4116086</v>
      </c>
      <c r="AL1223">
        <v>588</v>
      </c>
      <c r="AM1223">
        <v>433836</v>
      </c>
      <c r="AN1223">
        <v>373041</v>
      </c>
      <c r="AO1223">
        <v>23.97</v>
      </c>
      <c r="AP1223">
        <v>17.87</v>
      </c>
      <c r="AQ1223">
        <v>6.1</v>
      </c>
      <c r="AR1223">
        <v>0</v>
      </c>
      <c r="AS1223">
        <v>5533</v>
      </c>
      <c r="AT1223">
        <v>265268</v>
      </c>
      <c r="AU1223">
        <v>0.39300000000000002</v>
      </c>
      <c r="AV1223">
        <v>75</v>
      </c>
      <c r="AW1223">
        <v>67422000</v>
      </c>
      <c r="AX1223">
        <v>122.578</v>
      </c>
      <c r="AY1223">
        <v>42</v>
      </c>
      <c r="AZ1223">
        <v>19.718</v>
      </c>
      <c r="BA1223">
        <v>13.079000000000001</v>
      </c>
      <c r="BB1223">
        <v>38605.671000000002</v>
      </c>
      <c r="BD1223">
        <v>86.06</v>
      </c>
      <c r="BE1223">
        <v>4.7699999999999996</v>
      </c>
      <c r="BF1223">
        <v>30.1</v>
      </c>
      <c r="BG1223">
        <v>35.6</v>
      </c>
      <c r="BI1223">
        <v>5.98</v>
      </c>
      <c r="BJ1223">
        <v>82.66</v>
      </c>
      <c r="BK1223">
        <v>0.90100000000000002</v>
      </c>
    </row>
    <row r="1224" spans="1:67" x14ac:dyDescent="0.3">
      <c r="A1224" t="s">
        <v>205</v>
      </c>
      <c r="B1224" t="s">
        <v>206</v>
      </c>
      <c r="C1224" t="s">
        <v>122</v>
      </c>
      <c r="D1224" s="33">
        <v>44301</v>
      </c>
      <c r="E1224">
        <v>5229586</v>
      </c>
      <c r="F1224">
        <v>38045</v>
      </c>
      <c r="G1224">
        <v>35522.142999999996</v>
      </c>
      <c r="H1224">
        <v>100087</v>
      </c>
      <c r="I1224">
        <v>296</v>
      </c>
      <c r="J1224">
        <v>290.85700000000003</v>
      </c>
      <c r="K1224">
        <v>77564.979000000007</v>
      </c>
      <c r="L1224">
        <v>564.28200000000004</v>
      </c>
      <c r="M1224">
        <v>526.86300000000006</v>
      </c>
      <c r="N1224">
        <v>1484.4860000000001</v>
      </c>
      <c r="O1224">
        <v>4.3899999999999997</v>
      </c>
      <c r="P1224">
        <v>4.3140000000000001</v>
      </c>
      <c r="Q1224">
        <v>1.02</v>
      </c>
      <c r="R1224">
        <v>5924</v>
      </c>
      <c r="S1224">
        <v>87.864000000000004</v>
      </c>
      <c r="T1224">
        <v>30668</v>
      </c>
      <c r="U1224">
        <v>454.86599999999999</v>
      </c>
      <c r="V1224">
        <v>3161</v>
      </c>
      <c r="W1224">
        <v>46.884</v>
      </c>
      <c r="X1224">
        <v>13881</v>
      </c>
      <c r="Y1224">
        <v>205.88200000000001</v>
      </c>
      <c r="Z1224">
        <v>375978</v>
      </c>
      <c r="AA1224">
        <v>71199865</v>
      </c>
      <c r="AB1224">
        <v>1056.0329999999999</v>
      </c>
      <c r="AC1224">
        <v>5.5759999999999996</v>
      </c>
      <c r="AD1224">
        <v>354719</v>
      </c>
      <c r="AE1224">
        <v>5.2610000000000001</v>
      </c>
      <c r="AF1224">
        <v>0.09</v>
      </c>
      <c r="AG1224">
        <v>11.1</v>
      </c>
      <c r="AH1224" t="s">
        <v>207</v>
      </c>
      <c r="AI1224">
        <v>16648338</v>
      </c>
      <c r="AJ1224">
        <v>12383628</v>
      </c>
      <c r="AK1224">
        <v>4263787</v>
      </c>
      <c r="AL1224">
        <v>923</v>
      </c>
      <c r="AM1224">
        <v>485112</v>
      </c>
      <c r="AN1224">
        <v>376778</v>
      </c>
      <c r="AO1224">
        <v>24.69</v>
      </c>
      <c r="AP1224">
        <v>18.37</v>
      </c>
      <c r="AQ1224">
        <v>6.32</v>
      </c>
      <c r="AR1224">
        <v>0</v>
      </c>
      <c r="AS1224">
        <v>5588</v>
      </c>
      <c r="AT1224">
        <v>265188</v>
      </c>
      <c r="AU1224">
        <v>0.39300000000000002</v>
      </c>
      <c r="AV1224">
        <v>75</v>
      </c>
      <c r="AW1224">
        <v>67422000</v>
      </c>
      <c r="AX1224">
        <v>122.578</v>
      </c>
      <c r="AY1224">
        <v>42</v>
      </c>
      <c r="AZ1224">
        <v>19.718</v>
      </c>
      <c r="BA1224">
        <v>13.079000000000001</v>
      </c>
      <c r="BB1224">
        <v>38605.671000000002</v>
      </c>
      <c r="BD1224">
        <v>86.06</v>
      </c>
      <c r="BE1224">
        <v>4.7699999999999996</v>
      </c>
      <c r="BF1224">
        <v>30.1</v>
      </c>
      <c r="BG1224">
        <v>35.6</v>
      </c>
      <c r="BI1224">
        <v>5.98</v>
      </c>
      <c r="BJ1224">
        <v>82.66</v>
      </c>
      <c r="BK1224">
        <v>0.90100000000000002</v>
      </c>
    </row>
    <row r="1225" spans="1:67" x14ac:dyDescent="0.3">
      <c r="A1225" t="s">
        <v>205</v>
      </c>
      <c r="B1225" t="s">
        <v>206</v>
      </c>
      <c r="C1225" t="s">
        <v>122</v>
      </c>
      <c r="D1225" s="33">
        <v>44302</v>
      </c>
      <c r="E1225">
        <v>5266028</v>
      </c>
      <c r="F1225">
        <v>36442</v>
      </c>
      <c r="G1225">
        <v>40706.286</v>
      </c>
      <c r="H1225">
        <v>100418</v>
      </c>
      <c r="I1225">
        <v>331</v>
      </c>
      <c r="J1225">
        <v>291</v>
      </c>
      <c r="K1225">
        <v>78105.485000000001</v>
      </c>
      <c r="L1225">
        <v>540.50599999999997</v>
      </c>
      <c r="M1225">
        <v>603.75400000000002</v>
      </c>
      <c r="N1225">
        <v>1489.395</v>
      </c>
      <c r="O1225">
        <v>4.9089999999999998</v>
      </c>
      <c r="P1225">
        <v>4.3159999999999998</v>
      </c>
      <c r="Q1225">
        <v>1</v>
      </c>
      <c r="R1225">
        <v>5914</v>
      </c>
      <c r="S1225">
        <v>87.715999999999994</v>
      </c>
      <c r="T1225">
        <v>30472</v>
      </c>
      <c r="U1225">
        <v>451.959</v>
      </c>
      <c r="V1225">
        <v>3126</v>
      </c>
      <c r="W1225">
        <v>46.365000000000002</v>
      </c>
      <c r="X1225">
        <v>13805</v>
      </c>
      <c r="Y1225">
        <v>204.755</v>
      </c>
      <c r="Z1225">
        <v>417543</v>
      </c>
      <c r="AA1225">
        <v>71617408</v>
      </c>
      <c r="AB1225">
        <v>1062.2260000000001</v>
      </c>
      <c r="AC1225">
        <v>6.1929999999999996</v>
      </c>
      <c r="AD1225">
        <v>341551</v>
      </c>
      <c r="AE1225">
        <v>5.0659999999999998</v>
      </c>
      <c r="AF1225">
        <v>9.0999999999999998E-2</v>
      </c>
      <c r="AG1225">
        <v>11</v>
      </c>
      <c r="AH1225" t="s">
        <v>207</v>
      </c>
      <c r="AI1225">
        <v>17133468</v>
      </c>
      <c r="AJ1225">
        <v>12722805</v>
      </c>
      <c r="AK1225">
        <v>4409388</v>
      </c>
      <c r="AL1225">
        <v>1275</v>
      </c>
      <c r="AM1225">
        <v>485130</v>
      </c>
      <c r="AN1225">
        <v>370873</v>
      </c>
      <c r="AO1225">
        <v>25.41</v>
      </c>
      <c r="AP1225">
        <v>18.87</v>
      </c>
      <c r="AQ1225">
        <v>6.54</v>
      </c>
      <c r="AR1225">
        <v>0</v>
      </c>
      <c r="AS1225">
        <v>5501</v>
      </c>
      <c r="AT1225">
        <v>255067</v>
      </c>
      <c r="AU1225">
        <v>0.378</v>
      </c>
      <c r="AV1225">
        <v>75</v>
      </c>
      <c r="AW1225">
        <v>67422000</v>
      </c>
      <c r="AX1225">
        <v>122.578</v>
      </c>
      <c r="AY1225">
        <v>42</v>
      </c>
      <c r="AZ1225">
        <v>19.718</v>
      </c>
      <c r="BA1225">
        <v>13.079000000000001</v>
      </c>
      <c r="BB1225">
        <v>38605.671000000002</v>
      </c>
      <c r="BD1225">
        <v>86.06</v>
      </c>
      <c r="BE1225">
        <v>4.7699999999999996</v>
      </c>
      <c r="BF1225">
        <v>30.1</v>
      </c>
      <c r="BG1225">
        <v>35.6</v>
      </c>
      <c r="BI1225">
        <v>5.98</v>
      </c>
      <c r="BJ1225">
        <v>82.66</v>
      </c>
      <c r="BK1225">
        <v>0.90100000000000002</v>
      </c>
    </row>
    <row r="1226" spans="1:67" x14ac:dyDescent="0.3">
      <c r="A1226" t="s">
        <v>205</v>
      </c>
      <c r="B1226" t="s">
        <v>206</v>
      </c>
      <c r="C1226" t="s">
        <v>122</v>
      </c>
      <c r="D1226" s="33">
        <v>44303</v>
      </c>
      <c r="E1226">
        <v>5301889</v>
      </c>
      <c r="F1226">
        <v>35861</v>
      </c>
      <c r="G1226">
        <v>45628.857000000004</v>
      </c>
      <c r="H1226">
        <v>100607</v>
      </c>
      <c r="I1226">
        <v>189</v>
      </c>
      <c r="J1226">
        <v>288.42899999999997</v>
      </c>
      <c r="K1226">
        <v>78637.373999999996</v>
      </c>
      <c r="L1226">
        <v>531.88900000000001</v>
      </c>
      <c r="M1226">
        <v>676.76499999999999</v>
      </c>
      <c r="N1226">
        <v>1492.1980000000001</v>
      </c>
      <c r="O1226">
        <v>2.8029999999999999</v>
      </c>
      <c r="P1226">
        <v>4.2779999999999996</v>
      </c>
      <c r="Q1226">
        <v>0.98</v>
      </c>
      <c r="R1226">
        <v>5877</v>
      </c>
      <c r="S1226">
        <v>87.167000000000002</v>
      </c>
      <c r="T1226">
        <v>30329</v>
      </c>
      <c r="U1226">
        <v>449.83800000000002</v>
      </c>
      <c r="V1226">
        <v>3097</v>
      </c>
      <c r="W1226">
        <v>45.935000000000002</v>
      </c>
      <c r="X1226">
        <v>13627</v>
      </c>
      <c r="Y1226">
        <v>202.11500000000001</v>
      </c>
      <c r="Z1226">
        <v>248259</v>
      </c>
      <c r="AA1226">
        <v>71865667</v>
      </c>
      <c r="AB1226">
        <v>1065.9079999999999</v>
      </c>
      <c r="AC1226">
        <v>3.6819999999999999</v>
      </c>
      <c r="AD1226">
        <v>334711</v>
      </c>
      <c r="AE1226">
        <v>4.9640000000000004</v>
      </c>
      <c r="AF1226">
        <v>9.0999999999999998E-2</v>
      </c>
      <c r="AG1226">
        <v>11</v>
      </c>
      <c r="AH1226" t="s">
        <v>207</v>
      </c>
      <c r="AI1226">
        <v>17412328</v>
      </c>
      <c r="AJ1226">
        <v>12911401</v>
      </c>
      <c r="AK1226">
        <v>4499544</v>
      </c>
      <c r="AL1226">
        <v>1383</v>
      </c>
      <c r="AM1226">
        <v>278860</v>
      </c>
      <c r="AN1226">
        <v>368536</v>
      </c>
      <c r="AO1226">
        <v>25.83</v>
      </c>
      <c r="AP1226">
        <v>19.149999999999999</v>
      </c>
      <c r="AQ1226">
        <v>6.67</v>
      </c>
      <c r="AR1226">
        <v>0</v>
      </c>
      <c r="AS1226">
        <v>5466</v>
      </c>
      <c r="AT1226">
        <v>251645</v>
      </c>
      <c r="AU1226">
        <v>0.373</v>
      </c>
      <c r="AV1226">
        <v>75</v>
      </c>
      <c r="AW1226">
        <v>67422000</v>
      </c>
      <c r="AX1226">
        <v>122.578</v>
      </c>
      <c r="AY1226">
        <v>42</v>
      </c>
      <c r="AZ1226">
        <v>19.718</v>
      </c>
      <c r="BA1226">
        <v>13.079000000000001</v>
      </c>
      <c r="BB1226">
        <v>38605.671000000002</v>
      </c>
      <c r="BD1226">
        <v>86.06</v>
      </c>
      <c r="BE1226">
        <v>4.7699999999999996</v>
      </c>
      <c r="BF1226">
        <v>30.1</v>
      </c>
      <c r="BG1226">
        <v>35.6</v>
      </c>
      <c r="BI1226">
        <v>5.98</v>
      </c>
      <c r="BJ1226">
        <v>82.66</v>
      </c>
      <c r="BK1226">
        <v>0.90100000000000002</v>
      </c>
    </row>
    <row r="1227" spans="1:67" x14ac:dyDescent="0.3">
      <c r="A1227" t="s">
        <v>205</v>
      </c>
      <c r="B1227" t="s">
        <v>206</v>
      </c>
      <c r="C1227" t="s">
        <v>122</v>
      </c>
      <c r="D1227" s="33">
        <v>44304</v>
      </c>
      <c r="E1227">
        <v>5331266</v>
      </c>
      <c r="F1227">
        <v>29377</v>
      </c>
      <c r="G1227">
        <v>32982.714</v>
      </c>
      <c r="H1227">
        <v>100747</v>
      </c>
      <c r="I1227">
        <v>140</v>
      </c>
      <c r="J1227">
        <v>283.286</v>
      </c>
      <c r="K1227">
        <v>79073.092000000004</v>
      </c>
      <c r="L1227">
        <v>435.71800000000002</v>
      </c>
      <c r="M1227">
        <v>489.19799999999998</v>
      </c>
      <c r="N1227">
        <v>1494.2750000000001</v>
      </c>
      <c r="O1227">
        <v>2.0760000000000001</v>
      </c>
      <c r="P1227">
        <v>4.202</v>
      </c>
      <c r="Q1227">
        <v>0.96</v>
      </c>
      <c r="R1227">
        <v>5893</v>
      </c>
      <c r="S1227">
        <v>87.405000000000001</v>
      </c>
      <c r="T1227">
        <v>30789</v>
      </c>
      <c r="U1227">
        <v>456.661</v>
      </c>
      <c r="V1227">
        <v>3044</v>
      </c>
      <c r="W1227">
        <v>45.148000000000003</v>
      </c>
      <c r="X1227">
        <v>13433</v>
      </c>
      <c r="Y1227">
        <v>199.238</v>
      </c>
      <c r="Z1227">
        <v>52311</v>
      </c>
      <c r="AA1227">
        <v>71917978</v>
      </c>
      <c r="AB1227">
        <v>1066.684</v>
      </c>
      <c r="AC1227">
        <v>0.77600000000000002</v>
      </c>
      <c r="AD1227">
        <v>333699</v>
      </c>
      <c r="AE1227">
        <v>4.9489999999999998</v>
      </c>
      <c r="AF1227">
        <v>9.0999999999999998E-2</v>
      </c>
      <c r="AG1227">
        <v>11</v>
      </c>
      <c r="AH1227" t="s">
        <v>207</v>
      </c>
      <c r="AI1227">
        <v>17499343</v>
      </c>
      <c r="AJ1227">
        <v>12962959</v>
      </c>
      <c r="AK1227">
        <v>4534957</v>
      </c>
      <c r="AL1227">
        <v>1427</v>
      </c>
      <c r="AM1227">
        <v>87015</v>
      </c>
      <c r="AN1227">
        <v>368023</v>
      </c>
      <c r="AO1227">
        <v>25.95</v>
      </c>
      <c r="AP1227">
        <v>19.23</v>
      </c>
      <c r="AQ1227">
        <v>6.73</v>
      </c>
      <c r="AR1227">
        <v>0</v>
      </c>
      <c r="AS1227">
        <v>5459</v>
      </c>
      <c r="AT1227">
        <v>251005</v>
      </c>
      <c r="AU1227">
        <v>0.372</v>
      </c>
      <c r="AV1227">
        <v>75</v>
      </c>
      <c r="AW1227">
        <v>67422000</v>
      </c>
      <c r="AX1227">
        <v>122.578</v>
      </c>
      <c r="AY1227">
        <v>42</v>
      </c>
      <c r="AZ1227">
        <v>19.718</v>
      </c>
      <c r="BA1227">
        <v>13.079000000000001</v>
      </c>
      <c r="BB1227">
        <v>38605.671000000002</v>
      </c>
      <c r="BD1227">
        <v>86.06</v>
      </c>
      <c r="BE1227">
        <v>4.7699999999999996</v>
      </c>
      <c r="BF1227">
        <v>30.1</v>
      </c>
      <c r="BG1227">
        <v>35.6</v>
      </c>
      <c r="BI1227">
        <v>5.98</v>
      </c>
      <c r="BJ1227">
        <v>82.66</v>
      </c>
      <c r="BK1227">
        <v>0.90100000000000002</v>
      </c>
      <c r="BL1227">
        <v>58592.4</v>
      </c>
      <c r="BM1227">
        <v>7.22</v>
      </c>
      <c r="BN1227">
        <v>13.14</v>
      </c>
      <c r="BO1227">
        <v>869.03977930052497</v>
      </c>
    </row>
    <row r="1228" spans="1:67" x14ac:dyDescent="0.3">
      <c r="A1228" t="s">
        <v>205</v>
      </c>
      <c r="B1228" t="s">
        <v>206</v>
      </c>
      <c r="C1228" t="s">
        <v>122</v>
      </c>
      <c r="D1228" s="33">
        <v>44305</v>
      </c>
      <c r="E1228">
        <v>5337962</v>
      </c>
      <c r="F1228">
        <v>6696</v>
      </c>
      <c r="G1228">
        <v>32719.857</v>
      </c>
      <c r="H1228">
        <v>101194</v>
      </c>
      <c r="I1228">
        <v>447</v>
      </c>
      <c r="J1228">
        <v>292.14299999999997</v>
      </c>
      <c r="K1228">
        <v>79172.407000000007</v>
      </c>
      <c r="L1228">
        <v>99.314999999999998</v>
      </c>
      <c r="M1228">
        <v>485.29899999999998</v>
      </c>
      <c r="N1228">
        <v>1500.905</v>
      </c>
      <c r="O1228">
        <v>6.63</v>
      </c>
      <c r="P1228">
        <v>4.3330000000000002</v>
      </c>
      <c r="Q1228">
        <v>0.95</v>
      </c>
      <c r="R1228">
        <v>5970</v>
      </c>
      <c r="S1228">
        <v>88.546999999999997</v>
      </c>
      <c r="T1228">
        <v>31214</v>
      </c>
      <c r="U1228">
        <v>462.96499999999997</v>
      </c>
      <c r="V1228">
        <v>3054</v>
      </c>
      <c r="W1228">
        <v>45.296999999999997</v>
      </c>
      <c r="X1228">
        <v>13327</v>
      </c>
      <c r="Y1228">
        <v>197.66499999999999</v>
      </c>
      <c r="Z1228">
        <v>418542</v>
      </c>
      <c r="AA1228">
        <v>72336520</v>
      </c>
      <c r="AB1228">
        <v>1072.8920000000001</v>
      </c>
      <c r="AC1228">
        <v>6.2080000000000002</v>
      </c>
      <c r="AD1228">
        <v>324922</v>
      </c>
      <c r="AE1228">
        <v>4.819</v>
      </c>
      <c r="AF1228">
        <v>9.1999999999999998E-2</v>
      </c>
      <c r="AG1228">
        <v>10.9</v>
      </c>
      <c r="AH1228" t="s">
        <v>207</v>
      </c>
      <c r="AI1228">
        <v>17843499</v>
      </c>
      <c r="AJ1228">
        <v>13168467</v>
      </c>
      <c r="AK1228">
        <v>4673152</v>
      </c>
      <c r="AL1228">
        <v>1880</v>
      </c>
      <c r="AM1228">
        <v>344156</v>
      </c>
      <c r="AN1228">
        <v>366899</v>
      </c>
      <c r="AO1228">
        <v>26.47</v>
      </c>
      <c r="AP1228">
        <v>19.53</v>
      </c>
      <c r="AQ1228">
        <v>6.93</v>
      </c>
      <c r="AR1228">
        <v>0</v>
      </c>
      <c r="AS1228">
        <v>5442</v>
      </c>
      <c r="AT1228">
        <v>246520</v>
      </c>
      <c r="AU1228">
        <v>0.36599999999999999</v>
      </c>
      <c r="AV1228">
        <v>75</v>
      </c>
      <c r="AW1228">
        <v>67422000</v>
      </c>
      <c r="AX1228">
        <v>122.578</v>
      </c>
      <c r="AY1228">
        <v>42</v>
      </c>
      <c r="AZ1228">
        <v>19.718</v>
      </c>
      <c r="BA1228">
        <v>13.079000000000001</v>
      </c>
      <c r="BB1228">
        <v>38605.671000000002</v>
      </c>
      <c r="BD1228">
        <v>86.06</v>
      </c>
      <c r="BE1228">
        <v>4.7699999999999996</v>
      </c>
      <c r="BF1228">
        <v>30.1</v>
      </c>
      <c r="BG1228">
        <v>35.6</v>
      </c>
      <c r="BI1228">
        <v>5.98</v>
      </c>
      <c r="BJ1228">
        <v>82.66</v>
      </c>
      <c r="BK1228">
        <v>0.90100000000000002</v>
      </c>
    </row>
    <row r="1229" spans="1:67" x14ac:dyDescent="0.3">
      <c r="A1229" t="s">
        <v>205</v>
      </c>
      <c r="B1229" t="s">
        <v>206</v>
      </c>
      <c r="C1229" t="s">
        <v>122</v>
      </c>
      <c r="D1229" s="33">
        <v>44306</v>
      </c>
      <c r="E1229">
        <v>5382025</v>
      </c>
      <c r="F1229">
        <v>44063</v>
      </c>
      <c r="G1229">
        <v>33427</v>
      </c>
      <c r="H1229">
        <v>101582</v>
      </c>
      <c r="I1229">
        <v>388</v>
      </c>
      <c r="J1229">
        <v>298.286</v>
      </c>
      <c r="K1229">
        <v>79825.947</v>
      </c>
      <c r="L1229">
        <v>653.54</v>
      </c>
      <c r="M1229">
        <v>495.78800000000001</v>
      </c>
      <c r="N1229">
        <v>1506.66</v>
      </c>
      <c r="O1229">
        <v>5.7549999999999999</v>
      </c>
      <c r="P1229">
        <v>4.4240000000000004</v>
      </c>
      <c r="Q1229">
        <v>0.94</v>
      </c>
      <c r="R1229">
        <v>5984</v>
      </c>
      <c r="S1229">
        <v>88.754000000000005</v>
      </c>
      <c r="T1229">
        <v>31086</v>
      </c>
      <c r="U1229">
        <v>461.06599999999997</v>
      </c>
      <c r="V1229">
        <v>3100</v>
      </c>
      <c r="W1229">
        <v>45.978999999999999</v>
      </c>
      <c r="X1229">
        <v>13230</v>
      </c>
      <c r="Y1229">
        <v>196.227</v>
      </c>
      <c r="Z1229">
        <v>343724</v>
      </c>
      <c r="AA1229">
        <v>72680244</v>
      </c>
      <c r="AB1229">
        <v>1077.99</v>
      </c>
      <c r="AC1229">
        <v>5.0979999999999999</v>
      </c>
      <c r="AD1229">
        <v>318100</v>
      </c>
      <c r="AE1229">
        <v>4.718</v>
      </c>
      <c r="AF1229">
        <v>9.1999999999999998E-2</v>
      </c>
      <c r="AG1229">
        <v>10.9</v>
      </c>
      <c r="AH1229" t="s">
        <v>207</v>
      </c>
      <c r="AI1229">
        <v>18268847</v>
      </c>
      <c r="AJ1229">
        <v>13422727</v>
      </c>
      <c r="AK1229">
        <v>4843674</v>
      </c>
      <c r="AL1229">
        <v>2446</v>
      </c>
      <c r="AM1229">
        <v>425348</v>
      </c>
      <c r="AN1229">
        <v>362780</v>
      </c>
      <c r="AO1229">
        <v>27.1</v>
      </c>
      <c r="AP1229">
        <v>19.91</v>
      </c>
      <c r="AQ1229">
        <v>7.18</v>
      </c>
      <c r="AR1229">
        <v>0</v>
      </c>
      <c r="AS1229">
        <v>5381</v>
      </c>
      <c r="AT1229">
        <v>238650</v>
      </c>
      <c r="AU1229">
        <v>0.35399999999999998</v>
      </c>
      <c r="AV1229">
        <v>75</v>
      </c>
      <c r="AW1229">
        <v>67422000</v>
      </c>
      <c r="AX1229">
        <v>122.578</v>
      </c>
      <c r="AY1229">
        <v>42</v>
      </c>
      <c r="AZ1229">
        <v>19.718</v>
      </c>
      <c r="BA1229">
        <v>13.079000000000001</v>
      </c>
      <c r="BB1229">
        <v>38605.671000000002</v>
      </c>
      <c r="BD1229">
        <v>86.06</v>
      </c>
      <c r="BE1229">
        <v>4.7699999999999996</v>
      </c>
      <c r="BF1229">
        <v>30.1</v>
      </c>
      <c r="BG1229">
        <v>35.6</v>
      </c>
      <c r="BI1229">
        <v>5.98</v>
      </c>
      <c r="BJ1229">
        <v>82.66</v>
      </c>
      <c r="BK1229">
        <v>0.90100000000000002</v>
      </c>
    </row>
    <row r="1230" spans="1:67" x14ac:dyDescent="0.3">
      <c r="A1230" t="s">
        <v>205</v>
      </c>
      <c r="B1230" t="s">
        <v>206</v>
      </c>
      <c r="C1230" t="s">
        <v>122</v>
      </c>
      <c r="D1230" s="33">
        <v>44307</v>
      </c>
      <c r="E1230">
        <v>5416946</v>
      </c>
      <c r="F1230">
        <v>34921</v>
      </c>
      <c r="G1230">
        <v>32200.714</v>
      </c>
      <c r="H1230">
        <v>101895</v>
      </c>
      <c r="I1230">
        <v>313</v>
      </c>
      <c r="J1230">
        <v>300.57100000000003</v>
      </c>
      <c r="K1230">
        <v>80343.894</v>
      </c>
      <c r="L1230">
        <v>517.947</v>
      </c>
      <c r="M1230">
        <v>477.6</v>
      </c>
      <c r="N1230">
        <v>1511.3019999999999</v>
      </c>
      <c r="O1230">
        <v>4.6420000000000003</v>
      </c>
      <c r="P1230">
        <v>4.4580000000000002</v>
      </c>
      <c r="Q1230">
        <v>0.92</v>
      </c>
      <c r="R1230">
        <v>5959</v>
      </c>
      <c r="S1230">
        <v>88.384</v>
      </c>
      <c r="T1230">
        <v>30954</v>
      </c>
      <c r="U1230">
        <v>459.108</v>
      </c>
      <c r="V1230">
        <v>3135</v>
      </c>
      <c r="W1230">
        <v>46.497999999999998</v>
      </c>
      <c r="X1230">
        <v>13253</v>
      </c>
      <c r="Y1230">
        <v>196.56800000000001</v>
      </c>
      <c r="Z1230">
        <v>326481</v>
      </c>
      <c r="AA1230">
        <v>73006725</v>
      </c>
      <c r="AB1230">
        <v>1082.8320000000001</v>
      </c>
      <c r="AC1230">
        <v>4.8419999999999996</v>
      </c>
      <c r="AD1230">
        <v>311834</v>
      </c>
      <c r="AE1230">
        <v>4.625</v>
      </c>
      <c r="AF1230">
        <v>9.1999999999999998E-2</v>
      </c>
      <c r="AG1230">
        <v>10.9</v>
      </c>
      <c r="AH1230" t="s">
        <v>207</v>
      </c>
      <c r="AI1230">
        <v>18691475</v>
      </c>
      <c r="AJ1230">
        <v>13675821</v>
      </c>
      <c r="AK1230">
        <v>5012379</v>
      </c>
      <c r="AL1230">
        <v>3275</v>
      </c>
      <c r="AM1230">
        <v>422628</v>
      </c>
      <c r="AN1230">
        <v>361178</v>
      </c>
      <c r="AO1230">
        <v>27.72</v>
      </c>
      <c r="AP1230">
        <v>20.28</v>
      </c>
      <c r="AQ1230">
        <v>7.43</v>
      </c>
      <c r="AR1230">
        <v>0</v>
      </c>
      <c r="AS1230">
        <v>5357</v>
      </c>
      <c r="AT1230">
        <v>232753</v>
      </c>
      <c r="AU1230">
        <v>0.34499999999999997</v>
      </c>
      <c r="AV1230">
        <v>75</v>
      </c>
      <c r="AW1230">
        <v>67422000</v>
      </c>
      <c r="AX1230">
        <v>122.578</v>
      </c>
      <c r="AY1230">
        <v>42</v>
      </c>
      <c r="AZ1230">
        <v>19.718</v>
      </c>
      <c r="BA1230">
        <v>13.079000000000001</v>
      </c>
      <c r="BB1230">
        <v>38605.671000000002</v>
      </c>
      <c r="BD1230">
        <v>86.06</v>
      </c>
      <c r="BE1230">
        <v>4.7699999999999996</v>
      </c>
      <c r="BF1230">
        <v>30.1</v>
      </c>
      <c r="BG1230">
        <v>35.6</v>
      </c>
      <c r="BI1230">
        <v>5.98</v>
      </c>
      <c r="BJ1230">
        <v>82.66</v>
      </c>
      <c r="BK1230">
        <v>0.90100000000000002</v>
      </c>
    </row>
    <row r="1231" spans="1:67" x14ac:dyDescent="0.3">
      <c r="A1231" t="s">
        <v>205</v>
      </c>
      <c r="B1231" t="s">
        <v>206</v>
      </c>
      <c r="C1231" t="s">
        <v>122</v>
      </c>
      <c r="D1231" s="33">
        <v>44308</v>
      </c>
      <c r="E1231">
        <v>5450346</v>
      </c>
      <c r="F1231">
        <v>33400</v>
      </c>
      <c r="G1231">
        <v>31537.143</v>
      </c>
      <c r="H1231">
        <v>102178</v>
      </c>
      <c r="I1231">
        <v>283</v>
      </c>
      <c r="J1231">
        <v>298.714</v>
      </c>
      <c r="K1231">
        <v>80839.281000000003</v>
      </c>
      <c r="L1231">
        <v>495.387</v>
      </c>
      <c r="M1231">
        <v>467.75700000000001</v>
      </c>
      <c r="N1231">
        <v>1515.499</v>
      </c>
      <c r="O1231">
        <v>4.1970000000000001</v>
      </c>
      <c r="P1231">
        <v>4.431</v>
      </c>
      <c r="Q1231">
        <v>0.91</v>
      </c>
      <c r="R1231">
        <v>5981</v>
      </c>
      <c r="S1231">
        <v>88.71</v>
      </c>
      <c r="T1231">
        <v>30634</v>
      </c>
      <c r="U1231">
        <v>454.36200000000002</v>
      </c>
      <c r="V1231">
        <v>3112</v>
      </c>
      <c r="W1231">
        <v>46.156999999999996</v>
      </c>
      <c r="X1231">
        <v>13069</v>
      </c>
      <c r="Y1231">
        <v>193.839</v>
      </c>
      <c r="Z1231">
        <v>331139</v>
      </c>
      <c r="AA1231">
        <v>73337864</v>
      </c>
      <c r="AB1231">
        <v>1087.7439999999999</v>
      </c>
      <c r="AC1231">
        <v>4.9109999999999996</v>
      </c>
      <c r="AD1231">
        <v>305428</v>
      </c>
      <c r="AE1231">
        <v>4.53</v>
      </c>
      <c r="AF1231">
        <v>9.1999999999999998E-2</v>
      </c>
      <c r="AG1231">
        <v>10.9</v>
      </c>
      <c r="AH1231" t="s">
        <v>207</v>
      </c>
      <c r="AI1231">
        <v>19167731</v>
      </c>
      <c r="AJ1231">
        <v>13963167</v>
      </c>
      <c r="AK1231">
        <v>5200471</v>
      </c>
      <c r="AL1231">
        <v>4093</v>
      </c>
      <c r="AM1231">
        <v>476256</v>
      </c>
      <c r="AN1231">
        <v>359913</v>
      </c>
      <c r="AO1231">
        <v>28.43</v>
      </c>
      <c r="AP1231">
        <v>20.71</v>
      </c>
      <c r="AQ1231">
        <v>7.71</v>
      </c>
      <c r="AR1231">
        <v>0.01</v>
      </c>
      <c r="AS1231">
        <v>5338</v>
      </c>
      <c r="AT1231">
        <v>225648</v>
      </c>
      <c r="AU1231">
        <v>0.33500000000000002</v>
      </c>
      <c r="AV1231">
        <v>75</v>
      </c>
      <c r="AW1231">
        <v>67422000</v>
      </c>
      <c r="AX1231">
        <v>122.578</v>
      </c>
      <c r="AY1231">
        <v>42</v>
      </c>
      <c r="AZ1231">
        <v>19.718</v>
      </c>
      <c r="BA1231">
        <v>13.079000000000001</v>
      </c>
      <c r="BB1231">
        <v>38605.671000000002</v>
      </c>
      <c r="BD1231">
        <v>86.06</v>
      </c>
      <c r="BE1231">
        <v>4.7699999999999996</v>
      </c>
      <c r="BF1231">
        <v>30.1</v>
      </c>
      <c r="BG1231">
        <v>35.6</v>
      </c>
      <c r="BI1231">
        <v>5.98</v>
      </c>
      <c r="BJ1231">
        <v>82.66</v>
      </c>
      <c r="BK1231">
        <v>0.90100000000000002</v>
      </c>
    </row>
    <row r="1232" spans="1:67" x14ac:dyDescent="0.3">
      <c r="A1232" t="s">
        <v>205</v>
      </c>
      <c r="B1232" t="s">
        <v>206</v>
      </c>
      <c r="C1232" t="s">
        <v>122</v>
      </c>
      <c r="D1232" s="33">
        <v>44309</v>
      </c>
      <c r="E1232">
        <v>5482686</v>
      </c>
      <c r="F1232">
        <v>32340</v>
      </c>
      <c r="G1232">
        <v>30951.143</v>
      </c>
      <c r="H1232">
        <v>102510</v>
      </c>
      <c r="I1232">
        <v>332</v>
      </c>
      <c r="J1232">
        <v>298.85700000000003</v>
      </c>
      <c r="K1232">
        <v>81318.945999999996</v>
      </c>
      <c r="L1232">
        <v>479.66500000000002</v>
      </c>
      <c r="M1232">
        <v>459.06599999999997</v>
      </c>
      <c r="N1232">
        <v>1520.424</v>
      </c>
      <c r="O1232">
        <v>4.9240000000000004</v>
      </c>
      <c r="P1232">
        <v>4.4329999999999998</v>
      </c>
      <c r="Q1232">
        <v>0.9</v>
      </c>
      <c r="R1232">
        <v>5962</v>
      </c>
      <c r="S1232">
        <v>88.427999999999997</v>
      </c>
      <c r="T1232">
        <v>30438</v>
      </c>
      <c r="U1232">
        <v>451.45499999999998</v>
      </c>
      <c r="V1232">
        <v>3085</v>
      </c>
      <c r="W1232">
        <v>45.756999999999998</v>
      </c>
      <c r="X1232">
        <v>12957</v>
      </c>
      <c r="Y1232">
        <v>192.178</v>
      </c>
      <c r="Z1232">
        <v>377861</v>
      </c>
      <c r="AA1232">
        <v>73715725</v>
      </c>
      <c r="AB1232">
        <v>1093.348</v>
      </c>
      <c r="AC1232">
        <v>5.6040000000000001</v>
      </c>
      <c r="AD1232">
        <v>299760</v>
      </c>
      <c r="AE1232">
        <v>4.4459999999999997</v>
      </c>
      <c r="AF1232">
        <v>9.1999999999999998E-2</v>
      </c>
      <c r="AG1232">
        <v>10.9</v>
      </c>
      <c r="AH1232" t="s">
        <v>207</v>
      </c>
      <c r="AI1232">
        <v>19649553</v>
      </c>
      <c r="AJ1232">
        <v>14261161</v>
      </c>
      <c r="AK1232">
        <v>5387687</v>
      </c>
      <c r="AL1232">
        <v>4834</v>
      </c>
      <c r="AM1232">
        <v>481822</v>
      </c>
      <c r="AN1232">
        <v>359441</v>
      </c>
      <c r="AO1232">
        <v>29.14</v>
      </c>
      <c r="AP1232">
        <v>21.15</v>
      </c>
      <c r="AQ1232">
        <v>7.99</v>
      </c>
      <c r="AR1232">
        <v>0.01</v>
      </c>
      <c r="AS1232">
        <v>5331</v>
      </c>
      <c r="AT1232">
        <v>219765</v>
      </c>
      <c r="AU1232">
        <v>0.32600000000000001</v>
      </c>
      <c r="AV1232">
        <v>75</v>
      </c>
      <c r="AW1232">
        <v>67422000</v>
      </c>
      <c r="AX1232">
        <v>122.578</v>
      </c>
      <c r="AY1232">
        <v>42</v>
      </c>
      <c r="AZ1232">
        <v>19.718</v>
      </c>
      <c r="BA1232">
        <v>13.079000000000001</v>
      </c>
      <c r="BB1232">
        <v>38605.671000000002</v>
      </c>
      <c r="BD1232">
        <v>86.06</v>
      </c>
      <c r="BE1232">
        <v>4.7699999999999996</v>
      </c>
      <c r="BF1232">
        <v>30.1</v>
      </c>
      <c r="BG1232">
        <v>35.6</v>
      </c>
      <c r="BI1232">
        <v>5.98</v>
      </c>
      <c r="BJ1232">
        <v>82.66</v>
      </c>
      <c r="BK1232">
        <v>0.90100000000000002</v>
      </c>
    </row>
    <row r="1233" spans="1:67" x14ac:dyDescent="0.3">
      <c r="A1233" t="s">
        <v>205</v>
      </c>
      <c r="B1233" t="s">
        <v>206</v>
      </c>
      <c r="C1233" t="s">
        <v>122</v>
      </c>
      <c r="D1233" s="33">
        <v>44310</v>
      </c>
      <c r="E1233">
        <v>5515319</v>
      </c>
      <c r="F1233">
        <v>32633</v>
      </c>
      <c r="G1233">
        <v>30490</v>
      </c>
      <c r="H1233">
        <v>102727</v>
      </c>
      <c r="I1233">
        <v>217</v>
      </c>
      <c r="J1233">
        <v>302.85700000000003</v>
      </c>
      <c r="K1233">
        <v>81802.956999999995</v>
      </c>
      <c r="L1233">
        <v>484.01100000000002</v>
      </c>
      <c r="M1233">
        <v>452.226</v>
      </c>
      <c r="N1233">
        <v>1523.6420000000001</v>
      </c>
      <c r="O1233">
        <v>3.2189999999999999</v>
      </c>
      <c r="P1233">
        <v>4.492</v>
      </c>
      <c r="Q1233">
        <v>0.89</v>
      </c>
      <c r="R1233">
        <v>5958</v>
      </c>
      <c r="S1233">
        <v>88.369</v>
      </c>
      <c r="T1233">
        <v>30100</v>
      </c>
      <c r="U1233">
        <v>446.44200000000001</v>
      </c>
      <c r="V1233">
        <v>3074</v>
      </c>
      <c r="W1233">
        <v>45.593000000000004</v>
      </c>
      <c r="X1233">
        <v>12854</v>
      </c>
      <c r="Y1233">
        <v>190.65</v>
      </c>
      <c r="Z1233">
        <v>223674</v>
      </c>
      <c r="AA1233">
        <v>73939399</v>
      </c>
      <c r="AB1233">
        <v>1096.6659999999999</v>
      </c>
      <c r="AC1233">
        <v>3.3180000000000001</v>
      </c>
      <c r="AD1233">
        <v>296247</v>
      </c>
      <c r="AE1233">
        <v>4.3940000000000001</v>
      </c>
      <c r="AF1233">
        <v>9.1999999999999998E-2</v>
      </c>
      <c r="AG1233">
        <v>10.9</v>
      </c>
      <c r="AH1233" t="s">
        <v>207</v>
      </c>
      <c r="AI1233">
        <v>19951656</v>
      </c>
      <c r="AJ1233">
        <v>14451550</v>
      </c>
      <c r="AK1233">
        <v>5500724</v>
      </c>
      <c r="AL1233">
        <v>5080</v>
      </c>
      <c r="AM1233">
        <v>302103</v>
      </c>
      <c r="AN1233">
        <v>362761</v>
      </c>
      <c r="AO1233">
        <v>29.59</v>
      </c>
      <c r="AP1233">
        <v>21.43</v>
      </c>
      <c r="AQ1233">
        <v>8.16</v>
      </c>
      <c r="AR1233">
        <v>0.01</v>
      </c>
      <c r="AS1233">
        <v>5380</v>
      </c>
      <c r="AT1233">
        <v>220021</v>
      </c>
      <c r="AU1233">
        <v>0.32600000000000001</v>
      </c>
      <c r="AV1233">
        <v>75</v>
      </c>
      <c r="AW1233">
        <v>67422000</v>
      </c>
      <c r="AX1233">
        <v>122.578</v>
      </c>
      <c r="AY1233">
        <v>42</v>
      </c>
      <c r="AZ1233">
        <v>19.718</v>
      </c>
      <c r="BA1233">
        <v>13.079000000000001</v>
      </c>
      <c r="BB1233">
        <v>38605.671000000002</v>
      </c>
      <c r="BD1233">
        <v>86.06</v>
      </c>
      <c r="BE1233">
        <v>4.7699999999999996</v>
      </c>
      <c r="BF1233">
        <v>30.1</v>
      </c>
      <c r="BG1233">
        <v>35.6</v>
      </c>
      <c r="BI1233">
        <v>5.98</v>
      </c>
      <c r="BJ1233">
        <v>82.66</v>
      </c>
      <c r="BK1233">
        <v>0.90100000000000002</v>
      </c>
    </row>
    <row r="1234" spans="1:67" x14ac:dyDescent="0.3">
      <c r="A1234" t="s">
        <v>205</v>
      </c>
      <c r="B1234" t="s">
        <v>206</v>
      </c>
      <c r="C1234" t="s">
        <v>122</v>
      </c>
      <c r="D1234" s="33">
        <v>44311</v>
      </c>
      <c r="E1234">
        <v>5539824</v>
      </c>
      <c r="F1234">
        <v>24505</v>
      </c>
      <c r="G1234">
        <v>29794</v>
      </c>
      <c r="H1234">
        <v>102872</v>
      </c>
      <c r="I1234">
        <v>145</v>
      </c>
      <c r="J1234">
        <v>303.57100000000003</v>
      </c>
      <c r="K1234">
        <v>82166.414999999994</v>
      </c>
      <c r="L1234">
        <v>363.45699999999999</v>
      </c>
      <c r="M1234">
        <v>441.90300000000002</v>
      </c>
      <c r="N1234">
        <v>1525.7929999999999</v>
      </c>
      <c r="O1234">
        <v>2.1509999999999998</v>
      </c>
      <c r="P1234">
        <v>4.5030000000000001</v>
      </c>
      <c r="Q1234">
        <v>0.87</v>
      </c>
      <c r="R1234">
        <v>5978</v>
      </c>
      <c r="S1234">
        <v>88.665000000000006</v>
      </c>
      <c r="T1234">
        <v>30287</v>
      </c>
      <c r="U1234">
        <v>449.21499999999997</v>
      </c>
      <c r="V1234">
        <v>3059</v>
      </c>
      <c r="W1234">
        <v>45.371000000000002</v>
      </c>
      <c r="X1234">
        <v>12624</v>
      </c>
      <c r="Y1234">
        <v>187.239</v>
      </c>
      <c r="Z1234">
        <v>49268</v>
      </c>
      <c r="AA1234">
        <v>73988667</v>
      </c>
      <c r="AB1234">
        <v>1097.3969999999999</v>
      </c>
      <c r="AC1234">
        <v>0.73099999999999998</v>
      </c>
      <c r="AD1234">
        <v>295813</v>
      </c>
      <c r="AE1234">
        <v>4.3869999999999996</v>
      </c>
      <c r="AF1234">
        <v>9.0999999999999998E-2</v>
      </c>
      <c r="AG1234">
        <v>11</v>
      </c>
      <c r="AH1234" t="s">
        <v>207</v>
      </c>
      <c r="AI1234">
        <v>20059983</v>
      </c>
      <c r="AJ1234">
        <v>14521004</v>
      </c>
      <c r="AK1234">
        <v>5539670</v>
      </c>
      <c r="AL1234">
        <v>5131</v>
      </c>
      <c r="AM1234">
        <v>108327</v>
      </c>
      <c r="AN1234">
        <v>365806</v>
      </c>
      <c r="AO1234">
        <v>29.75</v>
      </c>
      <c r="AP1234">
        <v>21.54</v>
      </c>
      <c r="AQ1234">
        <v>8.2200000000000006</v>
      </c>
      <c r="AR1234">
        <v>0.01</v>
      </c>
      <c r="AS1234">
        <v>5426</v>
      </c>
      <c r="AT1234">
        <v>222578</v>
      </c>
      <c r="AU1234">
        <v>0.33</v>
      </c>
      <c r="AV1234">
        <v>75</v>
      </c>
      <c r="AW1234">
        <v>67422000</v>
      </c>
      <c r="AX1234">
        <v>122.578</v>
      </c>
      <c r="AY1234">
        <v>42</v>
      </c>
      <c r="AZ1234">
        <v>19.718</v>
      </c>
      <c r="BA1234">
        <v>13.079000000000001</v>
      </c>
      <c r="BB1234">
        <v>38605.671000000002</v>
      </c>
      <c r="BD1234">
        <v>86.06</v>
      </c>
      <c r="BE1234">
        <v>4.7699999999999996</v>
      </c>
      <c r="BF1234">
        <v>30.1</v>
      </c>
      <c r="BG1234">
        <v>35.6</v>
      </c>
      <c r="BI1234">
        <v>5.98</v>
      </c>
      <c r="BJ1234">
        <v>82.66</v>
      </c>
      <c r="BK1234">
        <v>0.90100000000000002</v>
      </c>
      <c r="BL1234">
        <v>60391.4</v>
      </c>
      <c r="BM1234">
        <v>7.34</v>
      </c>
      <c r="BN1234">
        <v>15.75</v>
      </c>
      <c r="BO1234">
        <v>895.72246447747</v>
      </c>
    </row>
    <row r="1235" spans="1:67" x14ac:dyDescent="0.3">
      <c r="A1235" t="s">
        <v>205</v>
      </c>
      <c r="B1235" t="s">
        <v>206</v>
      </c>
      <c r="C1235" t="s">
        <v>122</v>
      </c>
      <c r="D1235" s="33">
        <v>44312</v>
      </c>
      <c r="E1235">
        <v>5545776</v>
      </c>
      <c r="F1235">
        <v>5952</v>
      </c>
      <c r="G1235">
        <v>29687.714</v>
      </c>
      <c r="H1235">
        <v>103270</v>
      </c>
      <c r="I1235">
        <v>398</v>
      </c>
      <c r="J1235">
        <v>296.57100000000003</v>
      </c>
      <c r="K1235">
        <v>82254.694000000003</v>
      </c>
      <c r="L1235">
        <v>88.28</v>
      </c>
      <c r="M1235">
        <v>440.327</v>
      </c>
      <c r="N1235">
        <v>1531.6959999999999</v>
      </c>
      <c r="O1235">
        <v>5.9029999999999996</v>
      </c>
      <c r="P1235">
        <v>4.399</v>
      </c>
      <c r="Q1235">
        <v>0.87</v>
      </c>
      <c r="R1235">
        <v>6001</v>
      </c>
      <c r="S1235">
        <v>89.007000000000005</v>
      </c>
      <c r="T1235">
        <v>30596</v>
      </c>
      <c r="U1235">
        <v>453.798</v>
      </c>
      <c r="V1235">
        <v>3027</v>
      </c>
      <c r="W1235">
        <v>44.896000000000001</v>
      </c>
      <c r="X1235">
        <v>12502</v>
      </c>
      <c r="Y1235">
        <v>185.429</v>
      </c>
      <c r="Z1235">
        <v>407447</v>
      </c>
      <c r="AA1235">
        <v>74396114</v>
      </c>
      <c r="AB1235">
        <v>1103.44</v>
      </c>
      <c r="AC1235">
        <v>6.0430000000000001</v>
      </c>
      <c r="AD1235">
        <v>294228</v>
      </c>
      <c r="AE1235">
        <v>4.3639999999999999</v>
      </c>
      <c r="AF1235">
        <v>8.8999999999999996E-2</v>
      </c>
      <c r="AG1235">
        <v>11.2</v>
      </c>
      <c r="AH1235" t="s">
        <v>207</v>
      </c>
      <c r="AI1235">
        <v>20437259</v>
      </c>
      <c r="AJ1235">
        <v>14741823</v>
      </c>
      <c r="AK1235">
        <v>5698440</v>
      </c>
      <c r="AL1235">
        <v>5686</v>
      </c>
      <c r="AM1235">
        <v>377276</v>
      </c>
      <c r="AN1235">
        <v>370537</v>
      </c>
      <c r="AO1235">
        <v>30.31</v>
      </c>
      <c r="AP1235">
        <v>21.87</v>
      </c>
      <c r="AQ1235">
        <v>8.4499999999999993</v>
      </c>
      <c r="AR1235">
        <v>0.01</v>
      </c>
      <c r="AS1235">
        <v>5496</v>
      </c>
      <c r="AT1235">
        <v>224765</v>
      </c>
      <c r="AU1235">
        <v>0.33300000000000002</v>
      </c>
      <c r="AV1235">
        <v>75</v>
      </c>
      <c r="AW1235">
        <v>67422000</v>
      </c>
      <c r="AX1235">
        <v>122.578</v>
      </c>
      <c r="AY1235">
        <v>42</v>
      </c>
      <c r="AZ1235">
        <v>19.718</v>
      </c>
      <c r="BA1235">
        <v>13.079000000000001</v>
      </c>
      <c r="BB1235">
        <v>38605.671000000002</v>
      </c>
      <c r="BD1235">
        <v>86.06</v>
      </c>
      <c r="BE1235">
        <v>4.7699999999999996</v>
      </c>
      <c r="BF1235">
        <v>30.1</v>
      </c>
      <c r="BG1235">
        <v>35.6</v>
      </c>
      <c r="BI1235">
        <v>5.98</v>
      </c>
      <c r="BJ1235">
        <v>82.66</v>
      </c>
      <c r="BK1235">
        <v>0.90100000000000002</v>
      </c>
    </row>
    <row r="1236" spans="1:67" x14ac:dyDescent="0.3">
      <c r="A1236" t="s">
        <v>205</v>
      </c>
      <c r="B1236" t="s">
        <v>206</v>
      </c>
      <c r="C1236" t="s">
        <v>122</v>
      </c>
      <c r="D1236" s="33">
        <v>44313</v>
      </c>
      <c r="E1236">
        <v>5576093</v>
      </c>
      <c r="F1236">
        <v>30317</v>
      </c>
      <c r="G1236">
        <v>27724</v>
      </c>
      <c r="H1236">
        <v>103617</v>
      </c>
      <c r="I1236">
        <v>347</v>
      </c>
      <c r="J1236">
        <v>290.714</v>
      </c>
      <c r="K1236">
        <v>82704.354999999996</v>
      </c>
      <c r="L1236">
        <v>449.66</v>
      </c>
      <c r="M1236">
        <v>411.20100000000002</v>
      </c>
      <c r="N1236">
        <v>1536.8430000000001</v>
      </c>
      <c r="O1236">
        <v>5.1470000000000002</v>
      </c>
      <c r="P1236">
        <v>4.3120000000000003</v>
      </c>
      <c r="Q1236">
        <v>0.86</v>
      </c>
      <c r="R1236">
        <v>5943</v>
      </c>
      <c r="S1236">
        <v>88.146000000000001</v>
      </c>
      <c r="T1236">
        <v>30281</v>
      </c>
      <c r="U1236">
        <v>449.12599999999998</v>
      </c>
      <c r="V1236">
        <v>2910</v>
      </c>
      <c r="W1236">
        <v>43.161000000000001</v>
      </c>
      <c r="X1236">
        <v>12207</v>
      </c>
      <c r="Y1236">
        <v>181.054</v>
      </c>
      <c r="Z1236">
        <v>360034</v>
      </c>
      <c r="AA1236">
        <v>74756148</v>
      </c>
      <c r="AB1236">
        <v>1108.78</v>
      </c>
      <c r="AC1236">
        <v>5.34</v>
      </c>
      <c r="AD1236">
        <v>296558</v>
      </c>
      <c r="AE1236">
        <v>4.399</v>
      </c>
      <c r="AF1236">
        <v>8.5000000000000006E-2</v>
      </c>
      <c r="AG1236">
        <v>11.8</v>
      </c>
      <c r="AH1236" t="s">
        <v>207</v>
      </c>
      <c r="AI1236">
        <v>20909940</v>
      </c>
      <c r="AJ1236">
        <v>15026314</v>
      </c>
      <c r="AK1236">
        <v>5895208</v>
      </c>
      <c r="AL1236">
        <v>6625</v>
      </c>
      <c r="AM1236">
        <v>472681</v>
      </c>
      <c r="AN1236">
        <v>377299</v>
      </c>
      <c r="AO1236">
        <v>31.01</v>
      </c>
      <c r="AP1236">
        <v>22.29</v>
      </c>
      <c r="AQ1236">
        <v>8.74</v>
      </c>
      <c r="AR1236">
        <v>0.01</v>
      </c>
      <c r="AS1236">
        <v>5596</v>
      </c>
      <c r="AT1236">
        <v>229084</v>
      </c>
      <c r="AU1236">
        <v>0.34</v>
      </c>
      <c r="AV1236">
        <v>75</v>
      </c>
      <c r="AW1236">
        <v>67422000</v>
      </c>
      <c r="AX1236">
        <v>122.578</v>
      </c>
      <c r="AY1236">
        <v>42</v>
      </c>
      <c r="AZ1236">
        <v>19.718</v>
      </c>
      <c r="BA1236">
        <v>13.079000000000001</v>
      </c>
      <c r="BB1236">
        <v>38605.671000000002</v>
      </c>
      <c r="BD1236">
        <v>86.06</v>
      </c>
      <c r="BE1236">
        <v>4.7699999999999996</v>
      </c>
      <c r="BF1236">
        <v>30.1</v>
      </c>
      <c r="BG1236">
        <v>35.6</v>
      </c>
      <c r="BI1236">
        <v>5.98</v>
      </c>
      <c r="BJ1236">
        <v>82.66</v>
      </c>
      <c r="BK1236">
        <v>0.90100000000000002</v>
      </c>
    </row>
    <row r="1237" spans="1:67" x14ac:dyDescent="0.3">
      <c r="A1237" t="s">
        <v>205</v>
      </c>
      <c r="B1237" t="s">
        <v>206</v>
      </c>
      <c r="C1237" t="s">
        <v>122</v>
      </c>
      <c r="D1237" s="33">
        <v>44314</v>
      </c>
      <c r="E1237">
        <v>5607632</v>
      </c>
      <c r="F1237">
        <v>31539</v>
      </c>
      <c r="G1237">
        <v>27240.857</v>
      </c>
      <c r="H1237">
        <v>103932</v>
      </c>
      <c r="I1237">
        <v>315</v>
      </c>
      <c r="J1237">
        <v>291</v>
      </c>
      <c r="K1237">
        <v>83172.14</v>
      </c>
      <c r="L1237">
        <v>467.78500000000003</v>
      </c>
      <c r="M1237">
        <v>404.03500000000003</v>
      </c>
      <c r="N1237">
        <v>1541.5150000000001</v>
      </c>
      <c r="O1237">
        <v>4.6719999999999997</v>
      </c>
      <c r="P1237">
        <v>4.3159999999999998</v>
      </c>
      <c r="Q1237">
        <v>0.84</v>
      </c>
      <c r="R1237">
        <v>5879</v>
      </c>
      <c r="S1237">
        <v>87.197000000000003</v>
      </c>
      <c r="T1237">
        <v>29911</v>
      </c>
      <c r="U1237">
        <v>443.63900000000001</v>
      </c>
      <c r="V1237">
        <v>2783</v>
      </c>
      <c r="W1237">
        <v>41.277000000000001</v>
      </c>
      <c r="X1237">
        <v>11820</v>
      </c>
      <c r="Y1237">
        <v>175.31399999999999</v>
      </c>
      <c r="Z1237">
        <v>315329</v>
      </c>
      <c r="AA1237">
        <v>75071477</v>
      </c>
      <c r="AB1237">
        <v>1113.4570000000001</v>
      </c>
      <c r="AC1237">
        <v>4.6769999999999996</v>
      </c>
      <c r="AD1237">
        <v>294965</v>
      </c>
      <c r="AE1237">
        <v>4.375</v>
      </c>
      <c r="AF1237">
        <v>8.1000000000000003E-2</v>
      </c>
      <c r="AG1237">
        <v>12.3</v>
      </c>
      <c r="AH1237" t="s">
        <v>207</v>
      </c>
      <c r="AI1237">
        <v>21393736</v>
      </c>
      <c r="AJ1237">
        <v>15325688</v>
      </c>
      <c r="AK1237">
        <v>6088110</v>
      </c>
      <c r="AL1237">
        <v>8047</v>
      </c>
      <c r="AM1237">
        <v>483796</v>
      </c>
      <c r="AN1237">
        <v>386037</v>
      </c>
      <c r="AO1237">
        <v>31.73</v>
      </c>
      <c r="AP1237">
        <v>22.73</v>
      </c>
      <c r="AQ1237">
        <v>9.0299999999999994</v>
      </c>
      <c r="AR1237">
        <v>0.01</v>
      </c>
      <c r="AS1237">
        <v>5726</v>
      </c>
      <c r="AT1237">
        <v>235695</v>
      </c>
      <c r="AU1237">
        <v>0.35</v>
      </c>
      <c r="AV1237">
        <v>75</v>
      </c>
      <c r="AW1237">
        <v>67422000</v>
      </c>
      <c r="AX1237">
        <v>122.578</v>
      </c>
      <c r="AY1237">
        <v>42</v>
      </c>
      <c r="AZ1237">
        <v>19.718</v>
      </c>
      <c r="BA1237">
        <v>13.079000000000001</v>
      </c>
      <c r="BB1237">
        <v>38605.671000000002</v>
      </c>
      <c r="BD1237">
        <v>86.06</v>
      </c>
      <c r="BE1237">
        <v>4.7699999999999996</v>
      </c>
      <c r="BF1237">
        <v>30.1</v>
      </c>
      <c r="BG1237">
        <v>35.6</v>
      </c>
      <c r="BI1237">
        <v>5.98</v>
      </c>
      <c r="BJ1237">
        <v>82.66</v>
      </c>
      <c r="BK1237">
        <v>0.90100000000000002</v>
      </c>
    </row>
    <row r="1238" spans="1:67" x14ac:dyDescent="0.3">
      <c r="A1238" t="s">
        <v>205</v>
      </c>
      <c r="B1238" t="s">
        <v>206</v>
      </c>
      <c r="C1238" t="s">
        <v>122</v>
      </c>
      <c r="D1238" s="33">
        <v>44315</v>
      </c>
      <c r="E1238">
        <v>5634170</v>
      </c>
      <c r="F1238">
        <v>26538</v>
      </c>
      <c r="G1238">
        <v>26260.571</v>
      </c>
      <c r="H1238">
        <v>104238</v>
      </c>
      <c r="I1238">
        <v>306</v>
      </c>
      <c r="J1238">
        <v>294.286</v>
      </c>
      <c r="K1238">
        <v>83565.75</v>
      </c>
      <c r="L1238">
        <v>393.61</v>
      </c>
      <c r="M1238">
        <v>389.49599999999998</v>
      </c>
      <c r="N1238">
        <v>1546.0530000000001</v>
      </c>
      <c r="O1238">
        <v>4.5389999999999997</v>
      </c>
      <c r="P1238">
        <v>4.3650000000000002</v>
      </c>
      <c r="Q1238">
        <v>0.83</v>
      </c>
      <c r="R1238">
        <v>5804</v>
      </c>
      <c r="S1238">
        <v>86.084999999999994</v>
      </c>
      <c r="T1238">
        <v>29487</v>
      </c>
      <c r="U1238">
        <v>437.35</v>
      </c>
      <c r="V1238">
        <v>2697</v>
      </c>
      <c r="W1238">
        <v>40.002000000000002</v>
      </c>
      <c r="X1238">
        <v>11653</v>
      </c>
      <c r="Y1238">
        <v>172.83699999999999</v>
      </c>
      <c r="Z1238">
        <v>387020</v>
      </c>
      <c r="AA1238">
        <v>75458497</v>
      </c>
      <c r="AB1238">
        <v>1119.1969999999999</v>
      </c>
      <c r="AC1238">
        <v>5.74</v>
      </c>
      <c r="AD1238">
        <v>302948</v>
      </c>
      <c r="AE1238">
        <v>4.4930000000000003</v>
      </c>
      <c r="AF1238">
        <v>7.5999999999999998E-2</v>
      </c>
      <c r="AG1238">
        <v>13.2</v>
      </c>
      <c r="AH1238" t="s">
        <v>207</v>
      </c>
      <c r="AI1238">
        <v>21947948</v>
      </c>
      <c r="AJ1238">
        <v>15682673</v>
      </c>
      <c r="AK1238">
        <v>6300040</v>
      </c>
      <c r="AL1238">
        <v>9329</v>
      </c>
      <c r="AM1238">
        <v>554212</v>
      </c>
      <c r="AN1238">
        <v>397174</v>
      </c>
      <c r="AO1238">
        <v>32.549999999999997</v>
      </c>
      <c r="AP1238">
        <v>23.26</v>
      </c>
      <c r="AQ1238">
        <v>9.34</v>
      </c>
      <c r="AR1238">
        <v>0.01</v>
      </c>
      <c r="AS1238">
        <v>5891</v>
      </c>
      <c r="AT1238">
        <v>245644</v>
      </c>
      <c r="AU1238">
        <v>0.36399999999999999</v>
      </c>
      <c r="AV1238">
        <v>75</v>
      </c>
      <c r="AW1238">
        <v>67422000</v>
      </c>
      <c r="AX1238">
        <v>122.578</v>
      </c>
      <c r="AY1238">
        <v>42</v>
      </c>
      <c r="AZ1238">
        <v>19.718</v>
      </c>
      <c r="BA1238">
        <v>13.079000000000001</v>
      </c>
      <c r="BB1238">
        <v>38605.671000000002</v>
      </c>
      <c r="BD1238">
        <v>86.06</v>
      </c>
      <c r="BE1238">
        <v>4.7699999999999996</v>
      </c>
      <c r="BF1238">
        <v>30.1</v>
      </c>
      <c r="BG1238">
        <v>35.6</v>
      </c>
      <c r="BI1238">
        <v>5.98</v>
      </c>
      <c r="BJ1238">
        <v>82.66</v>
      </c>
      <c r="BK1238">
        <v>0.90100000000000002</v>
      </c>
    </row>
    <row r="1239" spans="1:67" x14ac:dyDescent="0.3">
      <c r="A1239" t="s">
        <v>205</v>
      </c>
      <c r="B1239" t="s">
        <v>206</v>
      </c>
      <c r="C1239" t="s">
        <v>122</v>
      </c>
      <c r="D1239" s="33">
        <v>44316</v>
      </c>
      <c r="E1239">
        <v>5658469</v>
      </c>
      <c r="F1239">
        <v>24299</v>
      </c>
      <c r="G1239">
        <v>25111.857</v>
      </c>
      <c r="H1239">
        <v>104528</v>
      </c>
      <c r="I1239">
        <v>290</v>
      </c>
      <c r="J1239">
        <v>288.286</v>
      </c>
      <c r="K1239">
        <v>83926.152000000002</v>
      </c>
      <c r="L1239">
        <v>360.40199999999999</v>
      </c>
      <c r="M1239">
        <v>372.45800000000003</v>
      </c>
      <c r="N1239">
        <v>1550.354</v>
      </c>
      <c r="O1239">
        <v>4.3010000000000002</v>
      </c>
      <c r="P1239">
        <v>4.2759999999999998</v>
      </c>
      <c r="Q1239">
        <v>0.83</v>
      </c>
      <c r="R1239">
        <v>5675</v>
      </c>
      <c r="S1239">
        <v>84.171000000000006</v>
      </c>
      <c r="T1239">
        <v>28930</v>
      </c>
      <c r="U1239">
        <v>429.08800000000002</v>
      </c>
      <c r="V1239">
        <v>2584</v>
      </c>
      <c r="W1239">
        <v>38.326000000000001</v>
      </c>
      <c r="X1239">
        <v>11154</v>
      </c>
      <c r="Y1239">
        <v>165.43600000000001</v>
      </c>
      <c r="Z1239">
        <v>470591</v>
      </c>
      <c r="AA1239">
        <v>75929088</v>
      </c>
      <c r="AB1239">
        <v>1126.1769999999999</v>
      </c>
      <c r="AC1239">
        <v>6.98</v>
      </c>
      <c r="AD1239">
        <v>316195</v>
      </c>
      <c r="AE1239">
        <v>4.6900000000000004</v>
      </c>
      <c r="AF1239">
        <v>7.0000000000000007E-2</v>
      </c>
      <c r="AG1239">
        <v>14.3</v>
      </c>
      <c r="AH1239" t="s">
        <v>207</v>
      </c>
      <c r="AI1239">
        <v>22505772</v>
      </c>
      <c r="AJ1239">
        <v>16054766</v>
      </c>
      <c r="AK1239">
        <v>6503868</v>
      </c>
      <c r="AL1239">
        <v>10456</v>
      </c>
      <c r="AM1239">
        <v>557824</v>
      </c>
      <c r="AN1239">
        <v>408031</v>
      </c>
      <c r="AO1239">
        <v>33.380000000000003</v>
      </c>
      <c r="AP1239">
        <v>23.81</v>
      </c>
      <c r="AQ1239">
        <v>9.65</v>
      </c>
      <c r="AR1239">
        <v>0.02</v>
      </c>
      <c r="AS1239">
        <v>6052</v>
      </c>
      <c r="AT1239">
        <v>256229</v>
      </c>
      <c r="AU1239">
        <v>0.38</v>
      </c>
      <c r="AV1239">
        <v>75</v>
      </c>
      <c r="AW1239">
        <v>67422000</v>
      </c>
      <c r="AX1239">
        <v>122.578</v>
      </c>
      <c r="AY1239">
        <v>42</v>
      </c>
      <c r="AZ1239">
        <v>19.718</v>
      </c>
      <c r="BA1239">
        <v>13.079000000000001</v>
      </c>
      <c r="BB1239">
        <v>38605.671000000002</v>
      </c>
      <c r="BD1239">
        <v>86.06</v>
      </c>
      <c r="BE1239">
        <v>4.7699999999999996</v>
      </c>
      <c r="BF1239">
        <v>30.1</v>
      </c>
      <c r="BG1239">
        <v>35.6</v>
      </c>
      <c r="BI1239">
        <v>5.98</v>
      </c>
      <c r="BJ1239">
        <v>82.66</v>
      </c>
      <c r="BK1239">
        <v>0.90100000000000002</v>
      </c>
    </row>
    <row r="1240" spans="1:67" x14ac:dyDescent="0.3">
      <c r="A1240" t="s">
        <v>205</v>
      </c>
      <c r="B1240" t="s">
        <v>206</v>
      </c>
      <c r="C1240" t="s">
        <v>122</v>
      </c>
      <c r="D1240" s="33">
        <v>44317</v>
      </c>
      <c r="E1240">
        <v>5684139</v>
      </c>
      <c r="F1240">
        <v>25670</v>
      </c>
      <c r="G1240">
        <v>24117.143</v>
      </c>
      <c r="H1240">
        <v>104720</v>
      </c>
      <c r="I1240">
        <v>192</v>
      </c>
      <c r="J1240">
        <v>284.714</v>
      </c>
      <c r="K1240">
        <v>84306.888000000006</v>
      </c>
      <c r="L1240">
        <v>380.73599999999999</v>
      </c>
      <c r="M1240">
        <v>357.70400000000001</v>
      </c>
      <c r="N1240">
        <v>1553.202</v>
      </c>
      <c r="O1240">
        <v>2.8479999999999999</v>
      </c>
      <c r="P1240">
        <v>4.2229999999999999</v>
      </c>
      <c r="Q1240">
        <v>0.82</v>
      </c>
      <c r="R1240">
        <v>5581</v>
      </c>
      <c r="S1240">
        <v>82.777000000000001</v>
      </c>
      <c r="T1240">
        <v>28603</v>
      </c>
      <c r="U1240">
        <v>424.238</v>
      </c>
      <c r="V1240">
        <v>2546</v>
      </c>
      <c r="W1240">
        <v>37.762</v>
      </c>
      <c r="X1240">
        <v>11032</v>
      </c>
      <c r="Y1240">
        <v>163.626</v>
      </c>
      <c r="Z1240">
        <v>69450</v>
      </c>
      <c r="AA1240">
        <v>75998538</v>
      </c>
      <c r="AB1240">
        <v>1127.2070000000001</v>
      </c>
      <c r="AC1240">
        <v>1.03</v>
      </c>
      <c r="AD1240">
        <v>294163</v>
      </c>
      <c r="AE1240">
        <v>4.3630000000000004</v>
      </c>
      <c r="AF1240">
        <v>6.7000000000000004E-2</v>
      </c>
      <c r="AG1240">
        <v>14.9</v>
      </c>
      <c r="AH1240" t="s">
        <v>207</v>
      </c>
      <c r="AI1240">
        <v>22726041</v>
      </c>
      <c r="AJ1240">
        <v>16222352</v>
      </c>
      <c r="AK1240">
        <v>6558356</v>
      </c>
      <c r="AL1240">
        <v>10640</v>
      </c>
      <c r="AM1240">
        <v>220269</v>
      </c>
      <c r="AN1240">
        <v>396341</v>
      </c>
      <c r="AO1240">
        <v>33.71</v>
      </c>
      <c r="AP1240">
        <v>24.06</v>
      </c>
      <c r="AQ1240">
        <v>9.73</v>
      </c>
      <c r="AR1240">
        <v>0.02</v>
      </c>
      <c r="AS1240">
        <v>5879</v>
      </c>
      <c r="AT1240">
        <v>252972</v>
      </c>
      <c r="AU1240">
        <v>0.375</v>
      </c>
      <c r="AV1240">
        <v>75</v>
      </c>
      <c r="AW1240">
        <v>67422000</v>
      </c>
      <c r="AX1240">
        <v>122.578</v>
      </c>
      <c r="AY1240">
        <v>42</v>
      </c>
      <c r="AZ1240">
        <v>19.718</v>
      </c>
      <c r="BA1240">
        <v>13.079000000000001</v>
      </c>
      <c r="BB1240">
        <v>38605.671000000002</v>
      </c>
      <c r="BD1240">
        <v>86.06</v>
      </c>
      <c r="BE1240">
        <v>4.7699999999999996</v>
      </c>
      <c r="BF1240">
        <v>30.1</v>
      </c>
      <c r="BG1240">
        <v>35.6</v>
      </c>
      <c r="BI1240">
        <v>5.98</v>
      </c>
      <c r="BJ1240">
        <v>82.66</v>
      </c>
      <c r="BK1240">
        <v>0.90100000000000002</v>
      </c>
    </row>
    <row r="1241" spans="1:67" x14ac:dyDescent="0.3">
      <c r="A1241" t="s">
        <v>205</v>
      </c>
      <c r="B1241" t="s">
        <v>206</v>
      </c>
      <c r="C1241" t="s">
        <v>122</v>
      </c>
      <c r="D1241" s="33">
        <v>44318</v>
      </c>
      <c r="E1241">
        <v>5694060</v>
      </c>
      <c r="F1241">
        <v>9921</v>
      </c>
      <c r="G1241">
        <v>22033.714</v>
      </c>
      <c r="H1241">
        <v>104834</v>
      </c>
      <c r="I1241">
        <v>114</v>
      </c>
      <c r="J1241">
        <v>280.286</v>
      </c>
      <c r="K1241">
        <v>84454.035999999993</v>
      </c>
      <c r="L1241">
        <v>147.148</v>
      </c>
      <c r="M1241">
        <v>326.803</v>
      </c>
      <c r="N1241">
        <v>1554.893</v>
      </c>
      <c r="O1241">
        <v>1.6910000000000001</v>
      </c>
      <c r="P1241">
        <v>4.157</v>
      </c>
      <c r="Q1241">
        <v>0.81</v>
      </c>
      <c r="R1241">
        <v>5585</v>
      </c>
      <c r="S1241">
        <v>82.835999999999999</v>
      </c>
      <c r="T1241">
        <v>28818</v>
      </c>
      <c r="U1241">
        <v>427.42700000000002</v>
      </c>
      <c r="V1241">
        <v>2501</v>
      </c>
      <c r="W1241">
        <v>37.094999999999999</v>
      </c>
      <c r="X1241">
        <v>10949</v>
      </c>
      <c r="Y1241">
        <v>162.39500000000001</v>
      </c>
      <c r="Z1241">
        <v>58017</v>
      </c>
      <c r="AA1241">
        <v>76056555</v>
      </c>
      <c r="AB1241">
        <v>1128.067</v>
      </c>
      <c r="AC1241">
        <v>0.86099999999999999</v>
      </c>
      <c r="AD1241">
        <v>295413</v>
      </c>
      <c r="AE1241">
        <v>4.3819999999999997</v>
      </c>
      <c r="AF1241">
        <v>6.7000000000000004E-2</v>
      </c>
      <c r="AG1241">
        <v>14.9</v>
      </c>
      <c r="AH1241" t="s">
        <v>207</v>
      </c>
      <c r="AI1241">
        <v>22855667</v>
      </c>
      <c r="AJ1241">
        <v>16314113</v>
      </c>
      <c r="AK1241">
        <v>6596620</v>
      </c>
      <c r="AL1241">
        <v>10722</v>
      </c>
      <c r="AM1241">
        <v>129626</v>
      </c>
      <c r="AN1241">
        <v>399383</v>
      </c>
      <c r="AO1241">
        <v>33.9</v>
      </c>
      <c r="AP1241">
        <v>24.2</v>
      </c>
      <c r="AQ1241">
        <v>9.7799999999999994</v>
      </c>
      <c r="AR1241">
        <v>0.02</v>
      </c>
      <c r="AS1241">
        <v>5924</v>
      </c>
      <c r="AT1241">
        <v>256158</v>
      </c>
      <c r="AU1241">
        <v>0.38</v>
      </c>
      <c r="AV1241">
        <v>75</v>
      </c>
      <c r="AW1241">
        <v>67422000</v>
      </c>
      <c r="AX1241">
        <v>122.578</v>
      </c>
      <c r="AY1241">
        <v>42</v>
      </c>
      <c r="AZ1241">
        <v>19.718</v>
      </c>
      <c r="BA1241">
        <v>13.079000000000001</v>
      </c>
      <c r="BB1241">
        <v>38605.671000000002</v>
      </c>
      <c r="BD1241">
        <v>86.06</v>
      </c>
      <c r="BE1241">
        <v>4.7699999999999996</v>
      </c>
      <c r="BF1241">
        <v>30.1</v>
      </c>
      <c r="BG1241">
        <v>35.6</v>
      </c>
      <c r="BI1241">
        <v>5.98</v>
      </c>
      <c r="BJ1241">
        <v>82.66</v>
      </c>
      <c r="BK1241">
        <v>0.90100000000000002</v>
      </c>
      <c r="BL1241">
        <v>61825.8</v>
      </c>
      <c r="BM1241">
        <v>7.41</v>
      </c>
      <c r="BN1241">
        <v>12.68</v>
      </c>
      <c r="BO1241">
        <v>916.99741924001103</v>
      </c>
    </row>
    <row r="1242" spans="1:67" x14ac:dyDescent="0.3">
      <c r="A1242" t="s">
        <v>205</v>
      </c>
      <c r="B1242" t="s">
        <v>206</v>
      </c>
      <c r="C1242" t="s">
        <v>122</v>
      </c>
      <c r="D1242" s="33">
        <v>44319</v>
      </c>
      <c r="E1242">
        <v>5697820</v>
      </c>
      <c r="F1242">
        <v>3760</v>
      </c>
      <c r="G1242">
        <v>21720.571</v>
      </c>
      <c r="H1242">
        <v>105145</v>
      </c>
      <c r="I1242">
        <v>311</v>
      </c>
      <c r="J1242">
        <v>267.85700000000003</v>
      </c>
      <c r="K1242">
        <v>84509.804000000004</v>
      </c>
      <c r="L1242">
        <v>55.768000000000001</v>
      </c>
      <c r="M1242">
        <v>322.15899999999999</v>
      </c>
      <c r="N1242">
        <v>1559.5060000000001</v>
      </c>
      <c r="O1242">
        <v>4.6130000000000004</v>
      </c>
      <c r="P1242">
        <v>3.9729999999999999</v>
      </c>
      <c r="Q1242">
        <v>0.81</v>
      </c>
      <c r="R1242">
        <v>5630</v>
      </c>
      <c r="S1242">
        <v>83.504000000000005</v>
      </c>
      <c r="T1242">
        <v>28950</v>
      </c>
      <c r="U1242">
        <v>429.38499999999999</v>
      </c>
      <c r="V1242">
        <v>2417</v>
      </c>
      <c r="W1242">
        <v>35.848999999999997</v>
      </c>
      <c r="X1242">
        <v>10500</v>
      </c>
      <c r="Y1242">
        <v>155.73599999999999</v>
      </c>
      <c r="Z1242">
        <v>473404</v>
      </c>
      <c r="AA1242">
        <v>76529959</v>
      </c>
      <c r="AB1242">
        <v>1135.0889999999999</v>
      </c>
      <c r="AC1242">
        <v>7.0220000000000002</v>
      </c>
      <c r="AD1242">
        <v>304835</v>
      </c>
      <c r="AE1242">
        <v>4.5209999999999999</v>
      </c>
      <c r="AF1242">
        <v>6.3E-2</v>
      </c>
      <c r="AG1242">
        <v>15.9</v>
      </c>
      <c r="AH1242" t="s">
        <v>207</v>
      </c>
      <c r="AI1242">
        <v>23315069</v>
      </c>
      <c r="AJ1242">
        <v>16603189</v>
      </c>
      <c r="AK1242">
        <v>6771163</v>
      </c>
      <c r="AL1242">
        <v>11559</v>
      </c>
      <c r="AM1242">
        <v>459402</v>
      </c>
      <c r="AN1242">
        <v>411116</v>
      </c>
      <c r="AO1242">
        <v>34.58</v>
      </c>
      <c r="AP1242">
        <v>24.63</v>
      </c>
      <c r="AQ1242">
        <v>10.039999999999999</v>
      </c>
      <c r="AR1242">
        <v>0.02</v>
      </c>
      <c r="AS1242">
        <v>6098</v>
      </c>
      <c r="AT1242">
        <v>265909</v>
      </c>
      <c r="AU1242">
        <v>0.39400000000000002</v>
      </c>
      <c r="AV1242">
        <v>63.89</v>
      </c>
      <c r="AW1242">
        <v>67422000</v>
      </c>
      <c r="AX1242">
        <v>122.578</v>
      </c>
      <c r="AY1242">
        <v>42</v>
      </c>
      <c r="AZ1242">
        <v>19.718</v>
      </c>
      <c r="BA1242">
        <v>13.079000000000001</v>
      </c>
      <c r="BB1242">
        <v>38605.671000000002</v>
      </c>
      <c r="BD1242">
        <v>86.06</v>
      </c>
      <c r="BE1242">
        <v>4.7699999999999996</v>
      </c>
      <c r="BF1242">
        <v>30.1</v>
      </c>
      <c r="BG1242">
        <v>35.6</v>
      </c>
      <c r="BI1242">
        <v>5.98</v>
      </c>
      <c r="BJ1242">
        <v>82.66</v>
      </c>
      <c r="BK1242">
        <v>0.90100000000000002</v>
      </c>
    </row>
    <row r="1243" spans="1:67" x14ac:dyDescent="0.3">
      <c r="A1243" t="s">
        <v>205</v>
      </c>
      <c r="B1243" t="s">
        <v>206</v>
      </c>
      <c r="C1243" t="s">
        <v>122</v>
      </c>
      <c r="D1243" s="33">
        <v>44320</v>
      </c>
      <c r="E1243">
        <v>5722191</v>
      </c>
      <c r="F1243">
        <v>24371</v>
      </c>
      <c r="G1243">
        <v>20871.143</v>
      </c>
      <c r="H1243">
        <v>105402</v>
      </c>
      <c r="I1243">
        <v>257</v>
      </c>
      <c r="J1243">
        <v>255</v>
      </c>
      <c r="K1243">
        <v>84871.273000000001</v>
      </c>
      <c r="L1243">
        <v>361.47</v>
      </c>
      <c r="M1243">
        <v>309.56</v>
      </c>
      <c r="N1243">
        <v>1563.318</v>
      </c>
      <c r="O1243">
        <v>3.8119999999999998</v>
      </c>
      <c r="P1243">
        <v>3.782</v>
      </c>
      <c r="Q1243">
        <v>0.81</v>
      </c>
      <c r="R1243">
        <v>5504</v>
      </c>
      <c r="S1243">
        <v>81.635000000000005</v>
      </c>
      <c r="T1243">
        <v>28427</v>
      </c>
      <c r="U1243">
        <v>421.62799999999999</v>
      </c>
      <c r="V1243">
        <v>2288</v>
      </c>
      <c r="W1243">
        <v>33.936</v>
      </c>
      <c r="X1243">
        <v>9982</v>
      </c>
      <c r="Y1243">
        <v>148.053</v>
      </c>
      <c r="Z1243">
        <v>405706</v>
      </c>
      <c r="AA1243">
        <v>76935665</v>
      </c>
      <c r="AB1243">
        <v>1141.106</v>
      </c>
      <c r="AC1243">
        <v>6.0170000000000003</v>
      </c>
      <c r="AD1243">
        <v>311360</v>
      </c>
      <c r="AE1243">
        <v>4.6180000000000003</v>
      </c>
      <c r="AF1243">
        <v>0.06</v>
      </c>
      <c r="AG1243">
        <v>16.7</v>
      </c>
      <c r="AH1243" t="s">
        <v>207</v>
      </c>
      <c r="AI1243">
        <v>23855988</v>
      </c>
      <c r="AJ1243">
        <v>16918726</v>
      </c>
      <c r="AK1243">
        <v>7003701</v>
      </c>
      <c r="AL1243">
        <v>12797</v>
      </c>
      <c r="AM1243">
        <v>540919</v>
      </c>
      <c r="AN1243">
        <v>420864</v>
      </c>
      <c r="AO1243">
        <v>35.380000000000003</v>
      </c>
      <c r="AP1243">
        <v>25.09</v>
      </c>
      <c r="AQ1243">
        <v>10.39</v>
      </c>
      <c r="AR1243">
        <v>0.02</v>
      </c>
      <c r="AS1243">
        <v>6242</v>
      </c>
      <c r="AT1243">
        <v>270345</v>
      </c>
      <c r="AU1243">
        <v>0.40100000000000002</v>
      </c>
      <c r="AV1243">
        <v>63.89</v>
      </c>
      <c r="AW1243">
        <v>67422000</v>
      </c>
      <c r="AX1243">
        <v>122.578</v>
      </c>
      <c r="AY1243">
        <v>42</v>
      </c>
      <c r="AZ1243">
        <v>19.718</v>
      </c>
      <c r="BA1243">
        <v>13.079000000000001</v>
      </c>
      <c r="BB1243">
        <v>38605.671000000002</v>
      </c>
      <c r="BD1243">
        <v>86.06</v>
      </c>
      <c r="BE1243">
        <v>4.7699999999999996</v>
      </c>
      <c r="BF1243">
        <v>30.1</v>
      </c>
      <c r="BG1243">
        <v>35.6</v>
      </c>
      <c r="BI1243">
        <v>5.98</v>
      </c>
      <c r="BJ1243">
        <v>82.66</v>
      </c>
      <c r="BK1243">
        <v>0.90100000000000002</v>
      </c>
    </row>
    <row r="1244" spans="1:67" x14ac:dyDescent="0.3">
      <c r="A1244" t="s">
        <v>205</v>
      </c>
      <c r="B1244" t="s">
        <v>206</v>
      </c>
      <c r="C1244" t="s">
        <v>122</v>
      </c>
      <c r="D1244" s="33">
        <v>44321</v>
      </c>
      <c r="E1244">
        <v>5748191</v>
      </c>
      <c r="F1244">
        <v>26000</v>
      </c>
      <c r="G1244">
        <v>20079.857</v>
      </c>
      <c r="H1244">
        <v>105646</v>
      </c>
      <c r="I1244">
        <v>244</v>
      </c>
      <c r="J1244">
        <v>244.857</v>
      </c>
      <c r="K1244">
        <v>85256.903999999995</v>
      </c>
      <c r="L1244">
        <v>385.63099999999997</v>
      </c>
      <c r="M1244">
        <v>297.82400000000001</v>
      </c>
      <c r="N1244">
        <v>1566.9369999999999</v>
      </c>
      <c r="O1244">
        <v>3.6190000000000002</v>
      </c>
      <c r="P1244">
        <v>3.6320000000000001</v>
      </c>
      <c r="Q1244">
        <v>0.81</v>
      </c>
      <c r="R1244">
        <v>5402</v>
      </c>
      <c r="S1244">
        <v>80.122</v>
      </c>
      <c r="T1244">
        <v>27686</v>
      </c>
      <c r="U1244">
        <v>410.637</v>
      </c>
      <c r="V1244">
        <v>2251</v>
      </c>
      <c r="W1244">
        <v>33.387</v>
      </c>
      <c r="X1244">
        <v>9733</v>
      </c>
      <c r="Y1244">
        <v>144.35900000000001</v>
      </c>
      <c r="Z1244">
        <v>354362</v>
      </c>
      <c r="AA1244">
        <v>77290027</v>
      </c>
      <c r="AB1244">
        <v>1146.3620000000001</v>
      </c>
      <c r="AC1244">
        <v>5.2560000000000002</v>
      </c>
      <c r="AD1244">
        <v>316936</v>
      </c>
      <c r="AE1244">
        <v>4.7009999999999996</v>
      </c>
      <c r="AF1244">
        <v>5.6000000000000001E-2</v>
      </c>
      <c r="AG1244">
        <v>17.899999999999999</v>
      </c>
      <c r="AH1244" t="s">
        <v>207</v>
      </c>
      <c r="AI1244">
        <v>24408830</v>
      </c>
      <c r="AJ1244">
        <v>17245940</v>
      </c>
      <c r="AK1244">
        <v>7234193</v>
      </c>
      <c r="AL1244">
        <v>14112</v>
      </c>
      <c r="AM1244">
        <v>552842</v>
      </c>
      <c r="AN1244">
        <v>430728</v>
      </c>
      <c r="AO1244">
        <v>36.200000000000003</v>
      </c>
      <c r="AP1244">
        <v>25.58</v>
      </c>
      <c r="AQ1244">
        <v>10.73</v>
      </c>
      <c r="AR1244">
        <v>0.02</v>
      </c>
      <c r="AS1244">
        <v>6389</v>
      </c>
      <c r="AT1244">
        <v>274322</v>
      </c>
      <c r="AU1244">
        <v>0.40699999999999997</v>
      </c>
      <c r="AV1244">
        <v>63.89</v>
      </c>
      <c r="AW1244">
        <v>67422000</v>
      </c>
      <c r="AX1244">
        <v>122.578</v>
      </c>
      <c r="AY1244">
        <v>42</v>
      </c>
      <c r="AZ1244">
        <v>19.718</v>
      </c>
      <c r="BA1244">
        <v>13.079000000000001</v>
      </c>
      <c r="BB1244">
        <v>38605.671000000002</v>
      </c>
      <c r="BD1244">
        <v>86.06</v>
      </c>
      <c r="BE1244">
        <v>4.7699999999999996</v>
      </c>
      <c r="BF1244">
        <v>30.1</v>
      </c>
      <c r="BG1244">
        <v>35.6</v>
      </c>
      <c r="BI1244">
        <v>5.98</v>
      </c>
      <c r="BJ1244">
        <v>82.66</v>
      </c>
      <c r="BK1244">
        <v>0.90100000000000002</v>
      </c>
    </row>
    <row r="1245" spans="1:67" x14ac:dyDescent="0.3">
      <c r="A1245" t="s">
        <v>205</v>
      </c>
      <c r="B1245" t="s">
        <v>206</v>
      </c>
      <c r="C1245" t="s">
        <v>122</v>
      </c>
      <c r="D1245" s="33">
        <v>44322</v>
      </c>
      <c r="E1245">
        <v>5769903</v>
      </c>
      <c r="F1245">
        <v>21712</v>
      </c>
      <c r="G1245">
        <v>19390.429</v>
      </c>
      <c r="H1245">
        <v>105865</v>
      </c>
      <c r="I1245">
        <v>219</v>
      </c>
      <c r="J1245">
        <v>232.429</v>
      </c>
      <c r="K1245">
        <v>85578.936000000002</v>
      </c>
      <c r="L1245">
        <v>322.03100000000001</v>
      </c>
      <c r="M1245">
        <v>287.59800000000001</v>
      </c>
      <c r="N1245">
        <v>1570.1849999999999</v>
      </c>
      <c r="O1245">
        <v>3.2480000000000002</v>
      </c>
      <c r="P1245">
        <v>3.4470000000000001</v>
      </c>
      <c r="Q1245">
        <v>0.81</v>
      </c>
      <c r="R1245">
        <v>5231</v>
      </c>
      <c r="S1245">
        <v>77.585999999999999</v>
      </c>
      <c r="T1245">
        <v>26985</v>
      </c>
      <c r="U1245">
        <v>400.24</v>
      </c>
      <c r="V1245">
        <v>2132</v>
      </c>
      <c r="W1245">
        <v>31.622</v>
      </c>
      <c r="X1245">
        <v>9173</v>
      </c>
      <c r="Y1245">
        <v>136.054</v>
      </c>
      <c r="Z1245">
        <v>444149</v>
      </c>
      <c r="AA1245">
        <v>77734176</v>
      </c>
      <c r="AB1245">
        <v>1152.95</v>
      </c>
      <c r="AC1245">
        <v>6.5880000000000001</v>
      </c>
      <c r="AD1245">
        <v>325097</v>
      </c>
      <c r="AE1245">
        <v>4.8220000000000001</v>
      </c>
      <c r="AF1245">
        <v>5.2999999999999999E-2</v>
      </c>
      <c r="AG1245">
        <v>18.899999999999999</v>
      </c>
      <c r="AH1245" t="s">
        <v>207</v>
      </c>
      <c r="AI1245">
        <v>25028733</v>
      </c>
      <c r="AJ1245">
        <v>17625271</v>
      </c>
      <c r="AK1245">
        <v>7484514</v>
      </c>
      <c r="AL1245">
        <v>15743</v>
      </c>
      <c r="AM1245">
        <v>619903</v>
      </c>
      <c r="AN1245">
        <v>440112</v>
      </c>
      <c r="AO1245">
        <v>37.119999999999997</v>
      </c>
      <c r="AP1245">
        <v>26.14</v>
      </c>
      <c r="AQ1245">
        <v>11.1</v>
      </c>
      <c r="AR1245">
        <v>0.02</v>
      </c>
      <c r="AS1245">
        <v>6528</v>
      </c>
      <c r="AT1245">
        <v>277514</v>
      </c>
      <c r="AU1245">
        <v>0.41199999999999998</v>
      </c>
      <c r="AV1245">
        <v>63.89</v>
      </c>
      <c r="AW1245">
        <v>67422000</v>
      </c>
      <c r="AX1245">
        <v>122.578</v>
      </c>
      <c r="AY1245">
        <v>42</v>
      </c>
      <c r="AZ1245">
        <v>19.718</v>
      </c>
      <c r="BA1245">
        <v>13.079000000000001</v>
      </c>
      <c r="BB1245">
        <v>38605.671000000002</v>
      </c>
      <c r="BD1245">
        <v>86.06</v>
      </c>
      <c r="BE1245">
        <v>4.7699999999999996</v>
      </c>
      <c r="BF1245">
        <v>30.1</v>
      </c>
      <c r="BG1245">
        <v>35.6</v>
      </c>
      <c r="BI1245">
        <v>5.98</v>
      </c>
      <c r="BJ1245">
        <v>82.66</v>
      </c>
      <c r="BK1245">
        <v>0.90100000000000002</v>
      </c>
    </row>
    <row r="1246" spans="1:67" x14ac:dyDescent="0.3">
      <c r="A1246" t="s">
        <v>205</v>
      </c>
      <c r="B1246" t="s">
        <v>206</v>
      </c>
      <c r="C1246" t="s">
        <v>122</v>
      </c>
      <c r="D1246" s="33">
        <v>44323</v>
      </c>
      <c r="E1246">
        <v>5789027</v>
      </c>
      <c r="F1246">
        <v>19124</v>
      </c>
      <c r="G1246">
        <v>18651.143</v>
      </c>
      <c r="H1246">
        <v>106116</v>
      </c>
      <c r="I1246">
        <v>251</v>
      </c>
      <c r="J1246">
        <v>226.857</v>
      </c>
      <c r="K1246">
        <v>85862.581999999995</v>
      </c>
      <c r="L1246">
        <v>283.64600000000002</v>
      </c>
      <c r="M1246">
        <v>276.63299999999998</v>
      </c>
      <c r="N1246">
        <v>1573.9079999999999</v>
      </c>
      <c r="O1246">
        <v>3.7229999999999999</v>
      </c>
      <c r="P1246">
        <v>3.3650000000000002</v>
      </c>
      <c r="Q1246">
        <v>0.81</v>
      </c>
      <c r="R1246">
        <v>5106</v>
      </c>
      <c r="S1246">
        <v>75.731999999999999</v>
      </c>
      <c r="T1246">
        <v>26331</v>
      </c>
      <c r="U1246">
        <v>390.54</v>
      </c>
      <c r="V1246">
        <v>2078</v>
      </c>
      <c r="W1246">
        <v>30.821000000000002</v>
      </c>
      <c r="X1246">
        <v>8880</v>
      </c>
      <c r="Y1246">
        <v>131.708</v>
      </c>
      <c r="Z1246">
        <v>508482</v>
      </c>
      <c r="AA1246">
        <v>78242658</v>
      </c>
      <c r="AB1246">
        <v>1160.492</v>
      </c>
      <c r="AC1246">
        <v>7.5419999999999998</v>
      </c>
      <c r="AD1246">
        <v>330510</v>
      </c>
      <c r="AE1246">
        <v>4.9020000000000001</v>
      </c>
      <c r="AF1246">
        <v>0.05</v>
      </c>
      <c r="AG1246">
        <v>20</v>
      </c>
      <c r="AH1246" t="s">
        <v>207</v>
      </c>
      <c r="AI1246">
        <v>25659703</v>
      </c>
      <c r="AJ1246">
        <v>17997995</v>
      </c>
      <c r="AK1246">
        <v>7760645</v>
      </c>
      <c r="AL1246">
        <v>16974</v>
      </c>
      <c r="AM1246">
        <v>630970</v>
      </c>
      <c r="AN1246">
        <v>450562</v>
      </c>
      <c r="AO1246">
        <v>38.06</v>
      </c>
      <c r="AP1246">
        <v>26.69</v>
      </c>
      <c r="AQ1246">
        <v>11.51</v>
      </c>
      <c r="AR1246">
        <v>0.03</v>
      </c>
      <c r="AS1246">
        <v>6683</v>
      </c>
      <c r="AT1246">
        <v>277604</v>
      </c>
      <c r="AU1246">
        <v>0.41199999999999998</v>
      </c>
      <c r="AV1246">
        <v>63.89</v>
      </c>
      <c r="AW1246">
        <v>67422000</v>
      </c>
      <c r="AX1246">
        <v>122.578</v>
      </c>
      <c r="AY1246">
        <v>42</v>
      </c>
      <c r="AZ1246">
        <v>19.718</v>
      </c>
      <c r="BA1246">
        <v>13.079000000000001</v>
      </c>
      <c r="BB1246">
        <v>38605.671000000002</v>
      </c>
      <c r="BD1246">
        <v>86.06</v>
      </c>
      <c r="BE1246">
        <v>4.7699999999999996</v>
      </c>
      <c r="BF1246">
        <v>30.1</v>
      </c>
      <c r="BG1246">
        <v>35.6</v>
      </c>
      <c r="BI1246">
        <v>5.98</v>
      </c>
      <c r="BJ1246">
        <v>82.66</v>
      </c>
      <c r="BK1246">
        <v>0.90100000000000002</v>
      </c>
    </row>
    <row r="1247" spans="1:67" x14ac:dyDescent="0.3">
      <c r="A1247" t="s">
        <v>205</v>
      </c>
      <c r="B1247" t="s">
        <v>206</v>
      </c>
      <c r="C1247" t="s">
        <v>122</v>
      </c>
      <c r="D1247" s="33">
        <v>44324</v>
      </c>
      <c r="E1247">
        <v>5809806</v>
      </c>
      <c r="F1247">
        <v>20779</v>
      </c>
      <c r="G1247">
        <v>17952.429</v>
      </c>
      <c r="H1247">
        <v>106292</v>
      </c>
      <c r="I1247">
        <v>176</v>
      </c>
      <c r="J1247">
        <v>224.571</v>
      </c>
      <c r="K1247">
        <v>86170.774999999994</v>
      </c>
      <c r="L1247">
        <v>308.19299999999998</v>
      </c>
      <c r="M1247">
        <v>266.27</v>
      </c>
      <c r="N1247">
        <v>1576.518</v>
      </c>
      <c r="O1247">
        <v>2.61</v>
      </c>
      <c r="P1247">
        <v>3.331</v>
      </c>
      <c r="Q1247">
        <v>0.81</v>
      </c>
      <c r="R1247">
        <v>5005</v>
      </c>
      <c r="S1247">
        <v>74.233999999999995</v>
      </c>
      <c r="T1247">
        <v>25800</v>
      </c>
      <c r="U1247">
        <v>382.66399999999999</v>
      </c>
      <c r="V1247">
        <v>1959</v>
      </c>
      <c r="W1247">
        <v>29.056000000000001</v>
      </c>
      <c r="X1247">
        <v>8478</v>
      </c>
      <c r="Y1247">
        <v>125.745</v>
      </c>
      <c r="Z1247">
        <v>87101</v>
      </c>
      <c r="AA1247">
        <v>78329759</v>
      </c>
      <c r="AB1247">
        <v>1161.7829999999999</v>
      </c>
      <c r="AC1247">
        <v>1.292</v>
      </c>
      <c r="AD1247">
        <v>333032</v>
      </c>
      <c r="AE1247">
        <v>4.9400000000000004</v>
      </c>
      <c r="AF1247">
        <v>4.9000000000000002E-2</v>
      </c>
      <c r="AG1247">
        <v>20.399999999999999</v>
      </c>
      <c r="AH1247" t="s">
        <v>207</v>
      </c>
      <c r="AI1247">
        <v>25948911</v>
      </c>
      <c r="AJ1247">
        <v>18220093</v>
      </c>
      <c r="AK1247">
        <v>7829830</v>
      </c>
      <c r="AL1247">
        <v>17274</v>
      </c>
      <c r="AM1247">
        <v>289208</v>
      </c>
      <c r="AN1247">
        <v>460410</v>
      </c>
      <c r="AO1247">
        <v>38.49</v>
      </c>
      <c r="AP1247">
        <v>27.02</v>
      </c>
      <c r="AQ1247">
        <v>11.61</v>
      </c>
      <c r="AR1247">
        <v>0.03</v>
      </c>
      <c r="AS1247">
        <v>6829</v>
      </c>
      <c r="AT1247">
        <v>285392</v>
      </c>
      <c r="AU1247">
        <v>0.42299999999999999</v>
      </c>
      <c r="AV1247">
        <v>63.89</v>
      </c>
      <c r="AW1247">
        <v>67422000</v>
      </c>
      <c r="AX1247">
        <v>122.578</v>
      </c>
      <c r="AY1247">
        <v>42</v>
      </c>
      <c r="AZ1247">
        <v>19.718</v>
      </c>
      <c r="BA1247">
        <v>13.079000000000001</v>
      </c>
      <c r="BB1247">
        <v>38605.671000000002</v>
      </c>
      <c r="BD1247">
        <v>86.06</v>
      </c>
      <c r="BE1247">
        <v>4.7699999999999996</v>
      </c>
      <c r="BF1247">
        <v>30.1</v>
      </c>
      <c r="BG1247">
        <v>35.6</v>
      </c>
      <c r="BI1247">
        <v>5.98</v>
      </c>
      <c r="BJ1247">
        <v>82.66</v>
      </c>
      <c r="BK1247">
        <v>0.90100000000000002</v>
      </c>
    </row>
    <row r="1248" spans="1:67" x14ac:dyDescent="0.3">
      <c r="A1248" t="s">
        <v>205</v>
      </c>
      <c r="B1248" t="s">
        <v>206</v>
      </c>
      <c r="C1248" t="s">
        <v>122</v>
      </c>
      <c r="D1248" s="33">
        <v>44325</v>
      </c>
      <c r="E1248">
        <v>5818934</v>
      </c>
      <c r="F1248">
        <v>9128</v>
      </c>
      <c r="G1248">
        <v>17839.143</v>
      </c>
      <c r="H1248">
        <v>106407</v>
      </c>
      <c r="I1248">
        <v>115</v>
      </c>
      <c r="J1248">
        <v>224.714</v>
      </c>
      <c r="K1248">
        <v>86306.160999999993</v>
      </c>
      <c r="L1248">
        <v>135.386</v>
      </c>
      <c r="M1248">
        <v>264.589</v>
      </c>
      <c r="N1248">
        <v>1578.2239999999999</v>
      </c>
      <c r="O1248">
        <v>1.706</v>
      </c>
      <c r="P1248">
        <v>3.3330000000000002</v>
      </c>
      <c r="Q1248">
        <v>0.8</v>
      </c>
      <c r="R1248">
        <v>4971</v>
      </c>
      <c r="S1248">
        <v>73.73</v>
      </c>
      <c r="T1248">
        <v>25797</v>
      </c>
      <c r="U1248">
        <v>382.62</v>
      </c>
      <c r="V1248">
        <v>1910</v>
      </c>
      <c r="W1248">
        <v>28.329000000000001</v>
      </c>
      <c r="X1248">
        <v>8207</v>
      </c>
      <c r="Y1248">
        <v>121.726</v>
      </c>
      <c r="Z1248">
        <v>57974</v>
      </c>
      <c r="AA1248">
        <v>78387733</v>
      </c>
      <c r="AB1248">
        <v>1162.643</v>
      </c>
      <c r="AC1248">
        <v>0.86</v>
      </c>
      <c r="AD1248">
        <v>333025</v>
      </c>
      <c r="AE1248">
        <v>4.9390000000000001</v>
      </c>
      <c r="AF1248">
        <v>4.9000000000000002E-2</v>
      </c>
      <c r="AG1248">
        <v>20.399999999999999</v>
      </c>
      <c r="AH1248" t="s">
        <v>207</v>
      </c>
      <c r="AI1248">
        <v>26125459</v>
      </c>
      <c r="AJ1248">
        <v>18349727</v>
      </c>
      <c r="AK1248">
        <v>7877182</v>
      </c>
      <c r="AL1248">
        <v>17519</v>
      </c>
      <c r="AM1248">
        <v>176548</v>
      </c>
      <c r="AN1248">
        <v>467113</v>
      </c>
      <c r="AO1248">
        <v>38.75</v>
      </c>
      <c r="AP1248">
        <v>27.22</v>
      </c>
      <c r="AQ1248">
        <v>11.68</v>
      </c>
      <c r="AR1248">
        <v>0.03</v>
      </c>
      <c r="AS1248">
        <v>6928</v>
      </c>
      <c r="AT1248">
        <v>290802</v>
      </c>
      <c r="AU1248">
        <v>0.43099999999999999</v>
      </c>
      <c r="AV1248">
        <v>63.89</v>
      </c>
      <c r="AW1248">
        <v>67422000</v>
      </c>
      <c r="AX1248">
        <v>122.578</v>
      </c>
      <c r="AY1248">
        <v>42</v>
      </c>
      <c r="AZ1248">
        <v>19.718</v>
      </c>
      <c r="BA1248">
        <v>13.079000000000001</v>
      </c>
      <c r="BB1248">
        <v>38605.671000000002</v>
      </c>
      <c r="BD1248">
        <v>86.06</v>
      </c>
      <c r="BE1248">
        <v>4.7699999999999996</v>
      </c>
      <c r="BF1248">
        <v>30.1</v>
      </c>
      <c r="BG1248">
        <v>35.6</v>
      </c>
      <c r="BI1248">
        <v>5.98</v>
      </c>
      <c r="BJ1248">
        <v>82.66</v>
      </c>
      <c r="BK1248">
        <v>0.90100000000000002</v>
      </c>
      <c r="BL1248">
        <v>63158.6</v>
      </c>
      <c r="BM1248">
        <v>7.47</v>
      </c>
      <c r="BN1248">
        <v>11.93</v>
      </c>
      <c r="BO1248">
        <v>936.76544748005097</v>
      </c>
    </row>
    <row r="1249" spans="1:67" x14ac:dyDescent="0.3">
      <c r="A1249" t="s">
        <v>205</v>
      </c>
      <c r="B1249" t="s">
        <v>206</v>
      </c>
      <c r="C1249" t="s">
        <v>122</v>
      </c>
      <c r="D1249" s="33">
        <v>44326</v>
      </c>
      <c r="E1249">
        <v>5822226</v>
      </c>
      <c r="F1249">
        <v>3292</v>
      </c>
      <c r="G1249">
        <v>17772.286</v>
      </c>
      <c r="H1249">
        <v>106699</v>
      </c>
      <c r="I1249">
        <v>292</v>
      </c>
      <c r="J1249">
        <v>222</v>
      </c>
      <c r="K1249">
        <v>86354.987999999998</v>
      </c>
      <c r="L1249">
        <v>48.826999999999998</v>
      </c>
      <c r="M1249">
        <v>263.59800000000001</v>
      </c>
      <c r="N1249">
        <v>1582.5550000000001</v>
      </c>
      <c r="O1249">
        <v>4.3310000000000004</v>
      </c>
      <c r="P1249">
        <v>3.2930000000000001</v>
      </c>
      <c r="Q1249">
        <v>0.81</v>
      </c>
      <c r="R1249">
        <v>4870</v>
      </c>
      <c r="S1249">
        <v>72.231999999999999</v>
      </c>
      <c r="T1249">
        <v>25666</v>
      </c>
      <c r="U1249">
        <v>380.67700000000002</v>
      </c>
      <c r="V1249">
        <v>1789</v>
      </c>
      <c r="W1249">
        <v>26.533999999999999</v>
      </c>
      <c r="X1249">
        <v>7837</v>
      </c>
      <c r="Y1249">
        <v>116.238</v>
      </c>
      <c r="Z1249">
        <v>522292</v>
      </c>
      <c r="AA1249">
        <v>78910025</v>
      </c>
      <c r="AB1249">
        <v>1170.3900000000001</v>
      </c>
      <c r="AC1249">
        <v>7.7469999999999999</v>
      </c>
      <c r="AD1249">
        <v>340009</v>
      </c>
      <c r="AE1249">
        <v>5.0430000000000001</v>
      </c>
      <c r="AF1249">
        <v>4.5999999999999999E-2</v>
      </c>
      <c r="AG1249">
        <v>21.7</v>
      </c>
      <c r="AH1249" t="s">
        <v>207</v>
      </c>
      <c r="AI1249">
        <v>26668707</v>
      </c>
      <c r="AJ1249">
        <v>18663046</v>
      </c>
      <c r="AK1249">
        <v>8113114</v>
      </c>
      <c r="AL1249">
        <v>18749</v>
      </c>
      <c r="AM1249">
        <v>543248</v>
      </c>
      <c r="AN1249">
        <v>479091</v>
      </c>
      <c r="AO1249">
        <v>39.549999999999997</v>
      </c>
      <c r="AP1249">
        <v>27.68</v>
      </c>
      <c r="AQ1249">
        <v>12.03</v>
      </c>
      <c r="AR1249">
        <v>0.03</v>
      </c>
      <c r="AS1249">
        <v>7106</v>
      </c>
      <c r="AT1249">
        <v>294265</v>
      </c>
      <c r="AU1249">
        <v>0.436</v>
      </c>
      <c r="AV1249">
        <v>63.89</v>
      </c>
      <c r="AW1249">
        <v>67422000</v>
      </c>
      <c r="AX1249">
        <v>122.578</v>
      </c>
      <c r="AY1249">
        <v>42</v>
      </c>
      <c r="AZ1249">
        <v>19.718</v>
      </c>
      <c r="BA1249">
        <v>13.079000000000001</v>
      </c>
      <c r="BB1249">
        <v>38605.671000000002</v>
      </c>
      <c r="BD1249">
        <v>86.06</v>
      </c>
      <c r="BE1249">
        <v>4.7699999999999996</v>
      </c>
      <c r="BF1249">
        <v>30.1</v>
      </c>
      <c r="BG1249">
        <v>35.6</v>
      </c>
      <c r="BI1249">
        <v>5.98</v>
      </c>
      <c r="BJ1249">
        <v>82.66</v>
      </c>
      <c r="BK1249">
        <v>0.90100000000000002</v>
      </c>
    </row>
    <row r="1250" spans="1:67" x14ac:dyDescent="0.3">
      <c r="A1250" t="s">
        <v>205</v>
      </c>
      <c r="B1250" t="s">
        <v>206</v>
      </c>
      <c r="C1250" t="s">
        <v>122</v>
      </c>
      <c r="D1250" s="33">
        <v>44327</v>
      </c>
      <c r="E1250">
        <v>5842017</v>
      </c>
      <c r="F1250">
        <v>19791</v>
      </c>
      <c r="G1250">
        <v>17118</v>
      </c>
      <c r="H1250">
        <v>106950</v>
      </c>
      <c r="I1250">
        <v>251</v>
      </c>
      <c r="J1250">
        <v>221.143</v>
      </c>
      <c r="K1250">
        <v>86648.527000000002</v>
      </c>
      <c r="L1250">
        <v>293.53899999999999</v>
      </c>
      <c r="M1250">
        <v>253.893</v>
      </c>
      <c r="N1250">
        <v>1586.277</v>
      </c>
      <c r="O1250">
        <v>3.7229999999999999</v>
      </c>
      <c r="P1250">
        <v>3.28</v>
      </c>
      <c r="Q1250">
        <v>0.81</v>
      </c>
      <c r="R1250">
        <v>4743</v>
      </c>
      <c r="S1250">
        <v>70.347999999999999</v>
      </c>
      <c r="T1250">
        <v>25028</v>
      </c>
      <c r="U1250">
        <v>371.214</v>
      </c>
      <c r="V1250">
        <v>1719</v>
      </c>
      <c r="W1250">
        <v>25.495999999999999</v>
      </c>
      <c r="X1250">
        <v>7485</v>
      </c>
      <c r="Y1250">
        <v>111.017</v>
      </c>
      <c r="Z1250">
        <v>481167</v>
      </c>
      <c r="AA1250">
        <v>79391192</v>
      </c>
      <c r="AB1250">
        <v>1177.527</v>
      </c>
      <c r="AC1250">
        <v>7.1369999999999996</v>
      </c>
      <c r="AD1250">
        <v>350790</v>
      </c>
      <c r="AE1250">
        <v>5.2030000000000003</v>
      </c>
      <c r="AF1250">
        <v>4.2999999999999997E-2</v>
      </c>
      <c r="AG1250">
        <v>23.3</v>
      </c>
      <c r="AH1250" t="s">
        <v>207</v>
      </c>
      <c r="AI1250">
        <v>27331850</v>
      </c>
      <c r="AJ1250">
        <v>19066829</v>
      </c>
      <c r="AK1250">
        <v>8385217</v>
      </c>
      <c r="AL1250">
        <v>20315</v>
      </c>
      <c r="AM1250">
        <v>663143</v>
      </c>
      <c r="AN1250">
        <v>496552</v>
      </c>
      <c r="AO1250">
        <v>40.54</v>
      </c>
      <c r="AP1250">
        <v>28.28</v>
      </c>
      <c r="AQ1250">
        <v>12.44</v>
      </c>
      <c r="AR1250">
        <v>0.03</v>
      </c>
      <c r="AS1250">
        <v>7365</v>
      </c>
      <c r="AT1250">
        <v>306872</v>
      </c>
      <c r="AU1250">
        <v>0.45500000000000002</v>
      </c>
      <c r="AV1250">
        <v>63.89</v>
      </c>
      <c r="AW1250">
        <v>67422000</v>
      </c>
      <c r="AX1250">
        <v>122.578</v>
      </c>
      <c r="AY1250">
        <v>42</v>
      </c>
      <c r="AZ1250">
        <v>19.718</v>
      </c>
      <c r="BA1250">
        <v>13.079000000000001</v>
      </c>
      <c r="BB1250">
        <v>38605.671000000002</v>
      </c>
      <c r="BD1250">
        <v>86.06</v>
      </c>
      <c r="BE1250">
        <v>4.7699999999999996</v>
      </c>
      <c r="BF1250">
        <v>30.1</v>
      </c>
      <c r="BG1250">
        <v>35.6</v>
      </c>
      <c r="BI1250">
        <v>5.98</v>
      </c>
      <c r="BJ1250">
        <v>82.66</v>
      </c>
      <c r="BK1250">
        <v>0.90100000000000002</v>
      </c>
    </row>
    <row r="1251" spans="1:67" x14ac:dyDescent="0.3">
      <c r="A1251" t="s">
        <v>205</v>
      </c>
      <c r="B1251" t="s">
        <v>206</v>
      </c>
      <c r="C1251" t="s">
        <v>122</v>
      </c>
      <c r="D1251" s="33">
        <v>44328</v>
      </c>
      <c r="E1251">
        <v>5863515</v>
      </c>
      <c r="F1251">
        <v>21498</v>
      </c>
      <c r="G1251">
        <v>16474.857</v>
      </c>
      <c r="H1251">
        <v>107134</v>
      </c>
      <c r="I1251">
        <v>184</v>
      </c>
      <c r="J1251">
        <v>212.571</v>
      </c>
      <c r="K1251">
        <v>86967.384999999995</v>
      </c>
      <c r="L1251">
        <v>318.85700000000003</v>
      </c>
      <c r="M1251">
        <v>244.35400000000001</v>
      </c>
      <c r="N1251">
        <v>1589.0070000000001</v>
      </c>
      <c r="O1251">
        <v>2.7290000000000001</v>
      </c>
      <c r="P1251">
        <v>3.153</v>
      </c>
      <c r="Q1251">
        <v>0.81</v>
      </c>
      <c r="R1251">
        <v>4583</v>
      </c>
      <c r="S1251">
        <v>67.974999999999994</v>
      </c>
      <c r="T1251">
        <v>24254</v>
      </c>
      <c r="U1251">
        <v>359.73399999999998</v>
      </c>
      <c r="V1251">
        <v>1624</v>
      </c>
      <c r="W1251">
        <v>24.087</v>
      </c>
      <c r="X1251">
        <v>6991</v>
      </c>
      <c r="Y1251">
        <v>103.69</v>
      </c>
      <c r="Z1251">
        <v>449475</v>
      </c>
      <c r="AA1251">
        <v>79840667</v>
      </c>
      <c r="AB1251">
        <v>1184.193</v>
      </c>
      <c r="AC1251">
        <v>6.6669999999999998</v>
      </c>
      <c r="AD1251">
        <v>364377</v>
      </c>
      <c r="AE1251">
        <v>5.4039999999999999</v>
      </c>
      <c r="AF1251">
        <v>4.1000000000000002E-2</v>
      </c>
      <c r="AG1251">
        <v>24.4</v>
      </c>
      <c r="AH1251" t="s">
        <v>207</v>
      </c>
      <c r="AI1251">
        <v>28000338</v>
      </c>
      <c r="AJ1251">
        <v>19500809</v>
      </c>
      <c r="AK1251">
        <v>8628335</v>
      </c>
      <c r="AL1251">
        <v>21858</v>
      </c>
      <c r="AM1251">
        <v>668488</v>
      </c>
      <c r="AN1251">
        <v>513073</v>
      </c>
      <c r="AO1251">
        <v>41.53</v>
      </c>
      <c r="AP1251">
        <v>28.92</v>
      </c>
      <c r="AQ1251">
        <v>12.8</v>
      </c>
      <c r="AR1251">
        <v>0.03</v>
      </c>
      <c r="AS1251">
        <v>7610</v>
      </c>
      <c r="AT1251">
        <v>322124</v>
      </c>
      <c r="AU1251">
        <v>0.47799999999999998</v>
      </c>
      <c r="AV1251">
        <v>63.89</v>
      </c>
      <c r="AW1251">
        <v>67422000</v>
      </c>
      <c r="AX1251">
        <v>122.578</v>
      </c>
      <c r="AY1251">
        <v>42</v>
      </c>
      <c r="AZ1251">
        <v>19.718</v>
      </c>
      <c r="BA1251">
        <v>13.079000000000001</v>
      </c>
      <c r="BB1251">
        <v>38605.671000000002</v>
      </c>
      <c r="BD1251">
        <v>86.06</v>
      </c>
      <c r="BE1251">
        <v>4.7699999999999996</v>
      </c>
      <c r="BF1251">
        <v>30.1</v>
      </c>
      <c r="BG1251">
        <v>35.6</v>
      </c>
      <c r="BI1251">
        <v>5.98</v>
      </c>
      <c r="BJ1251">
        <v>82.66</v>
      </c>
      <c r="BK1251">
        <v>0.90100000000000002</v>
      </c>
    </row>
    <row r="1252" spans="1:67" x14ac:dyDescent="0.3">
      <c r="A1252" t="s">
        <v>205</v>
      </c>
      <c r="B1252" t="s">
        <v>206</v>
      </c>
      <c r="C1252" t="s">
        <v>122</v>
      </c>
      <c r="D1252" s="33">
        <v>44329</v>
      </c>
      <c r="E1252">
        <v>5882976</v>
      </c>
      <c r="F1252">
        <v>19461</v>
      </c>
      <c r="G1252">
        <v>16153.286</v>
      </c>
      <c r="H1252">
        <v>107265</v>
      </c>
      <c r="I1252">
        <v>131</v>
      </c>
      <c r="J1252">
        <v>200</v>
      </c>
      <c r="K1252">
        <v>87256.028999999995</v>
      </c>
      <c r="L1252">
        <v>288.64499999999998</v>
      </c>
      <c r="M1252">
        <v>239.58500000000001</v>
      </c>
      <c r="N1252">
        <v>1590.95</v>
      </c>
      <c r="O1252">
        <v>1.9430000000000001</v>
      </c>
      <c r="P1252">
        <v>2.9660000000000002</v>
      </c>
      <c r="Q1252">
        <v>0.81</v>
      </c>
      <c r="R1252">
        <v>4442</v>
      </c>
      <c r="S1252">
        <v>65.884</v>
      </c>
      <c r="T1252">
        <v>23656</v>
      </c>
      <c r="U1252">
        <v>350.86500000000001</v>
      </c>
      <c r="V1252">
        <v>1490</v>
      </c>
      <c r="W1252">
        <v>22.1</v>
      </c>
      <c r="X1252">
        <v>6458</v>
      </c>
      <c r="Y1252">
        <v>95.784999999999997</v>
      </c>
      <c r="Z1252">
        <v>78615</v>
      </c>
      <c r="AA1252">
        <v>79919282</v>
      </c>
      <c r="AB1252">
        <v>1185.3589999999999</v>
      </c>
      <c r="AC1252">
        <v>1.1659999999999999</v>
      </c>
      <c r="AD1252">
        <v>312158</v>
      </c>
      <c r="AE1252">
        <v>4.63</v>
      </c>
      <c r="AF1252">
        <v>0.04</v>
      </c>
      <c r="AG1252">
        <v>25</v>
      </c>
      <c r="AH1252" t="s">
        <v>207</v>
      </c>
      <c r="AI1252">
        <v>28396127</v>
      </c>
      <c r="AJ1252">
        <v>19839291</v>
      </c>
      <c r="AK1252">
        <v>8686788</v>
      </c>
      <c r="AL1252">
        <v>22289</v>
      </c>
      <c r="AM1252">
        <v>395789</v>
      </c>
      <c r="AN1252">
        <v>481056</v>
      </c>
      <c r="AO1252">
        <v>42.12</v>
      </c>
      <c r="AP1252">
        <v>29.43</v>
      </c>
      <c r="AQ1252">
        <v>12.88</v>
      </c>
      <c r="AR1252">
        <v>0.03</v>
      </c>
      <c r="AS1252">
        <v>7135</v>
      </c>
      <c r="AT1252">
        <v>316289</v>
      </c>
      <c r="AU1252">
        <v>0.46899999999999997</v>
      </c>
      <c r="AV1252">
        <v>63.89</v>
      </c>
      <c r="AW1252">
        <v>67422000</v>
      </c>
      <c r="AX1252">
        <v>122.578</v>
      </c>
      <c r="AY1252">
        <v>42</v>
      </c>
      <c r="AZ1252">
        <v>19.718</v>
      </c>
      <c r="BA1252">
        <v>13.079000000000001</v>
      </c>
      <c r="BB1252">
        <v>38605.671000000002</v>
      </c>
      <c r="BD1252">
        <v>86.06</v>
      </c>
      <c r="BE1252">
        <v>4.7699999999999996</v>
      </c>
      <c r="BF1252">
        <v>30.1</v>
      </c>
      <c r="BG1252">
        <v>35.6</v>
      </c>
      <c r="BI1252">
        <v>5.98</v>
      </c>
      <c r="BJ1252">
        <v>82.66</v>
      </c>
      <c r="BK1252">
        <v>0.90100000000000002</v>
      </c>
    </row>
    <row r="1253" spans="1:67" x14ac:dyDescent="0.3">
      <c r="A1253" t="s">
        <v>205</v>
      </c>
      <c r="B1253" t="s">
        <v>206</v>
      </c>
      <c r="C1253" t="s">
        <v>122</v>
      </c>
      <c r="D1253" s="33">
        <v>44330</v>
      </c>
      <c r="E1253">
        <v>5890001</v>
      </c>
      <c r="F1253">
        <v>7025</v>
      </c>
      <c r="G1253">
        <v>14424.857</v>
      </c>
      <c r="H1253">
        <v>107438</v>
      </c>
      <c r="I1253">
        <v>173</v>
      </c>
      <c r="J1253">
        <v>188.857</v>
      </c>
      <c r="K1253">
        <v>87360.224000000002</v>
      </c>
      <c r="L1253">
        <v>104.194</v>
      </c>
      <c r="M1253">
        <v>213.94900000000001</v>
      </c>
      <c r="N1253">
        <v>1593.5150000000001</v>
      </c>
      <c r="O1253">
        <v>2.5659999999999998</v>
      </c>
      <c r="P1253">
        <v>2.8010000000000002</v>
      </c>
      <c r="Q1253">
        <v>0.81</v>
      </c>
      <c r="R1253">
        <v>4352</v>
      </c>
      <c r="S1253">
        <v>64.549000000000007</v>
      </c>
      <c r="T1253">
        <v>23406</v>
      </c>
      <c r="U1253">
        <v>347.15699999999998</v>
      </c>
      <c r="V1253">
        <v>1373</v>
      </c>
      <c r="W1253">
        <v>20.364000000000001</v>
      </c>
      <c r="X1253">
        <v>6051</v>
      </c>
      <c r="Y1253">
        <v>89.748000000000005</v>
      </c>
      <c r="Z1253">
        <v>453024</v>
      </c>
      <c r="AA1253">
        <v>80372306</v>
      </c>
      <c r="AB1253">
        <v>1192.078</v>
      </c>
      <c r="AC1253">
        <v>6.7190000000000003</v>
      </c>
      <c r="AD1253">
        <v>304235</v>
      </c>
      <c r="AE1253">
        <v>4.5119999999999996</v>
      </c>
      <c r="AF1253">
        <v>4.1000000000000002E-2</v>
      </c>
      <c r="AG1253">
        <v>24.4</v>
      </c>
      <c r="AH1253" t="s">
        <v>207</v>
      </c>
      <c r="AI1253">
        <v>29018703</v>
      </c>
      <c r="AJ1253">
        <v>20293510</v>
      </c>
      <c r="AK1253">
        <v>8861776</v>
      </c>
      <c r="AL1253">
        <v>23406</v>
      </c>
      <c r="AM1253">
        <v>622576</v>
      </c>
      <c r="AN1253">
        <v>479857</v>
      </c>
      <c r="AO1253">
        <v>43.04</v>
      </c>
      <c r="AP1253">
        <v>30.1</v>
      </c>
      <c r="AQ1253">
        <v>13.14</v>
      </c>
      <c r="AR1253">
        <v>0.03</v>
      </c>
      <c r="AS1253">
        <v>7117</v>
      </c>
      <c r="AT1253">
        <v>327931</v>
      </c>
      <c r="AU1253">
        <v>0.48599999999999999</v>
      </c>
      <c r="AV1253">
        <v>63.89</v>
      </c>
      <c r="AW1253">
        <v>67422000</v>
      </c>
      <c r="AX1253">
        <v>122.578</v>
      </c>
      <c r="AY1253">
        <v>42</v>
      </c>
      <c r="AZ1253">
        <v>19.718</v>
      </c>
      <c r="BA1253">
        <v>13.079000000000001</v>
      </c>
      <c r="BB1253">
        <v>38605.671000000002</v>
      </c>
      <c r="BD1253">
        <v>86.06</v>
      </c>
      <c r="BE1253">
        <v>4.7699999999999996</v>
      </c>
      <c r="BF1253">
        <v>30.1</v>
      </c>
      <c r="BG1253">
        <v>35.6</v>
      </c>
      <c r="BI1253">
        <v>5.98</v>
      </c>
      <c r="BJ1253">
        <v>82.66</v>
      </c>
      <c r="BK1253">
        <v>0.90100000000000002</v>
      </c>
    </row>
    <row r="1254" spans="1:67" x14ac:dyDescent="0.3">
      <c r="A1254" t="s">
        <v>205</v>
      </c>
      <c r="B1254" t="s">
        <v>206</v>
      </c>
      <c r="C1254" t="s">
        <v>122</v>
      </c>
      <c r="D1254" s="33">
        <v>44331</v>
      </c>
      <c r="E1254">
        <v>5905686</v>
      </c>
      <c r="F1254">
        <v>15685</v>
      </c>
      <c r="G1254">
        <v>13697.143</v>
      </c>
      <c r="H1254">
        <v>107550</v>
      </c>
      <c r="I1254">
        <v>112</v>
      </c>
      <c r="J1254">
        <v>179.714</v>
      </c>
      <c r="K1254">
        <v>87592.862999999998</v>
      </c>
      <c r="L1254">
        <v>232.63900000000001</v>
      </c>
      <c r="M1254">
        <v>203.155</v>
      </c>
      <c r="N1254">
        <v>1595.1769999999999</v>
      </c>
      <c r="O1254">
        <v>1.661</v>
      </c>
      <c r="P1254">
        <v>2.6659999999999999</v>
      </c>
      <c r="Q1254">
        <v>0.82</v>
      </c>
      <c r="R1254">
        <v>4271</v>
      </c>
      <c r="S1254">
        <v>63.347000000000001</v>
      </c>
      <c r="T1254">
        <v>22950</v>
      </c>
      <c r="U1254">
        <v>340.39299999999997</v>
      </c>
      <c r="V1254">
        <v>1316</v>
      </c>
      <c r="W1254">
        <v>19.518999999999998</v>
      </c>
      <c r="X1254">
        <v>5787</v>
      </c>
      <c r="Y1254">
        <v>85.832999999999998</v>
      </c>
      <c r="Z1254">
        <v>228387</v>
      </c>
      <c r="AA1254">
        <v>80600693</v>
      </c>
      <c r="AB1254">
        <v>1195.4659999999999</v>
      </c>
      <c r="AC1254">
        <v>3.387</v>
      </c>
      <c r="AD1254">
        <v>324419</v>
      </c>
      <c r="AE1254">
        <v>4.8120000000000003</v>
      </c>
      <c r="AF1254">
        <v>4.1000000000000002E-2</v>
      </c>
      <c r="AG1254">
        <v>24.4</v>
      </c>
      <c r="AH1254" t="s">
        <v>207</v>
      </c>
      <c r="AI1254">
        <v>29487946</v>
      </c>
      <c r="AJ1254">
        <v>20668394</v>
      </c>
      <c r="AK1254">
        <v>8959401</v>
      </c>
      <c r="AL1254">
        <v>23851</v>
      </c>
      <c r="AM1254">
        <v>469243</v>
      </c>
      <c r="AN1254">
        <v>505576</v>
      </c>
      <c r="AO1254">
        <v>43.74</v>
      </c>
      <c r="AP1254">
        <v>30.66</v>
      </c>
      <c r="AQ1254">
        <v>13.29</v>
      </c>
      <c r="AR1254">
        <v>0.04</v>
      </c>
      <c r="AS1254">
        <v>7499</v>
      </c>
      <c r="AT1254">
        <v>349757</v>
      </c>
      <c r="AU1254">
        <v>0.51900000000000002</v>
      </c>
      <c r="AV1254">
        <v>63.89</v>
      </c>
      <c r="AW1254">
        <v>67422000</v>
      </c>
      <c r="AX1254">
        <v>122.578</v>
      </c>
      <c r="AY1254">
        <v>42</v>
      </c>
      <c r="AZ1254">
        <v>19.718</v>
      </c>
      <c r="BA1254">
        <v>13.079000000000001</v>
      </c>
      <c r="BB1254">
        <v>38605.671000000002</v>
      </c>
      <c r="BD1254">
        <v>86.06</v>
      </c>
      <c r="BE1254">
        <v>4.7699999999999996</v>
      </c>
      <c r="BF1254">
        <v>30.1</v>
      </c>
      <c r="BG1254">
        <v>35.6</v>
      </c>
      <c r="BI1254">
        <v>5.98</v>
      </c>
      <c r="BJ1254">
        <v>82.66</v>
      </c>
      <c r="BK1254">
        <v>0.90100000000000002</v>
      </c>
    </row>
    <row r="1255" spans="1:67" x14ac:dyDescent="0.3">
      <c r="A1255" t="s">
        <v>205</v>
      </c>
      <c r="B1255" t="s">
        <v>206</v>
      </c>
      <c r="C1255" t="s">
        <v>122</v>
      </c>
      <c r="D1255" s="33">
        <v>44332</v>
      </c>
      <c r="E1255">
        <v>5919712</v>
      </c>
      <c r="F1255">
        <v>14026</v>
      </c>
      <c r="G1255">
        <v>14396.857</v>
      </c>
      <c r="H1255">
        <v>107631</v>
      </c>
      <c r="I1255">
        <v>81</v>
      </c>
      <c r="J1255">
        <v>174.857</v>
      </c>
      <c r="K1255">
        <v>87800.895999999993</v>
      </c>
      <c r="L1255">
        <v>208.03299999999999</v>
      </c>
      <c r="M1255">
        <v>213.53399999999999</v>
      </c>
      <c r="N1255">
        <v>1596.3779999999999</v>
      </c>
      <c r="O1255">
        <v>1.2010000000000001</v>
      </c>
      <c r="P1255">
        <v>2.593</v>
      </c>
      <c r="Q1255">
        <v>0.83</v>
      </c>
      <c r="R1255">
        <v>4255</v>
      </c>
      <c r="S1255">
        <v>63.11</v>
      </c>
      <c r="T1255">
        <v>22963</v>
      </c>
      <c r="U1255">
        <v>340.58600000000001</v>
      </c>
      <c r="V1255">
        <v>1294</v>
      </c>
      <c r="W1255">
        <v>19.193000000000001</v>
      </c>
      <c r="X1255">
        <v>5676</v>
      </c>
      <c r="Y1255">
        <v>84.186000000000007</v>
      </c>
      <c r="Z1255">
        <v>54308</v>
      </c>
      <c r="AA1255">
        <v>80655001</v>
      </c>
      <c r="AB1255">
        <v>1196.271</v>
      </c>
      <c r="AC1255">
        <v>0.80500000000000005</v>
      </c>
      <c r="AD1255">
        <v>323895</v>
      </c>
      <c r="AE1255">
        <v>4.8040000000000003</v>
      </c>
      <c r="AF1255">
        <v>4.1000000000000002E-2</v>
      </c>
      <c r="AG1255">
        <v>24.4</v>
      </c>
      <c r="AH1255" t="s">
        <v>207</v>
      </c>
      <c r="AI1255">
        <v>29711567</v>
      </c>
      <c r="AJ1255">
        <v>20871070</v>
      </c>
      <c r="AK1255">
        <v>8980597</v>
      </c>
      <c r="AL1255">
        <v>24018</v>
      </c>
      <c r="AM1255">
        <v>223621</v>
      </c>
      <c r="AN1255">
        <v>512301</v>
      </c>
      <c r="AO1255">
        <v>44.07</v>
      </c>
      <c r="AP1255">
        <v>30.96</v>
      </c>
      <c r="AQ1255">
        <v>13.32</v>
      </c>
      <c r="AR1255">
        <v>0.04</v>
      </c>
      <c r="AS1255">
        <v>7598</v>
      </c>
      <c r="AT1255">
        <v>360192</v>
      </c>
      <c r="AU1255">
        <v>0.53400000000000003</v>
      </c>
      <c r="AV1255">
        <v>63.89</v>
      </c>
      <c r="AW1255">
        <v>67422000</v>
      </c>
      <c r="AX1255">
        <v>122.578</v>
      </c>
      <c r="AY1255">
        <v>42</v>
      </c>
      <c r="AZ1255">
        <v>19.718</v>
      </c>
      <c r="BA1255">
        <v>13.079000000000001</v>
      </c>
      <c r="BB1255">
        <v>38605.671000000002</v>
      </c>
      <c r="BD1255">
        <v>86.06</v>
      </c>
      <c r="BE1255">
        <v>4.7699999999999996</v>
      </c>
      <c r="BF1255">
        <v>30.1</v>
      </c>
      <c r="BG1255">
        <v>35.6</v>
      </c>
      <c r="BI1255">
        <v>5.98</v>
      </c>
      <c r="BJ1255">
        <v>82.66</v>
      </c>
      <c r="BK1255">
        <v>0.90100000000000002</v>
      </c>
      <c r="BL1255">
        <v>63627.199999999997</v>
      </c>
      <c r="BM1255">
        <v>7.43</v>
      </c>
      <c r="BN1255">
        <v>4.25</v>
      </c>
      <c r="BO1255">
        <v>943.71570110646405</v>
      </c>
    </row>
    <row r="1256" spans="1:67" x14ac:dyDescent="0.3">
      <c r="A1256" t="s">
        <v>205</v>
      </c>
      <c r="B1256" t="s">
        <v>206</v>
      </c>
      <c r="C1256" t="s">
        <v>122</v>
      </c>
      <c r="D1256" s="33">
        <v>44333</v>
      </c>
      <c r="E1256">
        <v>5923062</v>
      </c>
      <c r="F1256">
        <v>3350</v>
      </c>
      <c r="G1256">
        <v>14405.143</v>
      </c>
      <c r="H1256">
        <v>107827</v>
      </c>
      <c r="I1256">
        <v>196</v>
      </c>
      <c r="J1256">
        <v>161.143</v>
      </c>
      <c r="K1256">
        <v>87850.582999999999</v>
      </c>
      <c r="L1256">
        <v>49.686999999999998</v>
      </c>
      <c r="M1256">
        <v>213.65600000000001</v>
      </c>
      <c r="N1256">
        <v>1599.2850000000001</v>
      </c>
      <c r="O1256">
        <v>2.907</v>
      </c>
      <c r="P1256">
        <v>2.39</v>
      </c>
      <c r="Q1256">
        <v>0.83</v>
      </c>
      <c r="R1256">
        <v>4186</v>
      </c>
      <c r="S1256">
        <v>62.087000000000003</v>
      </c>
      <c r="T1256">
        <v>22749</v>
      </c>
      <c r="U1256">
        <v>337.41199999999998</v>
      </c>
      <c r="V1256">
        <v>1233</v>
      </c>
      <c r="W1256">
        <v>18.288</v>
      </c>
      <c r="X1256">
        <v>5422</v>
      </c>
      <c r="Y1256">
        <v>80.418999999999997</v>
      </c>
      <c r="Z1256">
        <v>473762</v>
      </c>
      <c r="AA1256">
        <v>81128763</v>
      </c>
      <c r="AB1256">
        <v>1203.298</v>
      </c>
      <c r="AC1256">
        <v>7.0270000000000001</v>
      </c>
      <c r="AD1256">
        <v>316963</v>
      </c>
      <c r="AE1256">
        <v>4.7009999999999996</v>
      </c>
      <c r="AF1256">
        <v>0.04</v>
      </c>
      <c r="AG1256">
        <v>25</v>
      </c>
      <c r="AH1256" t="s">
        <v>207</v>
      </c>
      <c r="AI1256">
        <v>30238081</v>
      </c>
      <c r="AJ1256">
        <v>21247097</v>
      </c>
      <c r="AK1256">
        <v>9134010</v>
      </c>
      <c r="AL1256">
        <v>25564</v>
      </c>
      <c r="AM1256">
        <v>526514</v>
      </c>
      <c r="AN1256">
        <v>509911</v>
      </c>
      <c r="AO1256">
        <v>44.85</v>
      </c>
      <c r="AP1256">
        <v>31.51</v>
      </c>
      <c r="AQ1256">
        <v>13.55</v>
      </c>
      <c r="AR1256">
        <v>0.04</v>
      </c>
      <c r="AS1256">
        <v>7563</v>
      </c>
      <c r="AT1256">
        <v>369150</v>
      </c>
      <c r="AU1256">
        <v>0.54800000000000004</v>
      </c>
      <c r="AV1256">
        <v>63.89</v>
      </c>
      <c r="AW1256">
        <v>67422000</v>
      </c>
      <c r="AX1256">
        <v>122.578</v>
      </c>
      <c r="AY1256">
        <v>42</v>
      </c>
      <c r="AZ1256">
        <v>19.718</v>
      </c>
      <c r="BA1256">
        <v>13.079000000000001</v>
      </c>
      <c r="BB1256">
        <v>38605.671000000002</v>
      </c>
      <c r="BD1256">
        <v>86.06</v>
      </c>
      <c r="BE1256">
        <v>4.7699999999999996</v>
      </c>
      <c r="BF1256">
        <v>30.1</v>
      </c>
      <c r="BG1256">
        <v>35.6</v>
      </c>
      <c r="BI1256">
        <v>5.98</v>
      </c>
      <c r="BJ1256">
        <v>82.66</v>
      </c>
      <c r="BK1256">
        <v>0.90100000000000002</v>
      </c>
    </row>
    <row r="1257" spans="1:67" x14ac:dyDescent="0.3">
      <c r="A1257" t="s">
        <v>205</v>
      </c>
      <c r="B1257" t="s">
        <v>206</v>
      </c>
      <c r="C1257" t="s">
        <v>122</v>
      </c>
      <c r="D1257" s="33">
        <v>44334</v>
      </c>
      <c r="E1257">
        <v>5940272</v>
      </c>
      <c r="F1257">
        <v>17210</v>
      </c>
      <c r="G1257">
        <v>14036.429</v>
      </c>
      <c r="H1257">
        <v>108055</v>
      </c>
      <c r="I1257">
        <v>228</v>
      </c>
      <c r="J1257">
        <v>157.857</v>
      </c>
      <c r="K1257">
        <v>88105.841</v>
      </c>
      <c r="L1257">
        <v>255.25800000000001</v>
      </c>
      <c r="M1257">
        <v>208.18799999999999</v>
      </c>
      <c r="N1257">
        <v>1602.6669999999999</v>
      </c>
      <c r="O1257">
        <v>3.3820000000000001</v>
      </c>
      <c r="P1257">
        <v>2.3410000000000002</v>
      </c>
      <c r="Q1257">
        <v>0.84</v>
      </c>
      <c r="R1257">
        <v>4015</v>
      </c>
      <c r="S1257">
        <v>59.55</v>
      </c>
      <c r="T1257">
        <v>22058</v>
      </c>
      <c r="U1257">
        <v>327.16300000000001</v>
      </c>
      <c r="V1257">
        <v>1195</v>
      </c>
      <c r="W1257">
        <v>17.724</v>
      </c>
      <c r="X1257">
        <v>5179</v>
      </c>
      <c r="Y1257">
        <v>76.814999999999998</v>
      </c>
      <c r="Z1257">
        <v>437507</v>
      </c>
      <c r="AA1257">
        <v>81566270</v>
      </c>
      <c r="AB1257">
        <v>1209.787</v>
      </c>
      <c r="AC1257">
        <v>6.4889999999999999</v>
      </c>
      <c r="AD1257">
        <v>310725</v>
      </c>
      <c r="AE1257">
        <v>4.609</v>
      </c>
      <c r="AF1257">
        <v>0.04</v>
      </c>
      <c r="AG1257">
        <v>25</v>
      </c>
      <c r="AH1257" t="s">
        <v>207</v>
      </c>
      <c r="AI1257">
        <v>30852737</v>
      </c>
      <c r="AJ1257">
        <v>21706812</v>
      </c>
      <c r="AK1257">
        <v>9295704</v>
      </c>
      <c r="AL1257">
        <v>27553</v>
      </c>
      <c r="AM1257">
        <v>614656</v>
      </c>
      <c r="AN1257">
        <v>502984</v>
      </c>
      <c r="AO1257">
        <v>45.76</v>
      </c>
      <c r="AP1257">
        <v>32.200000000000003</v>
      </c>
      <c r="AQ1257">
        <v>13.79</v>
      </c>
      <c r="AR1257">
        <v>0.04</v>
      </c>
      <c r="AS1257">
        <v>7460</v>
      </c>
      <c r="AT1257">
        <v>377140</v>
      </c>
      <c r="AU1257">
        <v>0.55900000000000005</v>
      </c>
      <c r="AV1257">
        <v>63.89</v>
      </c>
      <c r="AW1257">
        <v>67422000</v>
      </c>
      <c r="AX1257">
        <v>122.578</v>
      </c>
      <c r="AY1257">
        <v>42</v>
      </c>
      <c r="AZ1257">
        <v>19.718</v>
      </c>
      <c r="BA1257">
        <v>13.079000000000001</v>
      </c>
      <c r="BB1257">
        <v>38605.671000000002</v>
      </c>
      <c r="BD1257">
        <v>86.06</v>
      </c>
      <c r="BE1257">
        <v>4.7699999999999996</v>
      </c>
      <c r="BF1257">
        <v>30.1</v>
      </c>
      <c r="BG1257">
        <v>35.6</v>
      </c>
      <c r="BI1257">
        <v>5.98</v>
      </c>
      <c r="BJ1257">
        <v>82.66</v>
      </c>
      <c r="BK1257">
        <v>0.90100000000000002</v>
      </c>
    </row>
    <row r="1258" spans="1:67" x14ac:dyDescent="0.3">
      <c r="A1258" t="s">
        <v>205</v>
      </c>
      <c r="B1258" t="s">
        <v>206</v>
      </c>
      <c r="C1258" t="s">
        <v>122</v>
      </c>
      <c r="D1258" s="33">
        <v>44335</v>
      </c>
      <c r="E1258">
        <v>5959322</v>
      </c>
      <c r="F1258">
        <v>19050</v>
      </c>
      <c r="G1258">
        <v>13686.714</v>
      </c>
      <c r="H1258">
        <v>108196</v>
      </c>
      <c r="I1258">
        <v>141</v>
      </c>
      <c r="J1258">
        <v>151.714</v>
      </c>
      <c r="K1258">
        <v>88388.39</v>
      </c>
      <c r="L1258">
        <v>282.54899999999998</v>
      </c>
      <c r="M1258">
        <v>203.001</v>
      </c>
      <c r="N1258">
        <v>1604.758</v>
      </c>
      <c r="O1258">
        <v>2.0910000000000002</v>
      </c>
      <c r="P1258">
        <v>2.25</v>
      </c>
      <c r="Q1258">
        <v>0.84</v>
      </c>
      <c r="R1258">
        <v>3862</v>
      </c>
      <c r="S1258">
        <v>57.280999999999999</v>
      </c>
      <c r="T1258">
        <v>21347</v>
      </c>
      <c r="U1258">
        <v>316.61799999999999</v>
      </c>
      <c r="V1258">
        <v>1146</v>
      </c>
      <c r="W1258">
        <v>16.997</v>
      </c>
      <c r="X1258">
        <v>4926</v>
      </c>
      <c r="Y1258">
        <v>73.061999999999998</v>
      </c>
      <c r="Z1258">
        <v>387968</v>
      </c>
      <c r="AA1258">
        <v>81954238</v>
      </c>
      <c r="AB1258">
        <v>1215.5409999999999</v>
      </c>
      <c r="AC1258">
        <v>5.7539999999999996</v>
      </c>
      <c r="AD1258">
        <v>301939</v>
      </c>
      <c r="AE1258">
        <v>4.4779999999999998</v>
      </c>
      <c r="AF1258">
        <v>0.04</v>
      </c>
      <c r="AG1258">
        <v>25</v>
      </c>
      <c r="AH1258" t="s">
        <v>207</v>
      </c>
      <c r="AI1258">
        <v>31467523</v>
      </c>
      <c r="AJ1258">
        <v>22174052</v>
      </c>
      <c r="AK1258">
        <v>9446483</v>
      </c>
      <c r="AL1258">
        <v>30003</v>
      </c>
      <c r="AM1258">
        <v>614786</v>
      </c>
      <c r="AN1258">
        <v>495312</v>
      </c>
      <c r="AO1258">
        <v>46.67</v>
      </c>
      <c r="AP1258">
        <v>32.89</v>
      </c>
      <c r="AQ1258">
        <v>14.01</v>
      </c>
      <c r="AR1258">
        <v>0.04</v>
      </c>
      <c r="AS1258">
        <v>7346</v>
      </c>
      <c r="AT1258">
        <v>381892</v>
      </c>
      <c r="AU1258">
        <v>0.56599999999999995</v>
      </c>
      <c r="AV1258">
        <v>54.63</v>
      </c>
      <c r="AW1258">
        <v>67422000</v>
      </c>
      <c r="AX1258">
        <v>122.578</v>
      </c>
      <c r="AY1258">
        <v>42</v>
      </c>
      <c r="AZ1258">
        <v>19.718</v>
      </c>
      <c r="BA1258">
        <v>13.079000000000001</v>
      </c>
      <c r="BB1258">
        <v>38605.671000000002</v>
      </c>
      <c r="BD1258">
        <v>86.06</v>
      </c>
      <c r="BE1258">
        <v>4.7699999999999996</v>
      </c>
      <c r="BF1258">
        <v>30.1</v>
      </c>
      <c r="BG1258">
        <v>35.6</v>
      </c>
      <c r="BI1258">
        <v>5.98</v>
      </c>
      <c r="BJ1258">
        <v>82.66</v>
      </c>
      <c r="BK1258">
        <v>0.90100000000000002</v>
      </c>
    </row>
    <row r="1259" spans="1:67" x14ac:dyDescent="0.3">
      <c r="A1259" t="s">
        <v>205</v>
      </c>
      <c r="B1259" t="s">
        <v>206</v>
      </c>
      <c r="C1259" t="s">
        <v>122</v>
      </c>
      <c r="D1259" s="33">
        <v>44336</v>
      </c>
      <c r="E1259">
        <v>5610476</v>
      </c>
      <c r="H1259">
        <v>108329</v>
      </c>
      <c r="I1259">
        <v>133</v>
      </c>
      <c r="J1259">
        <v>152</v>
      </c>
      <c r="K1259">
        <v>83214.322</v>
      </c>
      <c r="N1259">
        <v>1606.731</v>
      </c>
      <c r="O1259">
        <v>1.9730000000000001</v>
      </c>
      <c r="P1259">
        <v>2.254</v>
      </c>
      <c r="Q1259">
        <v>0.84</v>
      </c>
      <c r="R1259">
        <v>3769</v>
      </c>
      <c r="S1259">
        <v>55.902000000000001</v>
      </c>
      <c r="T1259">
        <v>20750</v>
      </c>
      <c r="U1259">
        <v>307.76299999999998</v>
      </c>
      <c r="V1259">
        <v>1209</v>
      </c>
      <c r="W1259">
        <v>17.931999999999999</v>
      </c>
      <c r="X1259">
        <v>5017</v>
      </c>
      <c r="Y1259">
        <v>74.412000000000006</v>
      </c>
      <c r="Z1259">
        <v>430204</v>
      </c>
      <c r="AA1259">
        <v>82384442</v>
      </c>
      <c r="AB1259">
        <v>1221.922</v>
      </c>
      <c r="AC1259">
        <v>6.3810000000000002</v>
      </c>
      <c r="AD1259">
        <v>352166</v>
      </c>
      <c r="AE1259">
        <v>5.2229999999999999</v>
      </c>
      <c r="AF1259">
        <v>3.7999999999999999E-2</v>
      </c>
      <c r="AG1259">
        <v>26.3</v>
      </c>
      <c r="AH1259" t="s">
        <v>207</v>
      </c>
      <c r="AI1259">
        <v>32137373</v>
      </c>
      <c r="AJ1259">
        <v>22681442</v>
      </c>
      <c r="AK1259">
        <v>9616089</v>
      </c>
      <c r="AL1259">
        <v>32333</v>
      </c>
      <c r="AM1259">
        <v>669850</v>
      </c>
      <c r="AN1259">
        <v>534464</v>
      </c>
      <c r="AO1259">
        <v>47.67</v>
      </c>
      <c r="AP1259">
        <v>33.64</v>
      </c>
      <c r="AQ1259">
        <v>14.26</v>
      </c>
      <c r="AR1259">
        <v>0.05</v>
      </c>
      <c r="AS1259">
        <v>7927</v>
      </c>
      <c r="AT1259">
        <v>406022</v>
      </c>
      <c r="AU1259">
        <v>0.60199999999999998</v>
      </c>
      <c r="AV1259">
        <v>54.63</v>
      </c>
      <c r="AW1259">
        <v>67422000</v>
      </c>
      <c r="AX1259">
        <v>122.578</v>
      </c>
      <c r="AY1259">
        <v>42</v>
      </c>
      <c r="AZ1259">
        <v>19.718</v>
      </c>
      <c r="BA1259">
        <v>13.079000000000001</v>
      </c>
      <c r="BB1259">
        <v>38605.671000000002</v>
      </c>
      <c r="BD1259">
        <v>86.06</v>
      </c>
      <c r="BE1259">
        <v>4.7699999999999996</v>
      </c>
      <c r="BF1259">
        <v>30.1</v>
      </c>
      <c r="BG1259">
        <v>35.6</v>
      </c>
      <c r="BI1259">
        <v>5.98</v>
      </c>
      <c r="BJ1259">
        <v>82.66</v>
      </c>
      <c r="BK1259">
        <v>0.90100000000000002</v>
      </c>
    </row>
    <row r="1260" spans="1:67" x14ac:dyDescent="0.3">
      <c r="A1260" t="s">
        <v>205</v>
      </c>
      <c r="B1260" t="s">
        <v>206</v>
      </c>
      <c r="C1260" t="s">
        <v>122</v>
      </c>
      <c r="D1260" s="33">
        <v>44337</v>
      </c>
      <c r="E1260">
        <v>5623276</v>
      </c>
      <c r="F1260">
        <v>12800</v>
      </c>
      <c r="H1260">
        <v>108452</v>
      </c>
      <c r="I1260">
        <v>123</v>
      </c>
      <c r="J1260">
        <v>144.857</v>
      </c>
      <c r="K1260">
        <v>83404.171000000002</v>
      </c>
      <c r="L1260">
        <v>189.84899999999999</v>
      </c>
      <c r="N1260">
        <v>1608.5550000000001</v>
      </c>
      <c r="O1260">
        <v>1.8240000000000001</v>
      </c>
      <c r="P1260">
        <v>2.149</v>
      </c>
      <c r="Q1260">
        <v>0.83</v>
      </c>
      <c r="R1260">
        <v>3631</v>
      </c>
      <c r="S1260">
        <v>53.854999999999997</v>
      </c>
      <c r="T1260">
        <v>20209</v>
      </c>
      <c r="U1260">
        <v>299.73899999999998</v>
      </c>
      <c r="V1260">
        <v>1196</v>
      </c>
      <c r="W1260">
        <v>17.739000000000001</v>
      </c>
      <c r="X1260">
        <v>4909</v>
      </c>
      <c r="Y1260">
        <v>72.81</v>
      </c>
      <c r="Z1260">
        <v>454222</v>
      </c>
      <c r="AA1260">
        <v>82838664</v>
      </c>
      <c r="AB1260">
        <v>1228.6590000000001</v>
      </c>
      <c r="AC1260">
        <v>6.7370000000000001</v>
      </c>
      <c r="AD1260">
        <v>352337</v>
      </c>
      <c r="AE1260">
        <v>5.226</v>
      </c>
      <c r="AF1260">
        <v>3.5999999999999997E-2</v>
      </c>
      <c r="AG1260">
        <v>27.8</v>
      </c>
      <c r="AH1260" t="s">
        <v>207</v>
      </c>
      <c r="AI1260">
        <v>32803223</v>
      </c>
      <c r="AJ1260">
        <v>23170991</v>
      </c>
      <c r="AK1260">
        <v>9803165</v>
      </c>
      <c r="AL1260">
        <v>34339</v>
      </c>
      <c r="AM1260">
        <v>665850</v>
      </c>
      <c r="AN1260">
        <v>540646</v>
      </c>
      <c r="AO1260">
        <v>48.65</v>
      </c>
      <c r="AP1260">
        <v>34.369999999999997</v>
      </c>
      <c r="AQ1260">
        <v>14.54</v>
      </c>
      <c r="AR1260">
        <v>0.05</v>
      </c>
      <c r="AS1260">
        <v>8019</v>
      </c>
      <c r="AT1260">
        <v>411069</v>
      </c>
      <c r="AU1260">
        <v>0.61</v>
      </c>
      <c r="AV1260">
        <v>54.63</v>
      </c>
      <c r="AW1260">
        <v>67422000</v>
      </c>
      <c r="AX1260">
        <v>122.578</v>
      </c>
      <c r="AY1260">
        <v>42</v>
      </c>
      <c r="AZ1260">
        <v>19.718</v>
      </c>
      <c r="BA1260">
        <v>13.079000000000001</v>
      </c>
      <c r="BB1260">
        <v>38605.671000000002</v>
      </c>
      <c r="BD1260">
        <v>86.06</v>
      </c>
      <c r="BE1260">
        <v>4.7699999999999996</v>
      </c>
      <c r="BF1260">
        <v>30.1</v>
      </c>
      <c r="BG1260">
        <v>35.6</v>
      </c>
      <c r="BI1260">
        <v>5.98</v>
      </c>
      <c r="BJ1260">
        <v>82.66</v>
      </c>
      <c r="BK1260">
        <v>0.90100000000000002</v>
      </c>
    </row>
    <row r="1261" spans="1:67" x14ac:dyDescent="0.3">
      <c r="A1261" t="s">
        <v>205</v>
      </c>
      <c r="B1261" t="s">
        <v>206</v>
      </c>
      <c r="C1261" t="s">
        <v>122</v>
      </c>
      <c r="D1261" s="33">
        <v>44338</v>
      </c>
      <c r="E1261">
        <v>5635887</v>
      </c>
      <c r="F1261">
        <v>12611</v>
      </c>
      <c r="H1261">
        <v>108541</v>
      </c>
      <c r="I1261">
        <v>89</v>
      </c>
      <c r="J1261">
        <v>141.571</v>
      </c>
      <c r="K1261">
        <v>83591.217000000004</v>
      </c>
      <c r="L1261">
        <v>187.04599999999999</v>
      </c>
      <c r="N1261">
        <v>1609.875</v>
      </c>
      <c r="O1261">
        <v>1.32</v>
      </c>
      <c r="P1261">
        <v>2.1</v>
      </c>
      <c r="Q1261">
        <v>0.82</v>
      </c>
      <c r="R1261">
        <v>3544</v>
      </c>
      <c r="S1261">
        <v>52.564</v>
      </c>
      <c r="T1261">
        <v>19765</v>
      </c>
      <c r="U1261">
        <v>293.154</v>
      </c>
      <c r="V1261">
        <v>1177</v>
      </c>
      <c r="W1261">
        <v>17.457000000000001</v>
      </c>
      <c r="X1261">
        <v>4797</v>
      </c>
      <c r="Y1261">
        <v>71.149000000000001</v>
      </c>
      <c r="Z1261">
        <v>244957</v>
      </c>
      <c r="AA1261">
        <v>83083621</v>
      </c>
      <c r="AB1261">
        <v>1232.2919999999999</v>
      </c>
      <c r="AC1261">
        <v>3.633</v>
      </c>
      <c r="AD1261">
        <v>354704</v>
      </c>
      <c r="AE1261">
        <v>5.2610000000000001</v>
      </c>
      <c r="AF1261">
        <v>3.5000000000000003E-2</v>
      </c>
      <c r="AG1261">
        <v>28.6</v>
      </c>
      <c r="AH1261" t="s">
        <v>207</v>
      </c>
      <c r="AI1261">
        <v>33230727</v>
      </c>
      <c r="AJ1261">
        <v>23518065</v>
      </c>
      <c r="AK1261">
        <v>9887961</v>
      </c>
      <c r="AL1261">
        <v>35021</v>
      </c>
      <c r="AM1261">
        <v>427504</v>
      </c>
      <c r="AN1261">
        <v>534683</v>
      </c>
      <c r="AO1261">
        <v>49.29</v>
      </c>
      <c r="AP1261">
        <v>34.880000000000003</v>
      </c>
      <c r="AQ1261">
        <v>14.67</v>
      </c>
      <c r="AR1261">
        <v>0.05</v>
      </c>
      <c r="AS1261">
        <v>7930</v>
      </c>
      <c r="AT1261">
        <v>407096</v>
      </c>
      <c r="AU1261">
        <v>0.60399999999999998</v>
      </c>
      <c r="AV1261">
        <v>54.63</v>
      </c>
      <c r="AW1261">
        <v>67422000</v>
      </c>
      <c r="AX1261">
        <v>122.578</v>
      </c>
      <c r="AY1261">
        <v>42</v>
      </c>
      <c r="AZ1261">
        <v>19.718</v>
      </c>
      <c r="BA1261">
        <v>13.079000000000001</v>
      </c>
      <c r="BB1261">
        <v>38605.671000000002</v>
      </c>
      <c r="BD1261">
        <v>86.06</v>
      </c>
      <c r="BE1261">
        <v>4.7699999999999996</v>
      </c>
      <c r="BF1261">
        <v>30.1</v>
      </c>
      <c r="BG1261">
        <v>35.6</v>
      </c>
      <c r="BI1261">
        <v>5.98</v>
      </c>
      <c r="BJ1261">
        <v>82.66</v>
      </c>
      <c r="BK1261">
        <v>0.90100000000000002</v>
      </c>
    </row>
    <row r="1262" spans="1:67" x14ac:dyDescent="0.3">
      <c r="A1262" t="s">
        <v>205</v>
      </c>
      <c r="B1262" t="s">
        <v>206</v>
      </c>
      <c r="C1262" t="s">
        <v>122</v>
      </c>
      <c r="D1262" s="33">
        <v>44339</v>
      </c>
      <c r="E1262">
        <v>5645653</v>
      </c>
      <c r="F1262">
        <v>9766</v>
      </c>
      <c r="H1262">
        <v>108612</v>
      </c>
      <c r="I1262">
        <v>71</v>
      </c>
      <c r="J1262">
        <v>140.143</v>
      </c>
      <c r="K1262">
        <v>83736.065000000002</v>
      </c>
      <c r="L1262">
        <v>144.84899999999999</v>
      </c>
      <c r="N1262">
        <v>1610.9280000000001</v>
      </c>
      <c r="O1262">
        <v>1.0529999999999999</v>
      </c>
      <c r="P1262">
        <v>2.0790000000000002</v>
      </c>
      <c r="Q1262">
        <v>0.82</v>
      </c>
      <c r="R1262">
        <v>3515</v>
      </c>
      <c r="S1262">
        <v>52.134</v>
      </c>
      <c r="T1262">
        <v>19720</v>
      </c>
      <c r="U1262">
        <v>292.48599999999999</v>
      </c>
      <c r="V1262">
        <v>1148</v>
      </c>
      <c r="W1262">
        <v>17.027000000000001</v>
      </c>
      <c r="X1262">
        <v>4705</v>
      </c>
      <c r="Y1262">
        <v>69.784000000000006</v>
      </c>
      <c r="Z1262">
        <v>52583</v>
      </c>
      <c r="AA1262">
        <v>83136204</v>
      </c>
      <c r="AB1262">
        <v>1233.0719999999999</v>
      </c>
      <c r="AC1262">
        <v>0.78</v>
      </c>
      <c r="AD1262">
        <v>354458</v>
      </c>
      <c r="AE1262">
        <v>5.2569999999999997</v>
      </c>
      <c r="AF1262">
        <v>3.5000000000000003E-2</v>
      </c>
      <c r="AG1262">
        <v>28.6</v>
      </c>
      <c r="AH1262" t="s">
        <v>207</v>
      </c>
      <c r="AI1262">
        <v>33406999</v>
      </c>
      <c r="AJ1262">
        <v>23679676</v>
      </c>
      <c r="AK1262">
        <v>9902866</v>
      </c>
      <c r="AL1262">
        <v>35271</v>
      </c>
      <c r="AM1262">
        <v>176272</v>
      </c>
      <c r="AN1262">
        <v>527919</v>
      </c>
      <c r="AO1262">
        <v>49.55</v>
      </c>
      <c r="AP1262">
        <v>35.119999999999997</v>
      </c>
      <c r="AQ1262">
        <v>14.69</v>
      </c>
      <c r="AR1262">
        <v>0.05</v>
      </c>
      <c r="AS1262">
        <v>7830</v>
      </c>
      <c r="AT1262">
        <v>401229</v>
      </c>
      <c r="AU1262">
        <v>0.59499999999999997</v>
      </c>
      <c r="AV1262">
        <v>54.63</v>
      </c>
      <c r="AW1262">
        <v>67422000</v>
      </c>
      <c r="AX1262">
        <v>122.578</v>
      </c>
      <c r="AY1262">
        <v>42</v>
      </c>
      <c r="AZ1262">
        <v>19.718</v>
      </c>
      <c r="BA1262">
        <v>13.079000000000001</v>
      </c>
      <c r="BB1262">
        <v>38605.671000000002</v>
      </c>
      <c r="BD1262">
        <v>86.06</v>
      </c>
      <c r="BE1262">
        <v>4.7699999999999996</v>
      </c>
      <c r="BF1262">
        <v>30.1</v>
      </c>
      <c r="BG1262">
        <v>35.6</v>
      </c>
      <c r="BI1262">
        <v>5.98</v>
      </c>
      <c r="BJ1262">
        <v>82.66</v>
      </c>
      <c r="BK1262">
        <v>0.90100000000000002</v>
      </c>
      <c r="BL1262">
        <v>63938.8</v>
      </c>
      <c r="BM1262">
        <v>7.37</v>
      </c>
      <c r="BN1262">
        <v>2.85</v>
      </c>
      <c r="BO1262">
        <v>948.33733796090303</v>
      </c>
    </row>
    <row r="1263" spans="1:67" x14ac:dyDescent="0.3">
      <c r="A1263" t="s">
        <v>205</v>
      </c>
      <c r="B1263" t="s">
        <v>206</v>
      </c>
      <c r="C1263" t="s">
        <v>122</v>
      </c>
      <c r="D1263" s="33">
        <v>44340</v>
      </c>
      <c r="E1263">
        <v>5647882</v>
      </c>
      <c r="F1263">
        <v>2229</v>
      </c>
      <c r="H1263">
        <v>108674</v>
      </c>
      <c r="I1263">
        <v>62</v>
      </c>
      <c r="J1263">
        <v>121</v>
      </c>
      <c r="K1263">
        <v>83769.126000000004</v>
      </c>
      <c r="L1263">
        <v>33.06</v>
      </c>
      <c r="N1263">
        <v>1611.848</v>
      </c>
      <c r="O1263">
        <v>0.92</v>
      </c>
      <c r="P1263">
        <v>1.7949999999999999</v>
      </c>
      <c r="Q1263">
        <v>0.81</v>
      </c>
      <c r="R1263">
        <v>3496</v>
      </c>
      <c r="S1263">
        <v>51.853000000000002</v>
      </c>
      <c r="T1263">
        <v>19701</v>
      </c>
      <c r="U1263">
        <v>292.20400000000001</v>
      </c>
      <c r="V1263">
        <v>1010</v>
      </c>
      <c r="W1263">
        <v>14.98</v>
      </c>
      <c r="X1263">
        <v>4094</v>
      </c>
      <c r="Y1263">
        <v>60.722000000000001</v>
      </c>
      <c r="Z1263">
        <v>96934</v>
      </c>
      <c r="AA1263">
        <v>83233138</v>
      </c>
      <c r="AB1263">
        <v>1234.51</v>
      </c>
      <c r="AC1263">
        <v>1.4379999999999999</v>
      </c>
      <c r="AD1263">
        <v>300625</v>
      </c>
      <c r="AE1263">
        <v>4.4589999999999996</v>
      </c>
      <c r="AF1263">
        <v>3.3000000000000002E-2</v>
      </c>
      <c r="AG1263">
        <v>30.3</v>
      </c>
      <c r="AH1263" t="s">
        <v>207</v>
      </c>
      <c r="AI1263">
        <v>33703892</v>
      </c>
      <c r="AJ1263">
        <v>23942772</v>
      </c>
      <c r="AK1263">
        <v>9937109</v>
      </c>
      <c r="AL1263">
        <v>35874</v>
      </c>
      <c r="AM1263">
        <v>296893</v>
      </c>
      <c r="AN1263">
        <v>495116</v>
      </c>
      <c r="AO1263">
        <v>49.99</v>
      </c>
      <c r="AP1263">
        <v>35.51</v>
      </c>
      <c r="AQ1263">
        <v>14.74</v>
      </c>
      <c r="AR1263">
        <v>0.05</v>
      </c>
      <c r="AS1263">
        <v>7344</v>
      </c>
      <c r="AT1263">
        <v>385096</v>
      </c>
      <c r="AU1263">
        <v>0.57099999999999995</v>
      </c>
      <c r="AV1263">
        <v>54.63</v>
      </c>
      <c r="AW1263">
        <v>67422000</v>
      </c>
      <c r="AX1263">
        <v>122.578</v>
      </c>
      <c r="AY1263">
        <v>42</v>
      </c>
      <c r="AZ1263">
        <v>19.718</v>
      </c>
      <c r="BA1263">
        <v>13.079000000000001</v>
      </c>
      <c r="BB1263">
        <v>38605.671000000002</v>
      </c>
      <c r="BD1263">
        <v>86.06</v>
      </c>
      <c r="BE1263">
        <v>4.7699999999999996</v>
      </c>
      <c r="BF1263">
        <v>30.1</v>
      </c>
      <c r="BG1263">
        <v>35.6</v>
      </c>
      <c r="BI1263">
        <v>5.98</v>
      </c>
      <c r="BJ1263">
        <v>82.66</v>
      </c>
      <c r="BK1263">
        <v>0.90100000000000002</v>
      </c>
    </row>
    <row r="1264" spans="1:67" x14ac:dyDescent="0.3">
      <c r="A1264" t="s">
        <v>205</v>
      </c>
      <c r="B1264" t="s">
        <v>206</v>
      </c>
      <c r="C1264" t="s">
        <v>122</v>
      </c>
      <c r="D1264" s="33">
        <v>44341</v>
      </c>
      <c r="E1264">
        <v>5651037</v>
      </c>
      <c r="F1264">
        <v>3155</v>
      </c>
      <c r="H1264">
        <v>108895</v>
      </c>
      <c r="I1264">
        <v>221</v>
      </c>
      <c r="J1264">
        <v>120</v>
      </c>
      <c r="K1264">
        <v>83815.921000000002</v>
      </c>
      <c r="L1264">
        <v>46.795000000000002</v>
      </c>
      <c r="N1264">
        <v>1615.126</v>
      </c>
      <c r="O1264">
        <v>3.278</v>
      </c>
      <c r="P1264">
        <v>1.78</v>
      </c>
      <c r="Q1264">
        <v>0.81</v>
      </c>
      <c r="R1264">
        <v>3447</v>
      </c>
      <c r="S1264">
        <v>51.125999999999998</v>
      </c>
      <c r="T1264">
        <v>19430</v>
      </c>
      <c r="U1264">
        <v>288.185</v>
      </c>
      <c r="V1264">
        <v>968</v>
      </c>
      <c r="W1264">
        <v>14.356999999999999</v>
      </c>
      <c r="X1264">
        <v>3894</v>
      </c>
      <c r="Y1264">
        <v>57.756</v>
      </c>
      <c r="Z1264">
        <v>485434</v>
      </c>
      <c r="AA1264">
        <v>83718572</v>
      </c>
      <c r="AB1264">
        <v>1241.71</v>
      </c>
      <c r="AC1264">
        <v>7.2</v>
      </c>
      <c r="AD1264">
        <v>307472</v>
      </c>
      <c r="AE1264">
        <v>4.5599999999999996</v>
      </c>
      <c r="AF1264">
        <v>3.3000000000000002E-2</v>
      </c>
      <c r="AG1264">
        <v>30.3</v>
      </c>
      <c r="AH1264" t="s">
        <v>207</v>
      </c>
      <c r="AI1264">
        <v>34295351</v>
      </c>
      <c r="AJ1264">
        <v>24342815</v>
      </c>
      <c r="AK1264">
        <v>10133791</v>
      </c>
      <c r="AL1264">
        <v>38223</v>
      </c>
      <c r="AM1264">
        <v>591459</v>
      </c>
      <c r="AN1264">
        <v>491802</v>
      </c>
      <c r="AO1264">
        <v>50.87</v>
      </c>
      <c r="AP1264">
        <v>36.11</v>
      </c>
      <c r="AQ1264">
        <v>15.03</v>
      </c>
      <c r="AR1264">
        <v>0.06</v>
      </c>
      <c r="AS1264">
        <v>7294</v>
      </c>
      <c r="AT1264">
        <v>376572</v>
      </c>
      <c r="AU1264">
        <v>0.55900000000000005</v>
      </c>
      <c r="AV1264">
        <v>54.63</v>
      </c>
      <c r="AW1264">
        <v>67422000</v>
      </c>
      <c r="AX1264">
        <v>122.578</v>
      </c>
      <c r="AY1264">
        <v>42</v>
      </c>
      <c r="AZ1264">
        <v>19.718</v>
      </c>
      <c r="BA1264">
        <v>13.079000000000001</v>
      </c>
      <c r="BB1264">
        <v>38605.671000000002</v>
      </c>
      <c r="BD1264">
        <v>86.06</v>
      </c>
      <c r="BE1264">
        <v>4.7699999999999996</v>
      </c>
      <c r="BF1264">
        <v>30.1</v>
      </c>
      <c r="BG1264">
        <v>35.6</v>
      </c>
      <c r="BI1264">
        <v>5.98</v>
      </c>
      <c r="BJ1264">
        <v>82.66</v>
      </c>
      <c r="BK1264">
        <v>0.90100000000000002</v>
      </c>
    </row>
    <row r="1265" spans="1:67" x14ac:dyDescent="0.3">
      <c r="A1265" t="s">
        <v>205</v>
      </c>
      <c r="B1265" t="s">
        <v>206</v>
      </c>
      <c r="C1265" t="s">
        <v>122</v>
      </c>
      <c r="D1265" s="33">
        <v>44342</v>
      </c>
      <c r="E1265">
        <v>5663683</v>
      </c>
      <c r="F1265">
        <v>12646</v>
      </c>
      <c r="H1265">
        <v>109039</v>
      </c>
      <c r="I1265">
        <v>144</v>
      </c>
      <c r="J1265">
        <v>120.429</v>
      </c>
      <c r="K1265">
        <v>84003.486000000004</v>
      </c>
      <c r="L1265">
        <v>187.565</v>
      </c>
      <c r="N1265">
        <v>1617.261</v>
      </c>
      <c r="O1265">
        <v>2.1360000000000001</v>
      </c>
      <c r="P1265">
        <v>1.786</v>
      </c>
      <c r="Q1265">
        <v>0.82</v>
      </c>
      <c r="R1265">
        <v>3330</v>
      </c>
      <c r="S1265">
        <v>49.39</v>
      </c>
      <c r="T1265">
        <v>18593</v>
      </c>
      <c r="U1265">
        <v>275.77100000000002</v>
      </c>
      <c r="V1265">
        <v>981</v>
      </c>
      <c r="W1265">
        <v>14.55</v>
      </c>
      <c r="X1265">
        <v>3853</v>
      </c>
      <c r="Y1265">
        <v>57.148000000000003</v>
      </c>
      <c r="Z1265">
        <v>357218</v>
      </c>
      <c r="AA1265">
        <v>84075790</v>
      </c>
      <c r="AB1265">
        <v>1247.008</v>
      </c>
      <c r="AC1265">
        <v>5.298</v>
      </c>
      <c r="AD1265">
        <v>303079</v>
      </c>
      <c r="AE1265">
        <v>4.4950000000000001</v>
      </c>
      <c r="AF1265">
        <v>3.3000000000000002E-2</v>
      </c>
      <c r="AG1265">
        <v>30.3</v>
      </c>
      <c r="AH1265" t="s">
        <v>207</v>
      </c>
      <c r="AI1265">
        <v>34898899</v>
      </c>
      <c r="AJ1265">
        <v>24756132</v>
      </c>
      <c r="AK1265">
        <v>10329516</v>
      </c>
      <c r="AL1265">
        <v>40446</v>
      </c>
      <c r="AM1265">
        <v>603548</v>
      </c>
      <c r="AN1265">
        <v>490197</v>
      </c>
      <c r="AO1265">
        <v>51.76</v>
      </c>
      <c r="AP1265">
        <v>36.72</v>
      </c>
      <c r="AQ1265">
        <v>15.32</v>
      </c>
      <c r="AR1265">
        <v>0.06</v>
      </c>
      <c r="AS1265">
        <v>7271</v>
      </c>
      <c r="AT1265">
        <v>368869</v>
      </c>
      <c r="AU1265">
        <v>0.54700000000000004</v>
      </c>
      <c r="AV1265">
        <v>54.63</v>
      </c>
      <c r="AW1265">
        <v>67422000</v>
      </c>
      <c r="AX1265">
        <v>122.578</v>
      </c>
      <c r="AY1265">
        <v>42</v>
      </c>
      <c r="AZ1265">
        <v>19.718</v>
      </c>
      <c r="BA1265">
        <v>13.079000000000001</v>
      </c>
      <c r="BB1265">
        <v>38605.671000000002</v>
      </c>
      <c r="BD1265">
        <v>86.06</v>
      </c>
      <c r="BE1265">
        <v>4.7699999999999996</v>
      </c>
      <c r="BF1265">
        <v>30.1</v>
      </c>
      <c r="BG1265">
        <v>35.6</v>
      </c>
      <c r="BI1265">
        <v>5.98</v>
      </c>
      <c r="BJ1265">
        <v>82.66</v>
      </c>
      <c r="BK1265">
        <v>0.90100000000000002</v>
      </c>
    </row>
    <row r="1266" spans="1:67" x14ac:dyDescent="0.3">
      <c r="A1266" t="s">
        <v>205</v>
      </c>
      <c r="B1266" t="s">
        <v>206</v>
      </c>
      <c r="C1266" t="s">
        <v>122</v>
      </c>
      <c r="D1266" s="33">
        <v>44343</v>
      </c>
      <c r="E1266">
        <v>5677616</v>
      </c>
      <c r="F1266">
        <v>13933</v>
      </c>
      <c r="G1266">
        <v>9591.4290000000001</v>
      </c>
      <c r="H1266">
        <v>109181</v>
      </c>
      <c r="I1266">
        <v>142</v>
      </c>
      <c r="J1266">
        <v>121.714</v>
      </c>
      <c r="K1266">
        <v>84210.138999999996</v>
      </c>
      <c r="L1266">
        <v>206.654</v>
      </c>
      <c r="M1266">
        <v>142.26</v>
      </c>
      <c r="N1266">
        <v>1619.3679999999999</v>
      </c>
      <c r="O1266">
        <v>2.1059999999999999</v>
      </c>
      <c r="P1266">
        <v>1.8049999999999999</v>
      </c>
      <c r="Q1266">
        <v>0.82</v>
      </c>
      <c r="R1266">
        <v>3206</v>
      </c>
      <c r="S1266">
        <v>47.551000000000002</v>
      </c>
      <c r="T1266">
        <v>17941</v>
      </c>
      <c r="U1266">
        <v>266.10000000000002</v>
      </c>
      <c r="V1266">
        <v>906</v>
      </c>
      <c r="W1266">
        <v>13.438000000000001</v>
      </c>
      <c r="X1266">
        <v>3643</v>
      </c>
      <c r="Y1266">
        <v>54.033000000000001</v>
      </c>
      <c r="Z1266">
        <v>408093</v>
      </c>
      <c r="AA1266">
        <v>84483883</v>
      </c>
      <c r="AB1266">
        <v>1253.0609999999999</v>
      </c>
      <c r="AC1266">
        <v>6.0529999999999999</v>
      </c>
      <c r="AD1266">
        <v>299920</v>
      </c>
      <c r="AE1266">
        <v>4.4480000000000004</v>
      </c>
      <c r="AF1266">
        <v>3.2000000000000001E-2</v>
      </c>
      <c r="AG1266">
        <v>31.2</v>
      </c>
      <c r="AH1266" t="s">
        <v>207</v>
      </c>
      <c r="AI1266">
        <v>35569105</v>
      </c>
      <c r="AJ1266">
        <v>25205775</v>
      </c>
      <c r="AK1266">
        <v>10562224</v>
      </c>
      <c r="AL1266">
        <v>42627</v>
      </c>
      <c r="AM1266">
        <v>670206</v>
      </c>
      <c r="AN1266">
        <v>490247</v>
      </c>
      <c r="AO1266">
        <v>52.76</v>
      </c>
      <c r="AP1266">
        <v>37.39</v>
      </c>
      <c r="AQ1266">
        <v>15.67</v>
      </c>
      <c r="AR1266">
        <v>0.06</v>
      </c>
      <c r="AS1266">
        <v>7271</v>
      </c>
      <c r="AT1266">
        <v>360619</v>
      </c>
      <c r="AU1266">
        <v>0.53500000000000003</v>
      </c>
      <c r="AV1266">
        <v>54.63</v>
      </c>
      <c r="AW1266">
        <v>67422000</v>
      </c>
      <c r="AX1266">
        <v>122.578</v>
      </c>
      <c r="AY1266">
        <v>42</v>
      </c>
      <c r="AZ1266">
        <v>19.718</v>
      </c>
      <c r="BA1266">
        <v>13.079000000000001</v>
      </c>
      <c r="BB1266">
        <v>38605.671000000002</v>
      </c>
      <c r="BD1266">
        <v>86.06</v>
      </c>
      <c r="BE1266">
        <v>4.7699999999999996</v>
      </c>
      <c r="BF1266">
        <v>30.1</v>
      </c>
      <c r="BG1266">
        <v>35.6</v>
      </c>
      <c r="BI1266">
        <v>5.98</v>
      </c>
      <c r="BJ1266">
        <v>82.66</v>
      </c>
      <c r="BK1266">
        <v>0.90100000000000002</v>
      </c>
    </row>
    <row r="1267" spans="1:67" x14ac:dyDescent="0.3">
      <c r="A1267" t="s">
        <v>205</v>
      </c>
      <c r="B1267" t="s">
        <v>206</v>
      </c>
      <c r="C1267" t="s">
        <v>122</v>
      </c>
      <c r="D1267" s="33">
        <v>44344</v>
      </c>
      <c r="E1267">
        <v>5688884</v>
      </c>
      <c r="F1267">
        <v>11268</v>
      </c>
      <c r="G1267">
        <v>9372.5709999999999</v>
      </c>
      <c r="H1267">
        <v>109306</v>
      </c>
      <c r="I1267">
        <v>125</v>
      </c>
      <c r="J1267">
        <v>122</v>
      </c>
      <c r="K1267">
        <v>84377.266000000003</v>
      </c>
      <c r="L1267">
        <v>167.126</v>
      </c>
      <c r="M1267">
        <v>139.01400000000001</v>
      </c>
      <c r="N1267">
        <v>1621.222</v>
      </c>
      <c r="O1267">
        <v>1.8540000000000001</v>
      </c>
      <c r="P1267">
        <v>1.8089999999999999</v>
      </c>
      <c r="Q1267">
        <v>0.82</v>
      </c>
      <c r="R1267">
        <v>3104</v>
      </c>
      <c r="S1267">
        <v>46.037999999999997</v>
      </c>
      <c r="T1267">
        <v>17272</v>
      </c>
      <c r="U1267">
        <v>256.178</v>
      </c>
      <c r="V1267">
        <v>922</v>
      </c>
      <c r="W1267">
        <v>13.675000000000001</v>
      </c>
      <c r="X1267">
        <v>3557</v>
      </c>
      <c r="Y1267">
        <v>52.756999999999998</v>
      </c>
      <c r="Z1267">
        <v>446847</v>
      </c>
      <c r="AA1267">
        <v>84930730</v>
      </c>
      <c r="AB1267">
        <v>1259.6890000000001</v>
      </c>
      <c r="AC1267">
        <v>6.6280000000000001</v>
      </c>
      <c r="AD1267">
        <v>298867</v>
      </c>
      <c r="AE1267">
        <v>4.4329999999999998</v>
      </c>
      <c r="AF1267">
        <v>3.1E-2</v>
      </c>
      <c r="AG1267">
        <v>32.299999999999997</v>
      </c>
      <c r="AH1267" t="s">
        <v>207</v>
      </c>
      <c r="AI1267">
        <v>36259769</v>
      </c>
      <c r="AJ1267">
        <v>25635238</v>
      </c>
      <c r="AK1267">
        <v>10848039</v>
      </c>
      <c r="AL1267">
        <v>44590</v>
      </c>
      <c r="AM1267">
        <v>690664</v>
      </c>
      <c r="AN1267">
        <v>493792</v>
      </c>
      <c r="AO1267">
        <v>53.78</v>
      </c>
      <c r="AP1267">
        <v>38.020000000000003</v>
      </c>
      <c r="AQ1267">
        <v>16.09</v>
      </c>
      <c r="AR1267">
        <v>7.0000000000000007E-2</v>
      </c>
      <c r="AS1267">
        <v>7324</v>
      </c>
      <c r="AT1267">
        <v>352035</v>
      </c>
      <c r="AU1267">
        <v>0.52200000000000002</v>
      </c>
      <c r="AV1267">
        <v>54.63</v>
      </c>
      <c r="AW1267">
        <v>67422000</v>
      </c>
      <c r="AX1267">
        <v>122.578</v>
      </c>
      <c r="AY1267">
        <v>42</v>
      </c>
      <c r="AZ1267">
        <v>19.718</v>
      </c>
      <c r="BA1267">
        <v>13.079000000000001</v>
      </c>
      <c r="BB1267">
        <v>38605.671000000002</v>
      </c>
      <c r="BD1267">
        <v>86.06</v>
      </c>
      <c r="BE1267">
        <v>4.7699999999999996</v>
      </c>
      <c r="BF1267">
        <v>30.1</v>
      </c>
      <c r="BG1267">
        <v>35.6</v>
      </c>
      <c r="BI1267">
        <v>5.98</v>
      </c>
      <c r="BJ1267">
        <v>82.66</v>
      </c>
      <c r="BK1267">
        <v>0.90100000000000002</v>
      </c>
    </row>
    <row r="1268" spans="1:67" x14ac:dyDescent="0.3">
      <c r="A1268" t="s">
        <v>205</v>
      </c>
      <c r="B1268" t="s">
        <v>206</v>
      </c>
      <c r="C1268" t="s">
        <v>122</v>
      </c>
      <c r="D1268" s="33">
        <v>44345</v>
      </c>
      <c r="E1268">
        <v>5700410</v>
      </c>
      <c r="F1268">
        <v>11526</v>
      </c>
      <c r="G1268">
        <v>9217.5709999999999</v>
      </c>
      <c r="H1268">
        <v>109374</v>
      </c>
      <c r="I1268">
        <v>68</v>
      </c>
      <c r="J1268">
        <v>119</v>
      </c>
      <c r="K1268">
        <v>84548.218999999997</v>
      </c>
      <c r="L1268">
        <v>170.953</v>
      </c>
      <c r="M1268">
        <v>136.715</v>
      </c>
      <c r="N1268">
        <v>1622.23</v>
      </c>
      <c r="O1268">
        <v>1.0089999999999999</v>
      </c>
      <c r="P1268">
        <v>1.7649999999999999</v>
      </c>
      <c r="Q1268">
        <v>0.81</v>
      </c>
      <c r="R1268">
        <v>3028</v>
      </c>
      <c r="S1268">
        <v>44.911000000000001</v>
      </c>
      <c r="T1268">
        <v>16847</v>
      </c>
      <c r="U1268">
        <v>249.874</v>
      </c>
      <c r="V1268">
        <v>900</v>
      </c>
      <c r="W1268">
        <v>13.349</v>
      </c>
      <c r="X1268">
        <v>3423</v>
      </c>
      <c r="Y1268">
        <v>50.77</v>
      </c>
      <c r="Z1268">
        <v>229396</v>
      </c>
      <c r="AA1268">
        <v>85160126</v>
      </c>
      <c r="AB1268">
        <v>1263.0909999999999</v>
      </c>
      <c r="AC1268">
        <v>3.4020000000000001</v>
      </c>
      <c r="AD1268">
        <v>296644</v>
      </c>
      <c r="AE1268">
        <v>4.4000000000000004</v>
      </c>
      <c r="AF1268">
        <v>3.1E-2</v>
      </c>
      <c r="AG1268">
        <v>32.299999999999997</v>
      </c>
      <c r="AH1268" t="s">
        <v>207</v>
      </c>
      <c r="AI1268">
        <v>36708516</v>
      </c>
      <c r="AJ1268">
        <v>25934139</v>
      </c>
      <c r="AK1268">
        <v>11008664</v>
      </c>
      <c r="AL1268">
        <v>45190</v>
      </c>
      <c r="AM1268">
        <v>448747</v>
      </c>
      <c r="AN1268">
        <v>496827</v>
      </c>
      <c r="AO1268">
        <v>54.45</v>
      </c>
      <c r="AP1268">
        <v>38.47</v>
      </c>
      <c r="AQ1268">
        <v>16.329999999999998</v>
      </c>
      <c r="AR1268">
        <v>7.0000000000000007E-2</v>
      </c>
      <c r="AS1268">
        <v>7369</v>
      </c>
      <c r="AT1268">
        <v>345153</v>
      </c>
      <c r="AU1268">
        <v>0.51200000000000001</v>
      </c>
      <c r="AV1268">
        <v>54.63</v>
      </c>
      <c r="AW1268">
        <v>67422000</v>
      </c>
      <c r="AX1268">
        <v>122.578</v>
      </c>
      <c r="AY1268">
        <v>42</v>
      </c>
      <c r="AZ1268">
        <v>19.718</v>
      </c>
      <c r="BA1268">
        <v>13.079000000000001</v>
      </c>
      <c r="BB1268">
        <v>38605.671000000002</v>
      </c>
      <c r="BD1268">
        <v>86.06</v>
      </c>
      <c r="BE1268">
        <v>4.7699999999999996</v>
      </c>
      <c r="BF1268">
        <v>30.1</v>
      </c>
      <c r="BG1268">
        <v>35.6</v>
      </c>
      <c r="BI1268">
        <v>5.98</v>
      </c>
      <c r="BJ1268">
        <v>82.66</v>
      </c>
      <c r="BK1268">
        <v>0.90100000000000002</v>
      </c>
    </row>
    <row r="1269" spans="1:67" x14ac:dyDescent="0.3">
      <c r="A1269" t="s">
        <v>205</v>
      </c>
      <c r="B1269" t="s">
        <v>206</v>
      </c>
      <c r="C1269" t="s">
        <v>122</v>
      </c>
      <c r="D1269" s="33">
        <v>44346</v>
      </c>
      <c r="E1269">
        <v>5709072</v>
      </c>
      <c r="F1269">
        <v>8662</v>
      </c>
      <c r="G1269">
        <v>9059.857</v>
      </c>
      <c r="H1269">
        <v>109418</v>
      </c>
      <c r="I1269">
        <v>44</v>
      </c>
      <c r="J1269">
        <v>115.143</v>
      </c>
      <c r="K1269">
        <v>84676.692999999999</v>
      </c>
      <c r="L1269">
        <v>128.47399999999999</v>
      </c>
      <c r="M1269">
        <v>134.375</v>
      </c>
      <c r="N1269">
        <v>1622.883</v>
      </c>
      <c r="O1269">
        <v>0.65300000000000002</v>
      </c>
      <c r="P1269">
        <v>1.708</v>
      </c>
      <c r="Q1269">
        <v>0.8</v>
      </c>
      <c r="R1269">
        <v>2993</v>
      </c>
      <c r="S1269">
        <v>44.392000000000003</v>
      </c>
      <c r="T1269">
        <v>16775</v>
      </c>
      <c r="U1269">
        <v>248.80600000000001</v>
      </c>
      <c r="V1269">
        <v>870</v>
      </c>
      <c r="W1269">
        <v>12.904</v>
      </c>
      <c r="X1269">
        <v>3298</v>
      </c>
      <c r="Y1269">
        <v>48.915999999999997</v>
      </c>
      <c r="Z1269">
        <v>51041</v>
      </c>
      <c r="AA1269">
        <v>85211167</v>
      </c>
      <c r="AB1269">
        <v>1263.848</v>
      </c>
      <c r="AC1269">
        <v>0.75700000000000001</v>
      </c>
      <c r="AD1269">
        <v>296423</v>
      </c>
      <c r="AE1269">
        <v>4.3970000000000002</v>
      </c>
      <c r="AF1269">
        <v>3.1E-2</v>
      </c>
      <c r="AG1269">
        <v>32.299999999999997</v>
      </c>
      <c r="AH1269" t="s">
        <v>207</v>
      </c>
      <c r="AI1269">
        <v>36848297</v>
      </c>
      <c r="AJ1269">
        <v>26041182</v>
      </c>
      <c r="AK1269">
        <v>11042204</v>
      </c>
      <c r="AL1269">
        <v>45358</v>
      </c>
      <c r="AM1269">
        <v>139781</v>
      </c>
      <c r="AN1269">
        <v>491614</v>
      </c>
      <c r="AO1269">
        <v>54.65</v>
      </c>
      <c r="AP1269">
        <v>38.619999999999997</v>
      </c>
      <c r="AQ1269">
        <v>16.38</v>
      </c>
      <c r="AR1269">
        <v>7.0000000000000007E-2</v>
      </c>
      <c r="AS1269">
        <v>7292</v>
      </c>
      <c r="AT1269">
        <v>337358</v>
      </c>
      <c r="AU1269">
        <v>0.5</v>
      </c>
      <c r="AV1269">
        <v>54.63</v>
      </c>
      <c r="AW1269">
        <v>67422000</v>
      </c>
      <c r="AX1269">
        <v>122.578</v>
      </c>
      <c r="AY1269">
        <v>42</v>
      </c>
      <c r="AZ1269">
        <v>19.718</v>
      </c>
      <c r="BA1269">
        <v>13.079000000000001</v>
      </c>
      <c r="BB1269">
        <v>38605.671000000002</v>
      </c>
      <c r="BD1269">
        <v>86.06</v>
      </c>
      <c r="BE1269">
        <v>4.7699999999999996</v>
      </c>
      <c r="BF1269">
        <v>30.1</v>
      </c>
      <c r="BG1269">
        <v>35.6</v>
      </c>
      <c r="BI1269">
        <v>5.98</v>
      </c>
      <c r="BJ1269">
        <v>82.66</v>
      </c>
      <c r="BK1269">
        <v>0.90100000000000002</v>
      </c>
      <c r="BL1269">
        <v>64070.6</v>
      </c>
      <c r="BM1269">
        <v>7.29</v>
      </c>
      <c r="BN1269">
        <v>1.21</v>
      </c>
      <c r="BO1269">
        <v>950.29218949304402</v>
      </c>
    </row>
    <row r="1270" spans="1:67" x14ac:dyDescent="0.3">
      <c r="A1270" t="s">
        <v>205</v>
      </c>
      <c r="B1270" t="s">
        <v>206</v>
      </c>
      <c r="C1270" t="s">
        <v>122</v>
      </c>
      <c r="D1270" s="33">
        <v>44347</v>
      </c>
      <c r="E1270">
        <v>5709432</v>
      </c>
      <c r="F1270">
        <v>360</v>
      </c>
      <c r="G1270">
        <v>8792.857</v>
      </c>
      <c r="H1270">
        <v>109544</v>
      </c>
      <c r="I1270">
        <v>126</v>
      </c>
      <c r="J1270">
        <v>124.286</v>
      </c>
      <c r="K1270">
        <v>84682.032999999996</v>
      </c>
      <c r="L1270">
        <v>5.34</v>
      </c>
      <c r="M1270">
        <v>130.41499999999999</v>
      </c>
      <c r="N1270">
        <v>1624.752</v>
      </c>
      <c r="O1270">
        <v>1.869</v>
      </c>
      <c r="P1270">
        <v>1.843</v>
      </c>
      <c r="Q1270">
        <v>0.78</v>
      </c>
      <c r="R1270">
        <v>2945</v>
      </c>
      <c r="S1270">
        <v>43.68</v>
      </c>
      <c r="T1270">
        <v>16596</v>
      </c>
      <c r="U1270">
        <v>246.15100000000001</v>
      </c>
      <c r="V1270">
        <v>944</v>
      </c>
      <c r="W1270">
        <v>14.000999999999999</v>
      </c>
      <c r="X1270">
        <v>3567</v>
      </c>
      <c r="Y1270">
        <v>52.905999999999999</v>
      </c>
      <c r="Z1270">
        <v>400167</v>
      </c>
      <c r="AA1270">
        <v>85611334</v>
      </c>
      <c r="AB1270">
        <v>1269.7829999999999</v>
      </c>
      <c r="AC1270">
        <v>5.9349999999999996</v>
      </c>
      <c r="AD1270">
        <v>339742</v>
      </c>
      <c r="AE1270">
        <v>5.0389999999999997</v>
      </c>
      <c r="AF1270">
        <v>3.1E-2</v>
      </c>
      <c r="AG1270">
        <v>32.299999999999997</v>
      </c>
      <c r="AH1270" t="s">
        <v>207</v>
      </c>
      <c r="AI1270">
        <v>37411091</v>
      </c>
      <c r="AJ1270">
        <v>26399029</v>
      </c>
      <c r="AK1270">
        <v>11258352</v>
      </c>
      <c r="AL1270">
        <v>46841</v>
      </c>
      <c r="AM1270">
        <v>562794</v>
      </c>
      <c r="AN1270">
        <v>529600</v>
      </c>
      <c r="AO1270">
        <v>55.49</v>
      </c>
      <c r="AP1270">
        <v>39.15</v>
      </c>
      <c r="AQ1270">
        <v>16.7</v>
      </c>
      <c r="AR1270">
        <v>7.0000000000000007E-2</v>
      </c>
      <c r="AS1270">
        <v>7855</v>
      </c>
      <c r="AT1270">
        <v>350894</v>
      </c>
      <c r="AU1270">
        <v>0.52</v>
      </c>
      <c r="AV1270">
        <v>54.63</v>
      </c>
      <c r="AW1270">
        <v>67422000</v>
      </c>
      <c r="AX1270">
        <v>122.578</v>
      </c>
      <c r="AY1270">
        <v>42</v>
      </c>
      <c r="AZ1270">
        <v>19.718</v>
      </c>
      <c r="BA1270">
        <v>13.079000000000001</v>
      </c>
      <c r="BB1270">
        <v>38605.671000000002</v>
      </c>
      <c r="BD1270">
        <v>86.06</v>
      </c>
      <c r="BE1270">
        <v>4.7699999999999996</v>
      </c>
      <c r="BF1270">
        <v>30.1</v>
      </c>
      <c r="BG1270">
        <v>35.6</v>
      </c>
      <c r="BI1270">
        <v>5.98</v>
      </c>
      <c r="BJ1270">
        <v>82.66</v>
      </c>
      <c r="BK1270">
        <v>0.90100000000000002</v>
      </c>
    </row>
    <row r="1271" spans="1:67" x14ac:dyDescent="0.3">
      <c r="A1271" t="s">
        <v>205</v>
      </c>
      <c r="B1271" t="s">
        <v>206</v>
      </c>
      <c r="C1271" t="s">
        <v>122</v>
      </c>
      <c r="D1271" s="33">
        <v>44348</v>
      </c>
      <c r="E1271">
        <v>5719280</v>
      </c>
      <c r="F1271">
        <v>9848</v>
      </c>
      <c r="G1271">
        <v>9749</v>
      </c>
      <c r="H1271">
        <v>109678</v>
      </c>
      <c r="I1271">
        <v>134</v>
      </c>
      <c r="J1271">
        <v>111.857</v>
      </c>
      <c r="K1271">
        <v>84828.097999999998</v>
      </c>
      <c r="L1271">
        <v>146.065</v>
      </c>
      <c r="M1271">
        <v>144.59700000000001</v>
      </c>
      <c r="N1271">
        <v>1626.739</v>
      </c>
      <c r="O1271">
        <v>1.9870000000000001</v>
      </c>
      <c r="P1271">
        <v>1.659</v>
      </c>
      <c r="Q1271">
        <v>0.77</v>
      </c>
      <c r="R1271">
        <v>2825</v>
      </c>
      <c r="S1271">
        <v>41.9</v>
      </c>
      <c r="T1271">
        <v>16088</v>
      </c>
      <c r="U1271">
        <v>238.61600000000001</v>
      </c>
      <c r="V1271">
        <v>884</v>
      </c>
      <c r="W1271">
        <v>13.111000000000001</v>
      </c>
      <c r="X1271">
        <v>3367</v>
      </c>
      <c r="Y1271">
        <v>49.939</v>
      </c>
      <c r="Z1271">
        <v>348579</v>
      </c>
      <c r="AA1271">
        <v>85959913</v>
      </c>
      <c r="AB1271">
        <v>1274.953</v>
      </c>
      <c r="AC1271">
        <v>5.17</v>
      </c>
      <c r="AD1271">
        <v>320192</v>
      </c>
      <c r="AE1271">
        <v>4.7489999999999997</v>
      </c>
      <c r="AF1271">
        <v>2.9000000000000001E-2</v>
      </c>
      <c r="AG1271">
        <v>34.5</v>
      </c>
      <c r="AH1271" t="s">
        <v>207</v>
      </c>
      <c r="AI1271">
        <v>38095471</v>
      </c>
      <c r="AJ1271">
        <v>26830069</v>
      </c>
      <c r="AK1271">
        <v>11529931</v>
      </c>
      <c r="AL1271">
        <v>48838</v>
      </c>
      <c r="AM1271">
        <v>684380</v>
      </c>
      <c r="AN1271">
        <v>542874</v>
      </c>
      <c r="AO1271">
        <v>56.5</v>
      </c>
      <c r="AP1271">
        <v>39.79</v>
      </c>
      <c r="AQ1271">
        <v>17.100000000000001</v>
      </c>
      <c r="AR1271">
        <v>7.0000000000000007E-2</v>
      </c>
      <c r="AS1271">
        <v>8052</v>
      </c>
      <c r="AT1271">
        <v>355322</v>
      </c>
      <c r="AU1271">
        <v>0.52700000000000002</v>
      </c>
      <c r="AV1271">
        <v>54.63</v>
      </c>
      <c r="AW1271">
        <v>67422000</v>
      </c>
      <c r="AX1271">
        <v>122.578</v>
      </c>
      <c r="AY1271">
        <v>42</v>
      </c>
      <c r="AZ1271">
        <v>19.718</v>
      </c>
      <c r="BA1271">
        <v>13.079000000000001</v>
      </c>
      <c r="BB1271">
        <v>38605.671000000002</v>
      </c>
      <c r="BD1271">
        <v>86.06</v>
      </c>
      <c r="BE1271">
        <v>4.7699999999999996</v>
      </c>
      <c r="BF1271">
        <v>30.1</v>
      </c>
      <c r="BG1271">
        <v>35.6</v>
      </c>
      <c r="BI1271">
        <v>5.98</v>
      </c>
      <c r="BJ1271">
        <v>82.66</v>
      </c>
      <c r="BK1271">
        <v>0.90100000000000002</v>
      </c>
    </row>
    <row r="1272" spans="1:67" x14ac:dyDescent="0.3">
      <c r="A1272" t="s">
        <v>205</v>
      </c>
      <c r="B1272" t="s">
        <v>206</v>
      </c>
      <c r="C1272" t="s">
        <v>122</v>
      </c>
      <c r="D1272" s="33">
        <v>44349</v>
      </c>
      <c r="E1272">
        <v>5720630</v>
      </c>
      <c r="F1272">
        <v>1350</v>
      </c>
      <c r="G1272">
        <v>8135.2860000000001</v>
      </c>
      <c r="H1272">
        <v>109774</v>
      </c>
      <c r="I1272">
        <v>96</v>
      </c>
      <c r="J1272">
        <v>105</v>
      </c>
      <c r="K1272">
        <v>84848.120999999999</v>
      </c>
      <c r="L1272">
        <v>20.023</v>
      </c>
      <c r="M1272">
        <v>120.66200000000001</v>
      </c>
      <c r="N1272">
        <v>1628.163</v>
      </c>
      <c r="O1272">
        <v>1.4239999999999999</v>
      </c>
      <c r="P1272">
        <v>1.5569999999999999</v>
      </c>
      <c r="Q1272">
        <v>0.76</v>
      </c>
      <c r="R1272">
        <v>2754</v>
      </c>
      <c r="S1272">
        <v>40.847000000000001</v>
      </c>
      <c r="T1272">
        <v>15638</v>
      </c>
      <c r="U1272">
        <v>231.94200000000001</v>
      </c>
      <c r="V1272">
        <v>809</v>
      </c>
      <c r="W1272">
        <v>11.999000000000001</v>
      </c>
      <c r="X1272">
        <v>3187</v>
      </c>
      <c r="Y1272">
        <v>47.268999999999998</v>
      </c>
      <c r="Z1272">
        <v>314482</v>
      </c>
      <c r="AA1272">
        <v>86274395</v>
      </c>
      <c r="AB1272">
        <v>1279.6179999999999</v>
      </c>
      <c r="AC1272">
        <v>4.6639999999999997</v>
      </c>
      <c r="AD1272">
        <v>314086</v>
      </c>
      <c r="AE1272">
        <v>4.6589999999999998</v>
      </c>
      <c r="AF1272">
        <v>2.7E-2</v>
      </c>
      <c r="AG1272">
        <v>37</v>
      </c>
      <c r="AH1272" t="s">
        <v>207</v>
      </c>
      <c r="AI1272">
        <v>38747599</v>
      </c>
      <c r="AJ1272">
        <v>27249576</v>
      </c>
      <c r="AK1272">
        <v>11775062</v>
      </c>
      <c r="AL1272">
        <v>50841</v>
      </c>
      <c r="AM1272">
        <v>652128</v>
      </c>
      <c r="AN1272">
        <v>549814</v>
      </c>
      <c r="AO1272">
        <v>57.47</v>
      </c>
      <c r="AP1272">
        <v>40.42</v>
      </c>
      <c r="AQ1272">
        <v>17.46</v>
      </c>
      <c r="AR1272">
        <v>0.08</v>
      </c>
      <c r="AS1272">
        <v>8155</v>
      </c>
      <c r="AT1272">
        <v>356206</v>
      </c>
      <c r="AU1272">
        <v>0.52800000000000002</v>
      </c>
      <c r="AV1272">
        <v>54.63</v>
      </c>
      <c r="AW1272">
        <v>67422000</v>
      </c>
      <c r="AX1272">
        <v>122.578</v>
      </c>
      <c r="AY1272">
        <v>42</v>
      </c>
      <c r="AZ1272">
        <v>19.718</v>
      </c>
      <c r="BA1272">
        <v>13.079000000000001</v>
      </c>
      <c r="BB1272">
        <v>38605.671000000002</v>
      </c>
      <c r="BD1272">
        <v>86.06</v>
      </c>
      <c r="BE1272">
        <v>4.7699999999999996</v>
      </c>
      <c r="BF1272">
        <v>30.1</v>
      </c>
      <c r="BG1272">
        <v>35.6</v>
      </c>
      <c r="BI1272">
        <v>5.98</v>
      </c>
      <c r="BJ1272">
        <v>82.66</v>
      </c>
      <c r="BK1272">
        <v>0.90100000000000002</v>
      </c>
    </row>
    <row r="1273" spans="1:67" x14ac:dyDescent="0.3">
      <c r="A1273" t="s">
        <v>205</v>
      </c>
      <c r="B1273" t="s">
        <v>206</v>
      </c>
      <c r="C1273" t="s">
        <v>122</v>
      </c>
      <c r="D1273" s="33">
        <v>44350</v>
      </c>
      <c r="E1273">
        <v>5736184</v>
      </c>
      <c r="F1273">
        <v>15554</v>
      </c>
      <c r="G1273">
        <v>8366.857</v>
      </c>
      <c r="H1273">
        <v>109844</v>
      </c>
      <c r="I1273">
        <v>70</v>
      </c>
      <c r="J1273">
        <v>94.713999999999999</v>
      </c>
      <c r="K1273">
        <v>85078.816999999995</v>
      </c>
      <c r="L1273">
        <v>230.696</v>
      </c>
      <c r="M1273">
        <v>124.09699999999999</v>
      </c>
      <c r="N1273">
        <v>1629.201</v>
      </c>
      <c r="O1273">
        <v>1.038</v>
      </c>
      <c r="P1273">
        <v>1.405</v>
      </c>
      <c r="Q1273">
        <v>0.76</v>
      </c>
      <c r="R1273">
        <v>2677</v>
      </c>
      <c r="S1273">
        <v>39.704999999999998</v>
      </c>
      <c r="T1273">
        <v>15283</v>
      </c>
      <c r="U1273">
        <v>226.67699999999999</v>
      </c>
      <c r="V1273">
        <v>776</v>
      </c>
      <c r="W1273">
        <v>11.51</v>
      </c>
      <c r="X1273">
        <v>3146</v>
      </c>
      <c r="Y1273">
        <v>46.661000000000001</v>
      </c>
      <c r="Z1273">
        <v>367151</v>
      </c>
      <c r="AA1273">
        <v>86641546</v>
      </c>
      <c r="AB1273">
        <v>1285.0630000000001</v>
      </c>
      <c r="AC1273">
        <v>5.4459999999999997</v>
      </c>
      <c r="AD1273">
        <v>308238</v>
      </c>
      <c r="AE1273">
        <v>4.5720000000000001</v>
      </c>
      <c r="AF1273">
        <v>2.5999999999999999E-2</v>
      </c>
      <c r="AG1273">
        <v>38.5</v>
      </c>
      <c r="AH1273" t="s">
        <v>207</v>
      </c>
      <c r="AI1273">
        <v>39472226</v>
      </c>
      <c r="AJ1273">
        <v>27713926</v>
      </c>
      <c r="AK1273">
        <v>12052903</v>
      </c>
      <c r="AL1273">
        <v>52677</v>
      </c>
      <c r="AM1273">
        <v>724627</v>
      </c>
      <c r="AN1273">
        <v>557589</v>
      </c>
      <c r="AO1273">
        <v>58.55</v>
      </c>
      <c r="AP1273">
        <v>41.11</v>
      </c>
      <c r="AQ1273">
        <v>17.88</v>
      </c>
      <c r="AR1273">
        <v>0.08</v>
      </c>
      <c r="AS1273">
        <v>8270</v>
      </c>
      <c r="AT1273">
        <v>358307</v>
      </c>
      <c r="AU1273">
        <v>0.53100000000000003</v>
      </c>
      <c r="AV1273">
        <v>54.63</v>
      </c>
      <c r="AW1273">
        <v>67422000</v>
      </c>
      <c r="AX1273">
        <v>122.578</v>
      </c>
      <c r="AY1273">
        <v>42</v>
      </c>
      <c r="AZ1273">
        <v>19.718</v>
      </c>
      <c r="BA1273">
        <v>13.079000000000001</v>
      </c>
      <c r="BB1273">
        <v>38605.671000000002</v>
      </c>
      <c r="BD1273">
        <v>86.06</v>
      </c>
      <c r="BE1273">
        <v>4.7699999999999996</v>
      </c>
      <c r="BF1273">
        <v>30.1</v>
      </c>
      <c r="BG1273">
        <v>35.6</v>
      </c>
      <c r="BI1273">
        <v>5.98</v>
      </c>
      <c r="BJ1273">
        <v>82.66</v>
      </c>
      <c r="BK1273">
        <v>0.90100000000000002</v>
      </c>
    </row>
    <row r="1274" spans="1:67" x14ac:dyDescent="0.3">
      <c r="A1274" t="s">
        <v>205</v>
      </c>
      <c r="B1274" t="s">
        <v>206</v>
      </c>
      <c r="C1274" t="s">
        <v>122</v>
      </c>
      <c r="D1274" s="33">
        <v>44351</v>
      </c>
      <c r="E1274">
        <v>5743137</v>
      </c>
      <c r="F1274">
        <v>6953</v>
      </c>
      <c r="G1274">
        <v>7750.4290000000001</v>
      </c>
      <c r="H1274">
        <v>109932</v>
      </c>
      <c r="I1274">
        <v>88</v>
      </c>
      <c r="J1274">
        <v>89.429000000000002</v>
      </c>
      <c r="K1274">
        <v>85181.944000000003</v>
      </c>
      <c r="L1274">
        <v>103.127</v>
      </c>
      <c r="M1274">
        <v>114.95399999999999</v>
      </c>
      <c r="N1274">
        <v>1630.5060000000001</v>
      </c>
      <c r="O1274">
        <v>1.3049999999999999</v>
      </c>
      <c r="P1274">
        <v>1.3260000000000001</v>
      </c>
      <c r="Q1274">
        <v>0.75</v>
      </c>
      <c r="R1274">
        <v>2571</v>
      </c>
      <c r="S1274">
        <v>38.133000000000003</v>
      </c>
      <c r="T1274">
        <v>14801</v>
      </c>
      <c r="U1274">
        <v>219.52799999999999</v>
      </c>
      <c r="V1274">
        <v>712</v>
      </c>
      <c r="W1274">
        <v>10.56</v>
      </c>
      <c r="X1274">
        <v>3015</v>
      </c>
      <c r="Y1274">
        <v>44.718000000000004</v>
      </c>
      <c r="Z1274">
        <v>419741</v>
      </c>
      <c r="AA1274">
        <v>87061287</v>
      </c>
      <c r="AB1274">
        <v>1291.289</v>
      </c>
      <c r="AC1274">
        <v>6.226</v>
      </c>
      <c r="AD1274">
        <v>304365</v>
      </c>
      <c r="AE1274">
        <v>4.5140000000000002</v>
      </c>
      <c r="AF1274">
        <v>2.4E-2</v>
      </c>
      <c r="AG1274">
        <v>41.7</v>
      </c>
      <c r="AH1274" t="s">
        <v>207</v>
      </c>
      <c r="AI1274">
        <v>40234131</v>
      </c>
      <c r="AJ1274">
        <v>28169435</v>
      </c>
      <c r="AK1274">
        <v>12380035</v>
      </c>
      <c r="AL1274">
        <v>54443</v>
      </c>
      <c r="AM1274">
        <v>761905</v>
      </c>
      <c r="AN1274">
        <v>567766</v>
      </c>
      <c r="AO1274">
        <v>59.68</v>
      </c>
      <c r="AP1274">
        <v>41.78</v>
      </c>
      <c r="AQ1274">
        <v>18.36</v>
      </c>
      <c r="AR1274">
        <v>0.08</v>
      </c>
      <c r="AS1274">
        <v>8421</v>
      </c>
      <c r="AT1274">
        <v>362028</v>
      </c>
      <c r="AU1274">
        <v>0.53700000000000003</v>
      </c>
      <c r="AV1274">
        <v>54.63</v>
      </c>
      <c r="AW1274">
        <v>67422000</v>
      </c>
      <c r="AX1274">
        <v>122.578</v>
      </c>
      <c r="AY1274">
        <v>42</v>
      </c>
      <c r="AZ1274">
        <v>19.718</v>
      </c>
      <c r="BA1274">
        <v>13.079000000000001</v>
      </c>
      <c r="BB1274">
        <v>38605.671000000002</v>
      </c>
      <c r="BD1274">
        <v>86.06</v>
      </c>
      <c r="BE1274">
        <v>4.7699999999999996</v>
      </c>
      <c r="BF1274">
        <v>30.1</v>
      </c>
      <c r="BG1274">
        <v>35.6</v>
      </c>
      <c r="BI1274">
        <v>5.98</v>
      </c>
      <c r="BJ1274">
        <v>82.66</v>
      </c>
      <c r="BK1274">
        <v>0.90100000000000002</v>
      </c>
    </row>
    <row r="1275" spans="1:67" x14ac:dyDescent="0.3">
      <c r="A1275" t="s">
        <v>205</v>
      </c>
      <c r="B1275" t="s">
        <v>206</v>
      </c>
      <c r="C1275" t="s">
        <v>122</v>
      </c>
      <c r="D1275" s="33">
        <v>44352</v>
      </c>
      <c r="E1275">
        <v>5749791</v>
      </c>
      <c r="F1275">
        <v>6654</v>
      </c>
      <c r="G1275">
        <v>7054.4290000000001</v>
      </c>
      <c r="H1275">
        <v>109989</v>
      </c>
      <c r="I1275">
        <v>57</v>
      </c>
      <c r="J1275">
        <v>87.856999999999999</v>
      </c>
      <c r="K1275">
        <v>85280.634999999995</v>
      </c>
      <c r="L1275">
        <v>98.691999999999993</v>
      </c>
      <c r="M1275">
        <v>104.631</v>
      </c>
      <c r="N1275">
        <v>1631.3520000000001</v>
      </c>
      <c r="O1275">
        <v>0.84499999999999997</v>
      </c>
      <c r="P1275">
        <v>1.3029999999999999</v>
      </c>
      <c r="Q1275">
        <v>0.73</v>
      </c>
      <c r="R1275">
        <v>2525</v>
      </c>
      <c r="S1275">
        <v>37.451000000000001</v>
      </c>
      <c r="T1275">
        <v>14532</v>
      </c>
      <c r="U1275">
        <v>215.53800000000001</v>
      </c>
      <c r="V1275">
        <v>681</v>
      </c>
      <c r="W1275">
        <v>10.101000000000001</v>
      </c>
      <c r="X1275">
        <v>2948</v>
      </c>
      <c r="Y1275">
        <v>43.725000000000001</v>
      </c>
      <c r="Z1275">
        <v>212620</v>
      </c>
      <c r="AA1275">
        <v>87273907</v>
      </c>
      <c r="AB1275">
        <v>1294.443</v>
      </c>
      <c r="AC1275">
        <v>3.1539999999999999</v>
      </c>
      <c r="AD1275">
        <v>301969</v>
      </c>
      <c r="AE1275">
        <v>4.4790000000000001</v>
      </c>
      <c r="AF1275">
        <v>2.3E-2</v>
      </c>
      <c r="AG1275">
        <v>43.5</v>
      </c>
      <c r="AH1275" t="s">
        <v>207</v>
      </c>
      <c r="AI1275">
        <v>40728403</v>
      </c>
      <c r="AJ1275">
        <v>28474148</v>
      </c>
      <c r="AK1275">
        <v>12578620</v>
      </c>
      <c r="AL1275">
        <v>55125</v>
      </c>
      <c r="AM1275">
        <v>494272</v>
      </c>
      <c r="AN1275">
        <v>574270</v>
      </c>
      <c r="AO1275">
        <v>60.41</v>
      </c>
      <c r="AP1275">
        <v>42.23</v>
      </c>
      <c r="AQ1275">
        <v>18.66</v>
      </c>
      <c r="AR1275">
        <v>0.08</v>
      </c>
      <c r="AS1275">
        <v>8518</v>
      </c>
      <c r="AT1275">
        <v>362858</v>
      </c>
      <c r="AU1275">
        <v>0.53800000000000003</v>
      </c>
      <c r="AV1275">
        <v>54.63</v>
      </c>
      <c r="AW1275">
        <v>67422000</v>
      </c>
      <c r="AX1275">
        <v>122.578</v>
      </c>
      <c r="AY1275">
        <v>42</v>
      </c>
      <c r="AZ1275">
        <v>19.718</v>
      </c>
      <c r="BA1275">
        <v>13.079000000000001</v>
      </c>
      <c r="BB1275">
        <v>38605.671000000002</v>
      </c>
      <c r="BD1275">
        <v>86.06</v>
      </c>
      <c r="BE1275">
        <v>4.7699999999999996</v>
      </c>
      <c r="BF1275">
        <v>30.1</v>
      </c>
      <c r="BG1275">
        <v>35.6</v>
      </c>
      <c r="BI1275">
        <v>5.98</v>
      </c>
      <c r="BJ1275">
        <v>82.66</v>
      </c>
      <c r="BK1275">
        <v>0.90100000000000002</v>
      </c>
    </row>
    <row r="1276" spans="1:67" x14ac:dyDescent="0.3">
      <c r="A1276" t="s">
        <v>205</v>
      </c>
      <c r="B1276" t="s">
        <v>206</v>
      </c>
      <c r="C1276" t="s">
        <v>122</v>
      </c>
      <c r="D1276" s="33">
        <v>44353</v>
      </c>
      <c r="E1276">
        <v>5754971</v>
      </c>
      <c r="F1276">
        <v>5180</v>
      </c>
      <c r="G1276">
        <v>6557</v>
      </c>
      <c r="H1276">
        <v>110021</v>
      </c>
      <c r="I1276">
        <v>32</v>
      </c>
      <c r="J1276">
        <v>86.143000000000001</v>
      </c>
      <c r="K1276">
        <v>85357.464999999997</v>
      </c>
      <c r="L1276">
        <v>76.83</v>
      </c>
      <c r="M1276">
        <v>97.253</v>
      </c>
      <c r="N1276">
        <v>1631.826</v>
      </c>
      <c r="O1276">
        <v>0.47499999999999998</v>
      </c>
      <c r="P1276">
        <v>1.278</v>
      </c>
      <c r="Q1276">
        <v>0.72</v>
      </c>
      <c r="R1276">
        <v>2527</v>
      </c>
      <c r="S1276">
        <v>37.479999999999997</v>
      </c>
      <c r="T1276">
        <v>14525</v>
      </c>
      <c r="U1276">
        <v>215.434</v>
      </c>
      <c r="V1276">
        <v>690</v>
      </c>
      <c r="W1276">
        <v>10.234</v>
      </c>
      <c r="X1276">
        <v>2903</v>
      </c>
      <c r="Y1276">
        <v>43.057000000000002</v>
      </c>
      <c r="Z1276">
        <v>46046</v>
      </c>
      <c r="AA1276">
        <v>87319953</v>
      </c>
      <c r="AB1276">
        <v>1295.126</v>
      </c>
      <c r="AC1276">
        <v>0.68300000000000005</v>
      </c>
      <c r="AD1276">
        <v>301255</v>
      </c>
      <c r="AE1276">
        <v>4.468</v>
      </c>
      <c r="AF1276">
        <v>2.3E-2</v>
      </c>
      <c r="AG1276">
        <v>43.5</v>
      </c>
      <c r="AH1276" t="s">
        <v>207</v>
      </c>
      <c r="AI1276">
        <v>40910955</v>
      </c>
      <c r="AJ1276">
        <v>28607371</v>
      </c>
      <c r="AK1276">
        <v>12628760</v>
      </c>
      <c r="AL1276">
        <v>55351</v>
      </c>
      <c r="AM1276">
        <v>182552</v>
      </c>
      <c r="AN1276">
        <v>580380</v>
      </c>
      <c r="AO1276">
        <v>60.68</v>
      </c>
      <c r="AP1276">
        <v>42.43</v>
      </c>
      <c r="AQ1276">
        <v>18.73</v>
      </c>
      <c r="AR1276">
        <v>0.08</v>
      </c>
      <c r="AS1276">
        <v>8608</v>
      </c>
      <c r="AT1276">
        <v>366598</v>
      </c>
      <c r="AU1276">
        <v>0.54400000000000004</v>
      </c>
      <c r="AV1276">
        <v>54.63</v>
      </c>
      <c r="AW1276">
        <v>67422000</v>
      </c>
      <c r="AX1276">
        <v>122.578</v>
      </c>
      <c r="AY1276">
        <v>42</v>
      </c>
      <c r="AZ1276">
        <v>19.718</v>
      </c>
      <c r="BA1276">
        <v>13.079000000000001</v>
      </c>
      <c r="BB1276">
        <v>38605.671000000002</v>
      </c>
      <c r="BD1276">
        <v>86.06</v>
      </c>
      <c r="BE1276">
        <v>4.7699999999999996</v>
      </c>
      <c r="BF1276">
        <v>30.1</v>
      </c>
      <c r="BG1276">
        <v>35.6</v>
      </c>
      <c r="BI1276">
        <v>5.98</v>
      </c>
      <c r="BJ1276">
        <v>82.66</v>
      </c>
      <c r="BK1276">
        <v>0.90100000000000002</v>
      </c>
      <c r="BL1276">
        <v>64228.800000000003</v>
      </c>
      <c r="BM1276">
        <v>7.22</v>
      </c>
      <c r="BN1276">
        <v>1.48</v>
      </c>
      <c r="BO1276">
        <v>952.63860460977105</v>
      </c>
    </row>
    <row r="1277" spans="1:67" x14ac:dyDescent="0.3">
      <c r="A1277" t="s">
        <v>205</v>
      </c>
      <c r="B1277" t="s">
        <v>206</v>
      </c>
      <c r="C1277" t="s">
        <v>122</v>
      </c>
      <c r="D1277" s="33">
        <v>44354</v>
      </c>
      <c r="E1277">
        <v>5756135</v>
      </c>
      <c r="F1277">
        <v>1164</v>
      </c>
      <c r="G1277">
        <v>6671.857</v>
      </c>
      <c r="H1277">
        <v>110085</v>
      </c>
      <c r="I1277">
        <v>64</v>
      </c>
      <c r="J1277">
        <v>77.286000000000001</v>
      </c>
      <c r="K1277">
        <v>85374.729000000007</v>
      </c>
      <c r="L1277">
        <v>17.263999999999999</v>
      </c>
      <c r="M1277">
        <v>98.956999999999994</v>
      </c>
      <c r="N1277">
        <v>1632.7760000000001</v>
      </c>
      <c r="O1277">
        <v>0.94899999999999995</v>
      </c>
      <c r="P1277">
        <v>1.1459999999999999</v>
      </c>
      <c r="Q1277">
        <v>0.71</v>
      </c>
      <c r="R1277">
        <v>2472</v>
      </c>
      <c r="S1277">
        <v>36.664999999999999</v>
      </c>
      <c r="T1277">
        <v>14323</v>
      </c>
      <c r="U1277">
        <v>212.43799999999999</v>
      </c>
      <c r="V1277">
        <v>647</v>
      </c>
      <c r="W1277">
        <v>9.5960000000000001</v>
      </c>
      <c r="X1277">
        <v>2757</v>
      </c>
      <c r="Y1277">
        <v>40.892000000000003</v>
      </c>
      <c r="Z1277">
        <v>375396</v>
      </c>
      <c r="AA1277">
        <v>87695349</v>
      </c>
      <c r="AB1277">
        <v>1300.693</v>
      </c>
      <c r="AC1277">
        <v>5.5679999999999996</v>
      </c>
      <c r="AD1277">
        <v>297716</v>
      </c>
      <c r="AE1277">
        <v>4.4160000000000004</v>
      </c>
      <c r="AF1277">
        <v>2.1000000000000001E-2</v>
      </c>
      <c r="AG1277">
        <v>47.6</v>
      </c>
      <c r="AH1277" t="s">
        <v>207</v>
      </c>
      <c r="AI1277">
        <v>41513513</v>
      </c>
      <c r="AJ1277">
        <v>28946283</v>
      </c>
      <c r="AK1277">
        <v>12900093</v>
      </c>
      <c r="AL1277">
        <v>56885</v>
      </c>
      <c r="AM1277">
        <v>602558</v>
      </c>
      <c r="AN1277">
        <v>586060</v>
      </c>
      <c r="AO1277">
        <v>61.57</v>
      </c>
      <c r="AP1277">
        <v>42.93</v>
      </c>
      <c r="AQ1277">
        <v>19.13</v>
      </c>
      <c r="AR1277">
        <v>0.08</v>
      </c>
      <c r="AS1277">
        <v>8692</v>
      </c>
      <c r="AT1277">
        <v>363893</v>
      </c>
      <c r="AU1277">
        <v>0.54</v>
      </c>
      <c r="AV1277">
        <v>54.63</v>
      </c>
      <c r="AW1277">
        <v>67422000</v>
      </c>
      <c r="AX1277">
        <v>122.578</v>
      </c>
      <c r="AY1277">
        <v>42</v>
      </c>
      <c r="AZ1277">
        <v>19.718</v>
      </c>
      <c r="BA1277">
        <v>13.079000000000001</v>
      </c>
      <c r="BB1277">
        <v>38605.671000000002</v>
      </c>
      <c r="BD1277">
        <v>86.06</v>
      </c>
      <c r="BE1277">
        <v>4.7699999999999996</v>
      </c>
      <c r="BF1277">
        <v>30.1</v>
      </c>
      <c r="BG1277">
        <v>35.6</v>
      </c>
      <c r="BI1277">
        <v>5.98</v>
      </c>
      <c r="BJ1277">
        <v>82.66</v>
      </c>
      <c r="BK1277">
        <v>0.90100000000000002</v>
      </c>
    </row>
    <row r="1278" spans="1:67" x14ac:dyDescent="0.3">
      <c r="A1278" t="s">
        <v>205</v>
      </c>
      <c r="B1278" t="s">
        <v>206</v>
      </c>
      <c r="C1278" t="s">
        <v>122</v>
      </c>
      <c r="D1278" s="33">
        <v>44355</v>
      </c>
      <c r="E1278">
        <v>5762153</v>
      </c>
      <c r="F1278">
        <v>6018</v>
      </c>
      <c r="G1278">
        <v>6124.7139999999999</v>
      </c>
      <c r="H1278">
        <v>110160</v>
      </c>
      <c r="I1278">
        <v>75</v>
      </c>
      <c r="J1278">
        <v>68.856999999999999</v>
      </c>
      <c r="K1278">
        <v>85463.987999999998</v>
      </c>
      <c r="L1278">
        <v>89.259</v>
      </c>
      <c r="M1278">
        <v>90.840999999999994</v>
      </c>
      <c r="N1278">
        <v>1633.8879999999999</v>
      </c>
      <c r="O1278">
        <v>1.1120000000000001</v>
      </c>
      <c r="P1278">
        <v>1.0209999999999999</v>
      </c>
      <c r="Q1278">
        <v>0.7</v>
      </c>
      <c r="R1278">
        <v>2394</v>
      </c>
      <c r="S1278">
        <v>35.508000000000003</v>
      </c>
      <c r="T1278">
        <v>13984</v>
      </c>
      <c r="U1278">
        <v>207.41</v>
      </c>
      <c r="V1278">
        <v>608</v>
      </c>
      <c r="W1278">
        <v>9.0180000000000007</v>
      </c>
      <c r="X1278">
        <v>2566</v>
      </c>
      <c r="Y1278">
        <v>38.058999999999997</v>
      </c>
      <c r="Z1278">
        <v>328056</v>
      </c>
      <c r="AA1278">
        <v>88023405</v>
      </c>
      <c r="AB1278">
        <v>1305.559</v>
      </c>
      <c r="AC1278">
        <v>4.8659999999999997</v>
      </c>
      <c r="AD1278">
        <v>294785</v>
      </c>
      <c r="AE1278">
        <v>4.3719999999999999</v>
      </c>
      <c r="AF1278">
        <v>1.9E-2</v>
      </c>
      <c r="AG1278">
        <v>52.6</v>
      </c>
      <c r="AH1278" t="s">
        <v>207</v>
      </c>
      <c r="AI1278">
        <v>42199776</v>
      </c>
      <c r="AJ1278">
        <v>29339823</v>
      </c>
      <c r="AK1278">
        <v>13205606</v>
      </c>
      <c r="AL1278">
        <v>58702</v>
      </c>
      <c r="AM1278">
        <v>686263</v>
      </c>
      <c r="AN1278">
        <v>586329</v>
      </c>
      <c r="AO1278">
        <v>62.59</v>
      </c>
      <c r="AP1278">
        <v>43.52</v>
      </c>
      <c r="AQ1278">
        <v>19.59</v>
      </c>
      <c r="AR1278">
        <v>0.09</v>
      </c>
      <c r="AS1278">
        <v>8696</v>
      </c>
      <c r="AT1278">
        <v>358536</v>
      </c>
      <c r="AU1278">
        <v>0.53200000000000003</v>
      </c>
      <c r="AV1278">
        <v>54.63</v>
      </c>
      <c r="AW1278">
        <v>67422000</v>
      </c>
      <c r="AX1278">
        <v>122.578</v>
      </c>
      <c r="AY1278">
        <v>42</v>
      </c>
      <c r="AZ1278">
        <v>19.718</v>
      </c>
      <c r="BA1278">
        <v>13.079000000000001</v>
      </c>
      <c r="BB1278">
        <v>38605.671000000002</v>
      </c>
      <c r="BD1278">
        <v>86.06</v>
      </c>
      <c r="BE1278">
        <v>4.7699999999999996</v>
      </c>
      <c r="BF1278">
        <v>30.1</v>
      </c>
      <c r="BG1278">
        <v>35.6</v>
      </c>
      <c r="BI1278">
        <v>5.98</v>
      </c>
      <c r="BJ1278">
        <v>82.66</v>
      </c>
      <c r="BK1278">
        <v>0.90100000000000002</v>
      </c>
    </row>
    <row r="1279" spans="1:67" x14ac:dyDescent="0.3">
      <c r="A1279" t="s">
        <v>205</v>
      </c>
      <c r="B1279" t="s">
        <v>206</v>
      </c>
      <c r="C1279" t="s">
        <v>122</v>
      </c>
      <c r="D1279" s="33">
        <v>44356</v>
      </c>
      <c r="E1279">
        <v>5767710</v>
      </c>
      <c r="F1279">
        <v>5557</v>
      </c>
      <c r="G1279">
        <v>6725.7139999999999</v>
      </c>
      <c r="H1279">
        <v>110225</v>
      </c>
      <c r="I1279">
        <v>65</v>
      </c>
      <c r="J1279">
        <v>64.429000000000002</v>
      </c>
      <c r="K1279">
        <v>85546.409</v>
      </c>
      <c r="L1279">
        <v>82.421000000000006</v>
      </c>
      <c r="M1279">
        <v>99.754999999999995</v>
      </c>
      <c r="N1279">
        <v>1634.8520000000001</v>
      </c>
      <c r="O1279">
        <v>0.96399999999999997</v>
      </c>
      <c r="P1279">
        <v>0.95599999999999996</v>
      </c>
      <c r="Q1279">
        <v>0.68</v>
      </c>
      <c r="R1279">
        <v>2326</v>
      </c>
      <c r="S1279">
        <v>34.499000000000002</v>
      </c>
      <c r="T1279">
        <v>13526</v>
      </c>
      <c r="U1279">
        <v>200.61699999999999</v>
      </c>
      <c r="V1279">
        <v>596</v>
      </c>
      <c r="W1279">
        <v>8.84</v>
      </c>
      <c r="X1279">
        <v>2466</v>
      </c>
      <c r="Y1279">
        <v>36.576000000000001</v>
      </c>
      <c r="Z1279">
        <v>280645</v>
      </c>
      <c r="AA1279">
        <v>88304050</v>
      </c>
      <c r="AB1279">
        <v>1309.722</v>
      </c>
      <c r="AC1279">
        <v>4.1630000000000003</v>
      </c>
      <c r="AD1279">
        <v>289951</v>
      </c>
      <c r="AE1279">
        <v>4.3010000000000002</v>
      </c>
      <c r="AF1279">
        <v>1.7999999999999999E-2</v>
      </c>
      <c r="AG1279">
        <v>55.6</v>
      </c>
      <c r="AH1279" t="s">
        <v>207</v>
      </c>
      <c r="AI1279">
        <v>42861727</v>
      </c>
      <c r="AJ1279">
        <v>29724411</v>
      </c>
      <c r="AK1279">
        <v>13493429</v>
      </c>
      <c r="AL1279">
        <v>60444</v>
      </c>
      <c r="AM1279">
        <v>661951</v>
      </c>
      <c r="AN1279">
        <v>587733</v>
      </c>
      <c r="AO1279">
        <v>63.57</v>
      </c>
      <c r="AP1279">
        <v>44.09</v>
      </c>
      <c r="AQ1279">
        <v>20.010000000000002</v>
      </c>
      <c r="AR1279">
        <v>0.09</v>
      </c>
      <c r="AS1279">
        <v>8717</v>
      </c>
      <c r="AT1279">
        <v>353548</v>
      </c>
      <c r="AU1279">
        <v>0.52400000000000002</v>
      </c>
      <c r="AV1279">
        <v>54.63</v>
      </c>
      <c r="AW1279">
        <v>67422000</v>
      </c>
      <c r="AX1279">
        <v>122.578</v>
      </c>
      <c r="AY1279">
        <v>42</v>
      </c>
      <c r="AZ1279">
        <v>19.718</v>
      </c>
      <c r="BA1279">
        <v>13.079000000000001</v>
      </c>
      <c r="BB1279">
        <v>38605.671000000002</v>
      </c>
      <c r="BD1279">
        <v>86.06</v>
      </c>
      <c r="BE1279">
        <v>4.7699999999999996</v>
      </c>
      <c r="BF1279">
        <v>30.1</v>
      </c>
      <c r="BG1279">
        <v>35.6</v>
      </c>
      <c r="BI1279">
        <v>5.98</v>
      </c>
      <c r="BJ1279">
        <v>82.66</v>
      </c>
      <c r="BK1279">
        <v>0.90100000000000002</v>
      </c>
    </row>
    <row r="1280" spans="1:67" x14ac:dyDescent="0.3">
      <c r="A1280" t="s">
        <v>205</v>
      </c>
      <c r="B1280" t="s">
        <v>206</v>
      </c>
      <c r="C1280" t="s">
        <v>122</v>
      </c>
      <c r="D1280" s="33">
        <v>44357</v>
      </c>
      <c r="E1280">
        <v>5772185</v>
      </c>
      <c r="F1280">
        <v>4475</v>
      </c>
      <c r="G1280">
        <v>5143</v>
      </c>
      <c r="H1280">
        <v>110293</v>
      </c>
      <c r="I1280">
        <v>68</v>
      </c>
      <c r="J1280">
        <v>64.143000000000001</v>
      </c>
      <c r="K1280">
        <v>85612.782000000007</v>
      </c>
      <c r="L1280">
        <v>66.373000000000005</v>
      </c>
      <c r="M1280">
        <v>76.281000000000006</v>
      </c>
      <c r="N1280">
        <v>1635.8610000000001</v>
      </c>
      <c r="O1280">
        <v>1.0089999999999999</v>
      </c>
      <c r="P1280">
        <v>0.95099999999999996</v>
      </c>
      <c r="Q1280">
        <v>0.67</v>
      </c>
      <c r="R1280">
        <v>2245</v>
      </c>
      <c r="S1280">
        <v>33.298000000000002</v>
      </c>
      <c r="T1280">
        <v>13090</v>
      </c>
      <c r="U1280">
        <v>194.15</v>
      </c>
      <c r="V1280">
        <v>576</v>
      </c>
      <c r="W1280">
        <v>8.5429999999999993</v>
      </c>
      <c r="X1280">
        <v>2305</v>
      </c>
      <c r="Y1280">
        <v>34.188000000000002</v>
      </c>
      <c r="Z1280">
        <v>342036</v>
      </c>
      <c r="AA1280">
        <v>88646086</v>
      </c>
      <c r="AB1280">
        <v>1314.7950000000001</v>
      </c>
      <c r="AC1280">
        <v>5.0730000000000004</v>
      </c>
      <c r="AD1280">
        <v>286363</v>
      </c>
      <c r="AE1280">
        <v>4.2469999999999999</v>
      </c>
      <c r="AF1280">
        <v>1.6E-2</v>
      </c>
      <c r="AG1280">
        <v>62.5</v>
      </c>
      <c r="AH1280" t="s">
        <v>207</v>
      </c>
      <c r="AI1280">
        <v>43557209</v>
      </c>
      <c r="AJ1280">
        <v>30128992</v>
      </c>
      <c r="AK1280">
        <v>13797980</v>
      </c>
      <c r="AL1280">
        <v>62186</v>
      </c>
      <c r="AM1280">
        <v>695482</v>
      </c>
      <c r="AN1280">
        <v>583569</v>
      </c>
      <c r="AO1280">
        <v>64.599999999999994</v>
      </c>
      <c r="AP1280">
        <v>44.69</v>
      </c>
      <c r="AQ1280">
        <v>20.47</v>
      </c>
      <c r="AR1280">
        <v>0.09</v>
      </c>
      <c r="AS1280">
        <v>8655</v>
      </c>
      <c r="AT1280">
        <v>345009</v>
      </c>
      <c r="AU1280">
        <v>0.51200000000000001</v>
      </c>
      <c r="AV1280">
        <v>54.63</v>
      </c>
      <c r="AW1280">
        <v>67422000</v>
      </c>
      <c r="AX1280">
        <v>122.578</v>
      </c>
      <c r="AY1280">
        <v>42</v>
      </c>
      <c r="AZ1280">
        <v>19.718</v>
      </c>
      <c r="BA1280">
        <v>13.079000000000001</v>
      </c>
      <c r="BB1280">
        <v>38605.671000000002</v>
      </c>
      <c r="BD1280">
        <v>86.06</v>
      </c>
      <c r="BE1280">
        <v>4.7699999999999996</v>
      </c>
      <c r="BF1280">
        <v>30.1</v>
      </c>
      <c r="BG1280">
        <v>35.6</v>
      </c>
      <c r="BI1280">
        <v>5.98</v>
      </c>
      <c r="BJ1280">
        <v>82.66</v>
      </c>
      <c r="BK1280">
        <v>0.90100000000000002</v>
      </c>
    </row>
    <row r="1281" spans="1:67" x14ac:dyDescent="0.3">
      <c r="A1281" t="s">
        <v>205</v>
      </c>
      <c r="B1281" t="s">
        <v>206</v>
      </c>
      <c r="C1281" t="s">
        <v>122</v>
      </c>
      <c r="D1281" s="33">
        <v>44358</v>
      </c>
      <c r="E1281">
        <v>5776056</v>
      </c>
      <c r="F1281">
        <v>3871</v>
      </c>
      <c r="G1281">
        <v>4702.7139999999999</v>
      </c>
      <c r="H1281">
        <v>110367</v>
      </c>
      <c r="I1281">
        <v>74</v>
      </c>
      <c r="J1281">
        <v>62.143000000000001</v>
      </c>
      <c r="K1281">
        <v>85670.197</v>
      </c>
      <c r="L1281">
        <v>57.414000000000001</v>
      </c>
      <c r="M1281">
        <v>69.75</v>
      </c>
      <c r="N1281">
        <v>1636.9580000000001</v>
      </c>
      <c r="O1281">
        <v>1.0980000000000001</v>
      </c>
      <c r="P1281">
        <v>0.92200000000000004</v>
      </c>
      <c r="Q1281">
        <v>0.66</v>
      </c>
      <c r="R1281">
        <v>2163</v>
      </c>
      <c r="S1281">
        <v>32.082000000000001</v>
      </c>
      <c r="T1281">
        <v>12712</v>
      </c>
      <c r="U1281">
        <v>188.54400000000001</v>
      </c>
      <c r="V1281">
        <v>551</v>
      </c>
      <c r="W1281">
        <v>8.1720000000000006</v>
      </c>
      <c r="X1281">
        <v>2210</v>
      </c>
      <c r="Y1281">
        <v>32.779000000000003</v>
      </c>
      <c r="Z1281">
        <v>381777</v>
      </c>
      <c r="AA1281">
        <v>89027863</v>
      </c>
      <c r="AB1281">
        <v>1320.4570000000001</v>
      </c>
      <c r="AC1281">
        <v>5.6619999999999999</v>
      </c>
      <c r="AD1281">
        <v>280939</v>
      </c>
      <c r="AE1281">
        <v>4.1669999999999998</v>
      </c>
      <c r="AF1281">
        <v>1.4999999999999999E-2</v>
      </c>
      <c r="AG1281">
        <v>66.7</v>
      </c>
      <c r="AH1281" t="s">
        <v>207</v>
      </c>
      <c r="AI1281">
        <v>44302405</v>
      </c>
      <c r="AJ1281">
        <v>30515480</v>
      </c>
      <c r="AK1281">
        <v>14172151</v>
      </c>
      <c r="AL1281">
        <v>63692</v>
      </c>
      <c r="AM1281">
        <v>745196</v>
      </c>
      <c r="AN1281">
        <v>581182</v>
      </c>
      <c r="AO1281">
        <v>65.709999999999994</v>
      </c>
      <c r="AP1281">
        <v>45.26</v>
      </c>
      <c r="AQ1281">
        <v>21.02</v>
      </c>
      <c r="AR1281">
        <v>0.09</v>
      </c>
      <c r="AS1281">
        <v>8620</v>
      </c>
      <c r="AT1281">
        <v>335149</v>
      </c>
      <c r="AU1281">
        <v>0.497</v>
      </c>
      <c r="AV1281">
        <v>54.63</v>
      </c>
      <c r="AW1281">
        <v>67422000</v>
      </c>
      <c r="AX1281">
        <v>122.578</v>
      </c>
      <c r="AY1281">
        <v>42</v>
      </c>
      <c r="AZ1281">
        <v>19.718</v>
      </c>
      <c r="BA1281">
        <v>13.079000000000001</v>
      </c>
      <c r="BB1281">
        <v>38605.671000000002</v>
      </c>
      <c r="BD1281">
        <v>86.06</v>
      </c>
      <c r="BE1281">
        <v>4.7699999999999996</v>
      </c>
      <c r="BF1281">
        <v>30.1</v>
      </c>
      <c r="BG1281">
        <v>35.6</v>
      </c>
      <c r="BI1281">
        <v>5.98</v>
      </c>
      <c r="BJ1281">
        <v>82.66</v>
      </c>
      <c r="BK1281">
        <v>0.90100000000000002</v>
      </c>
    </row>
    <row r="1282" spans="1:67" x14ac:dyDescent="0.3">
      <c r="A1282" t="s">
        <v>205</v>
      </c>
      <c r="B1282" t="s">
        <v>206</v>
      </c>
      <c r="C1282" t="s">
        <v>122</v>
      </c>
      <c r="D1282" s="33">
        <v>44359</v>
      </c>
      <c r="E1282">
        <v>5780028</v>
      </c>
      <c r="F1282">
        <v>3972</v>
      </c>
      <c r="G1282">
        <v>4319.5709999999999</v>
      </c>
      <c r="H1282">
        <v>110401</v>
      </c>
      <c r="I1282">
        <v>34</v>
      </c>
      <c r="J1282">
        <v>58.856999999999999</v>
      </c>
      <c r="K1282">
        <v>85729.108999999997</v>
      </c>
      <c r="L1282">
        <v>58.912999999999997</v>
      </c>
      <c r="M1282">
        <v>64.067999999999998</v>
      </c>
      <c r="N1282">
        <v>1637.463</v>
      </c>
      <c r="O1282">
        <v>0.504</v>
      </c>
      <c r="P1282">
        <v>0.873</v>
      </c>
      <c r="Q1282">
        <v>0.66</v>
      </c>
      <c r="R1282">
        <v>2110</v>
      </c>
      <c r="S1282">
        <v>31.295000000000002</v>
      </c>
      <c r="T1282">
        <v>12496</v>
      </c>
      <c r="U1282">
        <v>185.34</v>
      </c>
      <c r="V1282">
        <v>537</v>
      </c>
      <c r="W1282">
        <v>7.9649999999999999</v>
      </c>
      <c r="X1282">
        <v>2141</v>
      </c>
      <c r="Y1282">
        <v>31.754999999999999</v>
      </c>
      <c r="Z1282">
        <v>198681</v>
      </c>
      <c r="AA1282">
        <v>89226544</v>
      </c>
      <c r="AB1282">
        <v>1323.404</v>
      </c>
      <c r="AC1282">
        <v>2.9470000000000001</v>
      </c>
      <c r="AD1282">
        <v>278948</v>
      </c>
      <c r="AE1282">
        <v>4.1369999999999996</v>
      </c>
      <c r="AF1282">
        <v>1.4999999999999999E-2</v>
      </c>
      <c r="AG1282">
        <v>66.7</v>
      </c>
      <c r="AH1282" t="s">
        <v>207</v>
      </c>
      <c r="AI1282">
        <v>44797329</v>
      </c>
      <c r="AJ1282">
        <v>30798661</v>
      </c>
      <c r="AK1282">
        <v>14390820</v>
      </c>
      <c r="AL1282">
        <v>64205</v>
      </c>
      <c r="AM1282">
        <v>494924</v>
      </c>
      <c r="AN1282">
        <v>581275</v>
      </c>
      <c r="AO1282">
        <v>66.44</v>
      </c>
      <c r="AP1282">
        <v>45.68</v>
      </c>
      <c r="AQ1282">
        <v>21.34</v>
      </c>
      <c r="AR1282">
        <v>0.1</v>
      </c>
      <c r="AS1282">
        <v>8621</v>
      </c>
      <c r="AT1282">
        <v>332073</v>
      </c>
      <c r="AU1282">
        <v>0.49299999999999999</v>
      </c>
      <c r="AV1282">
        <v>54.63</v>
      </c>
      <c r="AW1282">
        <v>67422000</v>
      </c>
      <c r="AX1282">
        <v>122.578</v>
      </c>
      <c r="AY1282">
        <v>42</v>
      </c>
      <c r="AZ1282">
        <v>19.718</v>
      </c>
      <c r="BA1282">
        <v>13.079000000000001</v>
      </c>
      <c r="BB1282">
        <v>38605.671000000002</v>
      </c>
      <c r="BD1282">
        <v>86.06</v>
      </c>
      <c r="BE1282">
        <v>4.7699999999999996</v>
      </c>
      <c r="BF1282">
        <v>30.1</v>
      </c>
      <c r="BG1282">
        <v>35.6</v>
      </c>
      <c r="BI1282">
        <v>5.98</v>
      </c>
      <c r="BJ1282">
        <v>82.66</v>
      </c>
      <c r="BK1282">
        <v>0.90100000000000002</v>
      </c>
    </row>
    <row r="1283" spans="1:67" x14ac:dyDescent="0.3">
      <c r="A1283" t="s">
        <v>205</v>
      </c>
      <c r="B1283" t="s">
        <v>206</v>
      </c>
      <c r="C1283" t="s">
        <v>122</v>
      </c>
      <c r="D1283" s="33">
        <v>44360</v>
      </c>
      <c r="E1283">
        <v>5783001</v>
      </c>
      <c r="F1283">
        <v>2973</v>
      </c>
      <c r="G1283">
        <v>4004.2860000000001</v>
      </c>
      <c r="H1283">
        <v>110417</v>
      </c>
      <c r="I1283">
        <v>16</v>
      </c>
      <c r="J1283">
        <v>56.570999999999998</v>
      </c>
      <c r="K1283">
        <v>85773.205000000002</v>
      </c>
      <c r="L1283">
        <v>44.094999999999999</v>
      </c>
      <c r="M1283">
        <v>59.390999999999998</v>
      </c>
      <c r="N1283">
        <v>1637.7</v>
      </c>
      <c r="O1283">
        <v>0.23699999999999999</v>
      </c>
      <c r="P1283">
        <v>0.83899999999999997</v>
      </c>
      <c r="Q1283">
        <v>0.66</v>
      </c>
      <c r="R1283">
        <v>2106</v>
      </c>
      <c r="S1283">
        <v>31.236000000000001</v>
      </c>
      <c r="T1283">
        <v>12480</v>
      </c>
      <c r="U1283">
        <v>185.10300000000001</v>
      </c>
      <c r="V1283">
        <v>511</v>
      </c>
      <c r="W1283">
        <v>7.5789999999999997</v>
      </c>
      <c r="X1283">
        <v>2098</v>
      </c>
      <c r="Y1283">
        <v>31.117000000000001</v>
      </c>
      <c r="Z1283">
        <v>46560</v>
      </c>
      <c r="AA1283">
        <v>89273104</v>
      </c>
      <c r="AB1283">
        <v>1324.095</v>
      </c>
      <c r="AC1283">
        <v>0.69099999999999995</v>
      </c>
      <c r="AD1283">
        <v>279022</v>
      </c>
      <c r="AE1283">
        <v>4.1379999999999999</v>
      </c>
      <c r="AF1283">
        <v>1.4E-2</v>
      </c>
      <c r="AG1283">
        <v>71.400000000000006</v>
      </c>
      <c r="AH1283" t="s">
        <v>207</v>
      </c>
      <c r="AI1283">
        <v>44976333</v>
      </c>
      <c r="AJ1283">
        <v>30903466</v>
      </c>
      <c r="AK1283">
        <v>14465721</v>
      </c>
      <c r="AL1283">
        <v>64408</v>
      </c>
      <c r="AM1283">
        <v>179004</v>
      </c>
      <c r="AN1283">
        <v>580768</v>
      </c>
      <c r="AO1283">
        <v>66.709999999999994</v>
      </c>
      <c r="AP1283">
        <v>45.84</v>
      </c>
      <c r="AQ1283">
        <v>21.46</v>
      </c>
      <c r="AR1283">
        <v>0.1</v>
      </c>
      <c r="AS1283">
        <v>8614</v>
      </c>
      <c r="AT1283">
        <v>328014</v>
      </c>
      <c r="AU1283">
        <v>0.48699999999999999</v>
      </c>
      <c r="AV1283">
        <v>54.63</v>
      </c>
      <c r="AW1283">
        <v>67422000</v>
      </c>
      <c r="AX1283">
        <v>122.578</v>
      </c>
      <c r="AY1283">
        <v>42</v>
      </c>
      <c r="AZ1283">
        <v>19.718</v>
      </c>
      <c r="BA1283">
        <v>13.079000000000001</v>
      </c>
      <c r="BB1283">
        <v>38605.671000000002</v>
      </c>
      <c r="BD1283">
        <v>86.06</v>
      </c>
      <c r="BE1283">
        <v>4.7699999999999996</v>
      </c>
      <c r="BF1283">
        <v>30.1</v>
      </c>
      <c r="BG1283">
        <v>35.6</v>
      </c>
      <c r="BI1283">
        <v>5.98</v>
      </c>
      <c r="BJ1283">
        <v>82.66</v>
      </c>
      <c r="BK1283">
        <v>0.90100000000000002</v>
      </c>
      <c r="BL1283">
        <v>64299</v>
      </c>
      <c r="BM1283">
        <v>7.15</v>
      </c>
      <c r="BN1283">
        <v>0.66</v>
      </c>
      <c r="BO1283">
        <v>953.67980777787704</v>
      </c>
    </row>
    <row r="1284" spans="1:67" x14ac:dyDescent="0.3">
      <c r="A1284" t="s">
        <v>205</v>
      </c>
      <c r="B1284" t="s">
        <v>206</v>
      </c>
      <c r="C1284" t="s">
        <v>122</v>
      </c>
      <c r="D1284" s="33">
        <v>44361</v>
      </c>
      <c r="E1284">
        <v>5783690</v>
      </c>
      <c r="F1284">
        <v>689</v>
      </c>
      <c r="G1284">
        <v>3936.4290000000001</v>
      </c>
      <c r="H1284">
        <v>110480</v>
      </c>
      <c r="I1284">
        <v>63</v>
      </c>
      <c r="J1284">
        <v>56.429000000000002</v>
      </c>
      <c r="K1284">
        <v>85783.423999999999</v>
      </c>
      <c r="L1284">
        <v>10.218999999999999</v>
      </c>
      <c r="M1284">
        <v>58.384999999999998</v>
      </c>
      <c r="N1284">
        <v>1638.634</v>
      </c>
      <c r="O1284">
        <v>0.93400000000000005</v>
      </c>
      <c r="P1284">
        <v>0.83699999999999997</v>
      </c>
      <c r="Q1284">
        <v>0.66</v>
      </c>
      <c r="R1284">
        <v>2068</v>
      </c>
      <c r="S1284">
        <v>30.672000000000001</v>
      </c>
      <c r="T1284">
        <v>12374</v>
      </c>
      <c r="U1284">
        <v>183.53100000000001</v>
      </c>
      <c r="V1284">
        <v>485</v>
      </c>
      <c r="W1284">
        <v>7.1929999999999996</v>
      </c>
      <c r="X1284">
        <v>2040</v>
      </c>
      <c r="Y1284">
        <v>30.257000000000001</v>
      </c>
      <c r="Z1284">
        <v>341393</v>
      </c>
      <c r="AA1284">
        <v>89614497</v>
      </c>
      <c r="AB1284">
        <v>1329.1579999999999</v>
      </c>
      <c r="AC1284">
        <v>5.0640000000000001</v>
      </c>
      <c r="AD1284">
        <v>274164</v>
      </c>
      <c r="AE1284">
        <v>4.0659999999999998</v>
      </c>
      <c r="AF1284">
        <v>1.2999999999999999E-2</v>
      </c>
      <c r="AG1284">
        <v>76.900000000000006</v>
      </c>
      <c r="AH1284" t="s">
        <v>207</v>
      </c>
      <c r="AI1284">
        <v>45574276</v>
      </c>
      <c r="AJ1284">
        <v>31144220</v>
      </c>
      <c r="AK1284">
        <v>14828110</v>
      </c>
      <c r="AL1284">
        <v>65853</v>
      </c>
      <c r="AM1284">
        <v>597943</v>
      </c>
      <c r="AN1284">
        <v>580109</v>
      </c>
      <c r="AO1284">
        <v>67.599999999999994</v>
      </c>
      <c r="AP1284">
        <v>46.19</v>
      </c>
      <c r="AQ1284">
        <v>21.99</v>
      </c>
      <c r="AR1284">
        <v>0.1</v>
      </c>
      <c r="AS1284">
        <v>8604</v>
      </c>
      <c r="AT1284">
        <v>313991</v>
      </c>
      <c r="AU1284">
        <v>0.46600000000000003</v>
      </c>
      <c r="AV1284">
        <v>54.63</v>
      </c>
      <c r="AW1284">
        <v>67422000</v>
      </c>
      <c r="AX1284">
        <v>122.578</v>
      </c>
      <c r="AY1284">
        <v>42</v>
      </c>
      <c r="AZ1284">
        <v>19.718</v>
      </c>
      <c r="BA1284">
        <v>13.079000000000001</v>
      </c>
      <c r="BB1284">
        <v>38605.671000000002</v>
      </c>
      <c r="BD1284">
        <v>86.06</v>
      </c>
      <c r="BE1284">
        <v>4.7699999999999996</v>
      </c>
      <c r="BF1284">
        <v>30.1</v>
      </c>
      <c r="BG1284">
        <v>35.6</v>
      </c>
      <c r="BI1284">
        <v>5.98</v>
      </c>
      <c r="BJ1284">
        <v>82.66</v>
      </c>
      <c r="BK1284">
        <v>0.90100000000000002</v>
      </c>
    </row>
    <row r="1285" spans="1:67" x14ac:dyDescent="0.3">
      <c r="A1285" t="s">
        <v>205</v>
      </c>
      <c r="B1285" t="s">
        <v>206</v>
      </c>
      <c r="C1285" t="s">
        <v>122</v>
      </c>
      <c r="D1285" s="33">
        <v>44362</v>
      </c>
      <c r="E1285">
        <v>5786925</v>
      </c>
      <c r="F1285">
        <v>3235</v>
      </c>
      <c r="G1285">
        <v>3538.857</v>
      </c>
      <c r="H1285">
        <v>110560</v>
      </c>
      <c r="I1285">
        <v>80</v>
      </c>
      <c r="J1285">
        <v>57.143000000000001</v>
      </c>
      <c r="K1285">
        <v>85831.404999999999</v>
      </c>
      <c r="L1285">
        <v>47.981000000000002</v>
      </c>
      <c r="M1285">
        <v>52.488</v>
      </c>
      <c r="N1285">
        <v>1639.8209999999999</v>
      </c>
      <c r="O1285">
        <v>1.1870000000000001</v>
      </c>
      <c r="P1285">
        <v>0.84799999999999998</v>
      </c>
      <c r="Q1285">
        <v>0.66</v>
      </c>
      <c r="R1285">
        <v>1952</v>
      </c>
      <c r="S1285">
        <v>28.952000000000002</v>
      </c>
      <c r="T1285">
        <v>11895</v>
      </c>
      <c r="U1285">
        <v>176.42599999999999</v>
      </c>
      <c r="V1285">
        <v>448</v>
      </c>
      <c r="W1285">
        <v>6.6449999999999996</v>
      </c>
      <c r="X1285">
        <v>1935</v>
      </c>
      <c r="Y1285">
        <v>28.7</v>
      </c>
      <c r="Z1285">
        <v>283856</v>
      </c>
      <c r="AA1285">
        <v>89898353</v>
      </c>
      <c r="AB1285">
        <v>1333.3679999999999</v>
      </c>
      <c r="AC1285">
        <v>4.21</v>
      </c>
      <c r="AD1285">
        <v>267850</v>
      </c>
      <c r="AE1285">
        <v>3.9729999999999999</v>
      </c>
      <c r="AF1285">
        <v>1.2E-2</v>
      </c>
      <c r="AG1285">
        <v>83.3</v>
      </c>
      <c r="AH1285" t="s">
        <v>207</v>
      </c>
      <c r="AI1285">
        <v>46269493</v>
      </c>
      <c r="AJ1285">
        <v>31452123</v>
      </c>
      <c r="AK1285">
        <v>15224702</v>
      </c>
      <c r="AL1285">
        <v>67447</v>
      </c>
      <c r="AM1285">
        <v>695217</v>
      </c>
      <c r="AN1285">
        <v>581388</v>
      </c>
      <c r="AO1285">
        <v>68.63</v>
      </c>
      <c r="AP1285">
        <v>46.65</v>
      </c>
      <c r="AQ1285">
        <v>22.58</v>
      </c>
      <c r="AR1285">
        <v>0.1</v>
      </c>
      <c r="AS1285">
        <v>8623</v>
      </c>
      <c r="AT1285">
        <v>301757</v>
      </c>
      <c r="AU1285">
        <v>0.44800000000000001</v>
      </c>
      <c r="AV1285">
        <v>54.63</v>
      </c>
      <c r="AW1285">
        <v>67422000</v>
      </c>
      <c r="AX1285">
        <v>122.578</v>
      </c>
      <c r="AY1285">
        <v>42</v>
      </c>
      <c r="AZ1285">
        <v>19.718</v>
      </c>
      <c r="BA1285">
        <v>13.079000000000001</v>
      </c>
      <c r="BB1285">
        <v>38605.671000000002</v>
      </c>
      <c r="BD1285">
        <v>86.06</v>
      </c>
      <c r="BE1285">
        <v>4.7699999999999996</v>
      </c>
      <c r="BF1285">
        <v>30.1</v>
      </c>
      <c r="BG1285">
        <v>35.6</v>
      </c>
      <c r="BI1285">
        <v>5.98</v>
      </c>
      <c r="BJ1285">
        <v>82.66</v>
      </c>
      <c r="BK1285">
        <v>0.90100000000000002</v>
      </c>
    </row>
    <row r="1286" spans="1:67" x14ac:dyDescent="0.3">
      <c r="A1286" t="s">
        <v>205</v>
      </c>
      <c r="B1286" t="s">
        <v>206</v>
      </c>
      <c r="C1286" t="s">
        <v>122</v>
      </c>
      <c r="D1286" s="33">
        <v>44363</v>
      </c>
      <c r="E1286">
        <v>5789983</v>
      </c>
      <c r="F1286">
        <v>3058</v>
      </c>
      <c r="G1286">
        <v>3181.857</v>
      </c>
      <c r="H1286">
        <v>110604</v>
      </c>
      <c r="I1286">
        <v>44</v>
      </c>
      <c r="J1286">
        <v>54.143000000000001</v>
      </c>
      <c r="K1286">
        <v>85876.760999999999</v>
      </c>
      <c r="L1286">
        <v>45.356000000000002</v>
      </c>
      <c r="M1286">
        <v>47.192999999999998</v>
      </c>
      <c r="N1286">
        <v>1640.473</v>
      </c>
      <c r="O1286">
        <v>0.65300000000000002</v>
      </c>
      <c r="P1286">
        <v>0.80300000000000005</v>
      </c>
      <c r="Q1286">
        <v>0.66</v>
      </c>
      <c r="R1286">
        <v>1873</v>
      </c>
      <c r="S1286">
        <v>27.78</v>
      </c>
      <c r="T1286">
        <v>11519</v>
      </c>
      <c r="U1286">
        <v>170.84899999999999</v>
      </c>
      <c r="V1286">
        <v>393</v>
      </c>
      <c r="W1286">
        <v>5.8289999999999997</v>
      </c>
      <c r="X1286">
        <v>1742</v>
      </c>
      <c r="Y1286">
        <v>25.837</v>
      </c>
      <c r="Z1286">
        <v>250972</v>
      </c>
      <c r="AA1286">
        <v>90149325</v>
      </c>
      <c r="AB1286">
        <v>1337.0909999999999</v>
      </c>
      <c r="AC1286">
        <v>3.722</v>
      </c>
      <c r="AD1286">
        <v>263611</v>
      </c>
      <c r="AE1286">
        <v>3.91</v>
      </c>
      <c r="AF1286">
        <v>1.0999999999999999E-2</v>
      </c>
      <c r="AG1286">
        <v>90.9</v>
      </c>
      <c r="AH1286" t="s">
        <v>207</v>
      </c>
      <c r="AI1286">
        <v>46942354</v>
      </c>
      <c r="AJ1286">
        <v>31765970</v>
      </c>
      <c r="AK1286">
        <v>15591191</v>
      </c>
      <c r="AL1286">
        <v>68870</v>
      </c>
      <c r="AM1286">
        <v>672861</v>
      </c>
      <c r="AN1286">
        <v>582947</v>
      </c>
      <c r="AO1286">
        <v>69.62</v>
      </c>
      <c r="AP1286">
        <v>47.12</v>
      </c>
      <c r="AQ1286">
        <v>23.12</v>
      </c>
      <c r="AR1286">
        <v>0.1</v>
      </c>
      <c r="AS1286">
        <v>8646</v>
      </c>
      <c r="AT1286">
        <v>291651</v>
      </c>
      <c r="AU1286">
        <v>0.433</v>
      </c>
      <c r="AV1286">
        <v>54.63</v>
      </c>
      <c r="AW1286">
        <v>67422000</v>
      </c>
      <c r="AX1286">
        <v>122.578</v>
      </c>
      <c r="AY1286">
        <v>42</v>
      </c>
      <c r="AZ1286">
        <v>19.718</v>
      </c>
      <c r="BA1286">
        <v>13.079000000000001</v>
      </c>
      <c r="BB1286">
        <v>38605.671000000002</v>
      </c>
      <c r="BD1286">
        <v>86.06</v>
      </c>
      <c r="BE1286">
        <v>4.7699999999999996</v>
      </c>
      <c r="BF1286">
        <v>30.1</v>
      </c>
      <c r="BG1286">
        <v>35.6</v>
      </c>
      <c r="BI1286">
        <v>5.98</v>
      </c>
      <c r="BJ1286">
        <v>82.66</v>
      </c>
      <c r="BK1286">
        <v>0.90100000000000002</v>
      </c>
    </row>
    <row r="1287" spans="1:67" x14ac:dyDescent="0.3">
      <c r="A1287" t="s">
        <v>205</v>
      </c>
      <c r="B1287" t="s">
        <v>206</v>
      </c>
      <c r="C1287" t="s">
        <v>122</v>
      </c>
      <c r="D1287" s="33">
        <v>44364</v>
      </c>
      <c r="E1287">
        <v>5792027</v>
      </c>
      <c r="F1287">
        <v>2044</v>
      </c>
      <c r="G1287">
        <v>2834.5709999999999</v>
      </c>
      <c r="H1287">
        <v>110660</v>
      </c>
      <c r="I1287">
        <v>56</v>
      </c>
      <c r="J1287">
        <v>52.429000000000002</v>
      </c>
      <c r="K1287">
        <v>85907.077999999994</v>
      </c>
      <c r="L1287">
        <v>30.317</v>
      </c>
      <c r="M1287">
        <v>42.042000000000002</v>
      </c>
      <c r="N1287">
        <v>1641.3040000000001</v>
      </c>
      <c r="O1287">
        <v>0.83099999999999996</v>
      </c>
      <c r="P1287">
        <v>0.77800000000000002</v>
      </c>
      <c r="Q1287">
        <v>0.66</v>
      </c>
      <c r="R1287">
        <v>1799</v>
      </c>
      <c r="S1287">
        <v>26.683</v>
      </c>
      <c r="T1287">
        <v>11114</v>
      </c>
      <c r="U1287">
        <v>164.84200000000001</v>
      </c>
      <c r="V1287">
        <v>365</v>
      </c>
      <c r="W1287">
        <v>5.4139999999999997</v>
      </c>
      <c r="X1287">
        <v>1670</v>
      </c>
      <c r="Y1287">
        <v>24.768999999999998</v>
      </c>
      <c r="Z1287">
        <v>319336</v>
      </c>
      <c r="AA1287">
        <v>90468661</v>
      </c>
      <c r="AB1287">
        <v>1341.827</v>
      </c>
      <c r="AC1287">
        <v>4.7359999999999998</v>
      </c>
      <c r="AD1287">
        <v>260368</v>
      </c>
      <c r="AE1287">
        <v>3.8620000000000001</v>
      </c>
      <c r="AF1287">
        <v>1.0999999999999999E-2</v>
      </c>
      <c r="AG1287">
        <v>90.9</v>
      </c>
      <c r="AH1287" t="s">
        <v>207</v>
      </c>
      <c r="AI1287">
        <v>47633529</v>
      </c>
      <c r="AJ1287">
        <v>32083654</v>
      </c>
      <c r="AK1287">
        <v>15974118</v>
      </c>
      <c r="AL1287">
        <v>70325</v>
      </c>
      <c r="AM1287">
        <v>691175</v>
      </c>
      <c r="AN1287">
        <v>582331</v>
      </c>
      <c r="AO1287">
        <v>70.650000000000006</v>
      </c>
      <c r="AP1287">
        <v>47.59</v>
      </c>
      <c r="AQ1287">
        <v>23.69</v>
      </c>
      <c r="AR1287">
        <v>0.1</v>
      </c>
      <c r="AS1287">
        <v>8637</v>
      </c>
      <c r="AT1287">
        <v>279237</v>
      </c>
      <c r="AU1287">
        <v>0.41399999999999998</v>
      </c>
      <c r="AV1287">
        <v>54.63</v>
      </c>
      <c r="AW1287">
        <v>67422000</v>
      </c>
      <c r="AX1287">
        <v>122.578</v>
      </c>
      <c r="AY1287">
        <v>42</v>
      </c>
      <c r="AZ1287">
        <v>19.718</v>
      </c>
      <c r="BA1287">
        <v>13.079000000000001</v>
      </c>
      <c r="BB1287">
        <v>38605.671000000002</v>
      </c>
      <c r="BD1287">
        <v>86.06</v>
      </c>
      <c r="BE1287">
        <v>4.7699999999999996</v>
      </c>
      <c r="BF1287">
        <v>30.1</v>
      </c>
      <c r="BG1287">
        <v>35.6</v>
      </c>
      <c r="BI1287">
        <v>5.98</v>
      </c>
      <c r="BJ1287">
        <v>82.66</v>
      </c>
      <c r="BK1287">
        <v>0.90100000000000002</v>
      </c>
    </row>
    <row r="1288" spans="1:67" x14ac:dyDescent="0.3">
      <c r="A1288" t="s">
        <v>205</v>
      </c>
      <c r="B1288" t="s">
        <v>206</v>
      </c>
      <c r="C1288" t="s">
        <v>122</v>
      </c>
      <c r="D1288" s="33">
        <v>44365</v>
      </c>
      <c r="E1288">
        <v>5795208</v>
      </c>
      <c r="F1288">
        <v>3181</v>
      </c>
      <c r="G1288">
        <v>2736</v>
      </c>
      <c r="H1288">
        <v>110728</v>
      </c>
      <c r="I1288">
        <v>68</v>
      </c>
      <c r="J1288">
        <v>51.570999999999998</v>
      </c>
      <c r="K1288">
        <v>85954.258000000002</v>
      </c>
      <c r="L1288">
        <v>47.18</v>
      </c>
      <c r="M1288">
        <v>40.58</v>
      </c>
      <c r="N1288">
        <v>1642.3130000000001</v>
      </c>
      <c r="O1288">
        <v>1.0089999999999999</v>
      </c>
      <c r="P1288">
        <v>0.76500000000000001</v>
      </c>
      <c r="Q1288">
        <v>0.67</v>
      </c>
      <c r="R1288">
        <v>1740</v>
      </c>
      <c r="S1288">
        <v>25.808</v>
      </c>
      <c r="T1288">
        <v>10738</v>
      </c>
      <c r="U1288">
        <v>159.26599999999999</v>
      </c>
      <c r="V1288">
        <v>352</v>
      </c>
      <c r="W1288">
        <v>5.2210000000000001</v>
      </c>
      <c r="X1288">
        <v>1528</v>
      </c>
      <c r="Y1288">
        <v>22.663</v>
      </c>
      <c r="Z1288">
        <v>386969</v>
      </c>
      <c r="AA1288">
        <v>90855630</v>
      </c>
      <c r="AB1288">
        <v>1347.567</v>
      </c>
      <c r="AC1288">
        <v>5.74</v>
      </c>
      <c r="AD1288">
        <v>261110</v>
      </c>
      <c r="AE1288">
        <v>3.8730000000000002</v>
      </c>
      <c r="AF1288">
        <v>0.01</v>
      </c>
      <c r="AG1288">
        <v>100</v>
      </c>
      <c r="AH1288" t="s">
        <v>207</v>
      </c>
      <c r="AI1288">
        <v>48398918</v>
      </c>
      <c r="AJ1288">
        <v>32405381</v>
      </c>
      <c r="AK1288">
        <v>16428826</v>
      </c>
      <c r="AL1288">
        <v>71694</v>
      </c>
      <c r="AM1288">
        <v>765389</v>
      </c>
      <c r="AN1288">
        <v>585216</v>
      </c>
      <c r="AO1288">
        <v>71.790000000000006</v>
      </c>
      <c r="AP1288">
        <v>48.06</v>
      </c>
      <c r="AQ1288">
        <v>24.37</v>
      </c>
      <c r="AR1288">
        <v>0.11</v>
      </c>
      <c r="AS1288">
        <v>8680</v>
      </c>
      <c r="AT1288">
        <v>269986</v>
      </c>
      <c r="AU1288">
        <v>0.4</v>
      </c>
      <c r="AV1288">
        <v>54.63</v>
      </c>
      <c r="AW1288">
        <v>67422000</v>
      </c>
      <c r="AX1288">
        <v>122.578</v>
      </c>
      <c r="AY1288">
        <v>42</v>
      </c>
      <c r="AZ1288">
        <v>19.718</v>
      </c>
      <c r="BA1288">
        <v>13.079000000000001</v>
      </c>
      <c r="BB1288">
        <v>38605.671000000002</v>
      </c>
      <c r="BD1288">
        <v>86.06</v>
      </c>
      <c r="BE1288">
        <v>4.7699999999999996</v>
      </c>
      <c r="BF1288">
        <v>30.1</v>
      </c>
      <c r="BG1288">
        <v>35.6</v>
      </c>
      <c r="BI1288">
        <v>5.98</v>
      </c>
      <c r="BJ1288">
        <v>82.66</v>
      </c>
      <c r="BK1288">
        <v>0.90100000000000002</v>
      </c>
    </row>
    <row r="1289" spans="1:67" x14ac:dyDescent="0.3">
      <c r="A1289" t="s">
        <v>205</v>
      </c>
      <c r="B1289" t="s">
        <v>206</v>
      </c>
      <c r="C1289" t="s">
        <v>122</v>
      </c>
      <c r="D1289" s="33">
        <v>44366</v>
      </c>
      <c r="E1289">
        <v>5797832</v>
      </c>
      <c r="F1289">
        <v>2624</v>
      </c>
      <c r="G1289">
        <v>2543.4290000000001</v>
      </c>
      <c r="H1289">
        <v>110750</v>
      </c>
      <c r="I1289">
        <v>22</v>
      </c>
      <c r="J1289">
        <v>49.856999999999999</v>
      </c>
      <c r="K1289">
        <v>85993.176999999996</v>
      </c>
      <c r="L1289">
        <v>38.918999999999997</v>
      </c>
      <c r="M1289">
        <v>37.723999999999997</v>
      </c>
      <c r="N1289">
        <v>1642.6389999999999</v>
      </c>
      <c r="O1289">
        <v>0.32600000000000001</v>
      </c>
      <c r="P1289">
        <v>0.73899999999999999</v>
      </c>
      <c r="Q1289">
        <v>0.69</v>
      </c>
      <c r="R1289">
        <v>1703</v>
      </c>
      <c r="S1289">
        <v>25.259</v>
      </c>
      <c r="T1289">
        <v>10531</v>
      </c>
      <c r="U1289">
        <v>156.19499999999999</v>
      </c>
      <c r="V1289">
        <v>328</v>
      </c>
      <c r="W1289">
        <v>4.8650000000000002</v>
      </c>
      <c r="X1289">
        <v>1432</v>
      </c>
      <c r="Y1289">
        <v>21.239000000000001</v>
      </c>
      <c r="Z1289">
        <v>204767</v>
      </c>
      <c r="AA1289">
        <v>91060397</v>
      </c>
      <c r="AB1289">
        <v>1350.604</v>
      </c>
      <c r="AC1289">
        <v>3.0369999999999999</v>
      </c>
      <c r="AD1289">
        <v>261979</v>
      </c>
      <c r="AE1289">
        <v>3.8860000000000001</v>
      </c>
      <c r="AF1289">
        <v>8.9999999999999993E-3</v>
      </c>
      <c r="AG1289">
        <v>111.1</v>
      </c>
      <c r="AH1289" t="s">
        <v>207</v>
      </c>
      <c r="AI1289">
        <v>48897373</v>
      </c>
      <c r="AJ1289">
        <v>32629668</v>
      </c>
      <c r="AK1289">
        <v>16708086</v>
      </c>
      <c r="AL1289">
        <v>72164</v>
      </c>
      <c r="AM1289">
        <v>498455</v>
      </c>
      <c r="AN1289">
        <v>585721</v>
      </c>
      <c r="AO1289">
        <v>72.52</v>
      </c>
      <c r="AP1289">
        <v>48.4</v>
      </c>
      <c r="AQ1289">
        <v>24.78</v>
      </c>
      <c r="AR1289">
        <v>0.11</v>
      </c>
      <c r="AS1289">
        <v>8687</v>
      </c>
      <c r="AT1289">
        <v>261572</v>
      </c>
      <c r="AU1289">
        <v>0.38800000000000001</v>
      </c>
      <c r="AV1289">
        <v>54.63</v>
      </c>
      <c r="AW1289">
        <v>67422000</v>
      </c>
      <c r="AX1289">
        <v>122.578</v>
      </c>
      <c r="AY1289">
        <v>42</v>
      </c>
      <c r="AZ1289">
        <v>19.718</v>
      </c>
      <c r="BA1289">
        <v>13.079000000000001</v>
      </c>
      <c r="BB1289">
        <v>38605.671000000002</v>
      </c>
      <c r="BD1289">
        <v>86.06</v>
      </c>
      <c r="BE1289">
        <v>4.7699999999999996</v>
      </c>
      <c r="BF1289">
        <v>30.1</v>
      </c>
      <c r="BG1289">
        <v>35.6</v>
      </c>
      <c r="BI1289">
        <v>5.98</v>
      </c>
      <c r="BJ1289">
        <v>82.66</v>
      </c>
      <c r="BK1289">
        <v>0.90100000000000002</v>
      </c>
    </row>
    <row r="1290" spans="1:67" x14ac:dyDescent="0.3">
      <c r="A1290" t="s">
        <v>205</v>
      </c>
      <c r="B1290" t="s">
        <v>206</v>
      </c>
      <c r="C1290" t="s">
        <v>122</v>
      </c>
      <c r="D1290" s="33">
        <v>44367</v>
      </c>
      <c r="E1290">
        <v>5799741</v>
      </c>
      <c r="F1290">
        <v>1909</v>
      </c>
      <c r="G1290">
        <v>2391.4290000000001</v>
      </c>
      <c r="H1290">
        <v>110765</v>
      </c>
      <c r="I1290">
        <v>15</v>
      </c>
      <c r="J1290">
        <v>49.713999999999999</v>
      </c>
      <c r="K1290">
        <v>86021.491999999998</v>
      </c>
      <c r="L1290">
        <v>28.314</v>
      </c>
      <c r="M1290">
        <v>35.47</v>
      </c>
      <c r="N1290">
        <v>1642.8610000000001</v>
      </c>
      <c r="O1290">
        <v>0.222</v>
      </c>
      <c r="P1290">
        <v>0.73699999999999999</v>
      </c>
      <c r="Q1290">
        <v>0.7</v>
      </c>
      <c r="R1290">
        <v>1703</v>
      </c>
      <c r="S1290">
        <v>25.259</v>
      </c>
      <c r="T1290">
        <v>10518</v>
      </c>
      <c r="U1290">
        <v>156.00200000000001</v>
      </c>
      <c r="V1290">
        <v>317</v>
      </c>
      <c r="W1290">
        <v>4.702</v>
      </c>
      <c r="X1290">
        <v>1372</v>
      </c>
      <c r="Y1290">
        <v>20.349</v>
      </c>
      <c r="Z1290">
        <v>49756</v>
      </c>
      <c r="AA1290">
        <v>91110153</v>
      </c>
      <c r="AB1290">
        <v>1351.3420000000001</v>
      </c>
      <c r="AC1290">
        <v>0.73799999999999999</v>
      </c>
      <c r="AD1290">
        <v>262436</v>
      </c>
      <c r="AE1290">
        <v>3.8919999999999999</v>
      </c>
      <c r="AF1290">
        <v>8.9999999999999993E-3</v>
      </c>
      <c r="AG1290">
        <v>111.1</v>
      </c>
      <c r="AH1290" t="s">
        <v>207</v>
      </c>
      <c r="AI1290">
        <v>49074414</v>
      </c>
      <c r="AJ1290">
        <v>32704018</v>
      </c>
      <c r="AK1290">
        <v>16811460</v>
      </c>
      <c r="AL1290">
        <v>72294</v>
      </c>
      <c r="AM1290">
        <v>177041</v>
      </c>
      <c r="AN1290">
        <v>585440</v>
      </c>
      <c r="AO1290">
        <v>72.790000000000006</v>
      </c>
      <c r="AP1290">
        <v>48.51</v>
      </c>
      <c r="AQ1290">
        <v>24.93</v>
      </c>
      <c r="AR1290">
        <v>0.11</v>
      </c>
      <c r="AS1290">
        <v>8683</v>
      </c>
      <c r="AT1290">
        <v>257222</v>
      </c>
      <c r="AU1290">
        <v>0.38200000000000001</v>
      </c>
      <c r="AV1290">
        <v>47.22</v>
      </c>
      <c r="AW1290">
        <v>67422000</v>
      </c>
      <c r="AX1290">
        <v>122.578</v>
      </c>
      <c r="AY1290">
        <v>42</v>
      </c>
      <c r="AZ1290">
        <v>19.718</v>
      </c>
      <c r="BA1290">
        <v>13.079000000000001</v>
      </c>
      <c r="BB1290">
        <v>38605.671000000002</v>
      </c>
      <c r="BD1290">
        <v>86.06</v>
      </c>
      <c r="BE1290">
        <v>4.7699999999999996</v>
      </c>
      <c r="BF1290">
        <v>30.1</v>
      </c>
      <c r="BG1290">
        <v>35.6</v>
      </c>
      <c r="BI1290">
        <v>5.98</v>
      </c>
      <c r="BJ1290">
        <v>82.66</v>
      </c>
      <c r="BK1290">
        <v>0.90100000000000002</v>
      </c>
      <c r="BL1290">
        <v>64668.6</v>
      </c>
      <c r="BM1290">
        <v>7.1</v>
      </c>
      <c r="BN1290">
        <v>3.52</v>
      </c>
      <c r="BO1290">
        <v>959.16169796208999</v>
      </c>
    </row>
    <row r="1291" spans="1:67" x14ac:dyDescent="0.3">
      <c r="A1291" t="s">
        <v>205</v>
      </c>
      <c r="B1291" t="s">
        <v>206</v>
      </c>
      <c r="C1291" t="s">
        <v>122</v>
      </c>
      <c r="D1291" s="33">
        <v>44368</v>
      </c>
      <c r="E1291">
        <v>5800228</v>
      </c>
      <c r="F1291">
        <v>487</v>
      </c>
      <c r="G1291">
        <v>2362.5709999999999</v>
      </c>
      <c r="H1291">
        <v>110805</v>
      </c>
      <c r="I1291">
        <v>40</v>
      </c>
      <c r="J1291">
        <v>46.429000000000002</v>
      </c>
      <c r="K1291">
        <v>86028.714999999997</v>
      </c>
      <c r="L1291">
        <v>7.2229999999999999</v>
      </c>
      <c r="M1291">
        <v>35.042000000000002</v>
      </c>
      <c r="N1291">
        <v>1643.4549999999999</v>
      </c>
      <c r="O1291">
        <v>0.59299999999999997</v>
      </c>
      <c r="P1291">
        <v>0.68899999999999995</v>
      </c>
      <c r="Q1291">
        <v>0.72</v>
      </c>
      <c r="R1291">
        <v>1655</v>
      </c>
      <c r="S1291">
        <v>24.547000000000001</v>
      </c>
      <c r="T1291">
        <v>10386</v>
      </c>
      <c r="U1291">
        <v>154.04499999999999</v>
      </c>
      <c r="V1291">
        <v>294</v>
      </c>
      <c r="W1291">
        <v>4.3609999999999998</v>
      </c>
      <c r="X1291">
        <v>1263</v>
      </c>
      <c r="Y1291">
        <v>18.733000000000001</v>
      </c>
      <c r="Z1291">
        <v>315188</v>
      </c>
      <c r="AA1291">
        <v>91425341</v>
      </c>
      <c r="AB1291">
        <v>1356.0160000000001</v>
      </c>
      <c r="AC1291">
        <v>4.6749999999999998</v>
      </c>
      <c r="AD1291">
        <v>258692</v>
      </c>
      <c r="AE1291">
        <v>3.8370000000000002</v>
      </c>
      <c r="AF1291">
        <v>8.9999999999999993E-3</v>
      </c>
      <c r="AG1291">
        <v>111.1</v>
      </c>
      <c r="AH1291" t="s">
        <v>207</v>
      </c>
      <c r="AI1291">
        <v>49672924</v>
      </c>
      <c r="AJ1291">
        <v>32899577</v>
      </c>
      <c r="AK1291">
        <v>17218446</v>
      </c>
      <c r="AL1291">
        <v>73337</v>
      </c>
      <c r="AM1291">
        <v>598510</v>
      </c>
      <c r="AN1291">
        <v>585521</v>
      </c>
      <c r="AO1291">
        <v>73.67</v>
      </c>
      <c r="AP1291">
        <v>48.8</v>
      </c>
      <c r="AQ1291">
        <v>25.54</v>
      </c>
      <c r="AR1291">
        <v>0.11</v>
      </c>
      <c r="AS1291">
        <v>8684</v>
      </c>
      <c r="AT1291">
        <v>250765</v>
      </c>
      <c r="AU1291">
        <v>0.372</v>
      </c>
      <c r="AV1291">
        <v>47.22</v>
      </c>
      <c r="AW1291">
        <v>67422000</v>
      </c>
      <c r="AX1291">
        <v>122.578</v>
      </c>
      <c r="AY1291">
        <v>42</v>
      </c>
      <c r="AZ1291">
        <v>19.718</v>
      </c>
      <c r="BA1291">
        <v>13.079000000000001</v>
      </c>
      <c r="BB1291">
        <v>38605.671000000002</v>
      </c>
      <c r="BD1291">
        <v>86.06</v>
      </c>
      <c r="BE1291">
        <v>4.7699999999999996</v>
      </c>
      <c r="BF1291">
        <v>30.1</v>
      </c>
      <c r="BG1291">
        <v>35.6</v>
      </c>
      <c r="BI1291">
        <v>5.98</v>
      </c>
      <c r="BJ1291">
        <v>82.66</v>
      </c>
      <c r="BK1291">
        <v>0.90100000000000002</v>
      </c>
    </row>
    <row r="1292" spans="1:67" x14ac:dyDescent="0.3">
      <c r="A1292" t="s">
        <v>205</v>
      </c>
      <c r="B1292" t="s">
        <v>206</v>
      </c>
      <c r="C1292" t="s">
        <v>122</v>
      </c>
      <c r="D1292" s="33">
        <v>44369</v>
      </c>
      <c r="E1292">
        <v>5802432</v>
      </c>
      <c r="F1292">
        <v>2204</v>
      </c>
      <c r="G1292">
        <v>2215.2860000000001</v>
      </c>
      <c r="H1292">
        <v>110856</v>
      </c>
      <c r="I1292">
        <v>51</v>
      </c>
      <c r="J1292">
        <v>42.286000000000001</v>
      </c>
      <c r="K1292">
        <v>86061.403999999995</v>
      </c>
      <c r="L1292">
        <v>32.69</v>
      </c>
      <c r="M1292">
        <v>32.856999999999999</v>
      </c>
      <c r="N1292">
        <v>1644.211</v>
      </c>
      <c r="O1292">
        <v>0.75600000000000001</v>
      </c>
      <c r="P1292">
        <v>0.627</v>
      </c>
      <c r="Q1292">
        <v>0.73</v>
      </c>
      <c r="R1292">
        <v>1560</v>
      </c>
      <c r="S1292">
        <v>23.138000000000002</v>
      </c>
      <c r="T1292">
        <v>10046</v>
      </c>
      <c r="U1292">
        <v>149.00200000000001</v>
      </c>
      <c r="V1292">
        <v>272</v>
      </c>
      <c r="W1292">
        <v>4.0339999999999998</v>
      </c>
      <c r="X1292">
        <v>1144</v>
      </c>
      <c r="Y1292">
        <v>16.968</v>
      </c>
      <c r="Z1292">
        <v>257638</v>
      </c>
      <c r="AA1292">
        <v>91682979</v>
      </c>
      <c r="AB1292">
        <v>1359.838</v>
      </c>
      <c r="AC1292">
        <v>3.8210000000000002</v>
      </c>
      <c r="AD1292">
        <v>254947</v>
      </c>
      <c r="AE1292">
        <v>3.7810000000000001</v>
      </c>
      <c r="AF1292">
        <v>8.0000000000000002E-3</v>
      </c>
      <c r="AG1292">
        <v>125</v>
      </c>
      <c r="AH1292" t="s">
        <v>207</v>
      </c>
      <c r="AI1292">
        <v>50364392</v>
      </c>
      <c r="AJ1292">
        <v>33122568</v>
      </c>
      <c r="AK1292">
        <v>17693530</v>
      </c>
      <c r="AL1292">
        <v>74630</v>
      </c>
      <c r="AM1292">
        <v>691468</v>
      </c>
      <c r="AN1292">
        <v>584986</v>
      </c>
      <c r="AO1292">
        <v>74.7</v>
      </c>
      <c r="AP1292">
        <v>49.13</v>
      </c>
      <c r="AQ1292">
        <v>26.24</v>
      </c>
      <c r="AR1292">
        <v>0.11</v>
      </c>
      <c r="AS1292">
        <v>8676</v>
      </c>
      <c r="AT1292">
        <v>238635</v>
      </c>
      <c r="AU1292">
        <v>0.35399999999999998</v>
      </c>
      <c r="AV1292">
        <v>47.22</v>
      </c>
      <c r="AW1292">
        <v>67422000</v>
      </c>
      <c r="AX1292">
        <v>122.578</v>
      </c>
      <c r="AY1292">
        <v>42</v>
      </c>
      <c r="AZ1292">
        <v>19.718</v>
      </c>
      <c r="BA1292">
        <v>13.079000000000001</v>
      </c>
      <c r="BB1292">
        <v>38605.671000000002</v>
      </c>
      <c r="BD1292">
        <v>86.06</v>
      </c>
      <c r="BE1292">
        <v>4.7699999999999996</v>
      </c>
      <c r="BF1292">
        <v>30.1</v>
      </c>
      <c r="BG1292">
        <v>35.6</v>
      </c>
      <c r="BI1292">
        <v>5.98</v>
      </c>
      <c r="BJ1292">
        <v>82.66</v>
      </c>
      <c r="BK1292">
        <v>0.90100000000000002</v>
      </c>
    </row>
    <row r="1293" spans="1:67" x14ac:dyDescent="0.3">
      <c r="A1293" t="s">
        <v>205</v>
      </c>
      <c r="B1293" t="s">
        <v>206</v>
      </c>
      <c r="C1293" t="s">
        <v>122</v>
      </c>
      <c r="D1293" s="33">
        <v>44370</v>
      </c>
      <c r="E1293">
        <v>5804752</v>
      </c>
      <c r="F1293">
        <v>2320</v>
      </c>
      <c r="G1293">
        <v>2109.857</v>
      </c>
      <c r="H1293">
        <v>110889</v>
      </c>
      <c r="I1293">
        <v>33</v>
      </c>
      <c r="J1293">
        <v>40.713999999999999</v>
      </c>
      <c r="K1293">
        <v>86095.813999999998</v>
      </c>
      <c r="L1293">
        <v>34.409999999999997</v>
      </c>
      <c r="M1293">
        <v>31.292999999999999</v>
      </c>
      <c r="N1293">
        <v>1644.701</v>
      </c>
      <c r="O1293">
        <v>0.48899999999999999</v>
      </c>
      <c r="P1293">
        <v>0.60399999999999998</v>
      </c>
      <c r="Q1293">
        <v>0.76</v>
      </c>
      <c r="R1293">
        <v>1509</v>
      </c>
      <c r="S1293">
        <v>22.381</v>
      </c>
      <c r="T1293">
        <v>9771</v>
      </c>
      <c r="U1293">
        <v>144.923</v>
      </c>
      <c r="V1293">
        <v>275</v>
      </c>
      <c r="W1293">
        <v>4.0789999999999997</v>
      </c>
      <c r="X1293">
        <v>1113</v>
      </c>
      <c r="Y1293">
        <v>16.507999999999999</v>
      </c>
      <c r="Z1293">
        <v>233048</v>
      </c>
      <c r="AA1293">
        <v>91916027</v>
      </c>
      <c r="AB1293">
        <v>1363.2940000000001</v>
      </c>
      <c r="AC1293">
        <v>3.4569999999999999</v>
      </c>
      <c r="AD1293">
        <v>252386</v>
      </c>
      <c r="AE1293">
        <v>3.7429999999999999</v>
      </c>
      <c r="AF1293">
        <v>8.0000000000000002E-3</v>
      </c>
      <c r="AG1293">
        <v>125</v>
      </c>
      <c r="AH1293" t="s">
        <v>207</v>
      </c>
      <c r="AI1293">
        <v>51039190</v>
      </c>
      <c r="AJ1293">
        <v>33356447</v>
      </c>
      <c r="AK1293">
        <v>18140305</v>
      </c>
      <c r="AL1293">
        <v>75862</v>
      </c>
      <c r="AM1293">
        <v>674798</v>
      </c>
      <c r="AN1293">
        <v>585262</v>
      </c>
      <c r="AO1293">
        <v>75.7</v>
      </c>
      <c r="AP1293">
        <v>49.47</v>
      </c>
      <c r="AQ1293">
        <v>26.91</v>
      </c>
      <c r="AR1293">
        <v>0.11</v>
      </c>
      <c r="AS1293">
        <v>8681</v>
      </c>
      <c r="AT1293">
        <v>227211</v>
      </c>
      <c r="AU1293">
        <v>0.33700000000000002</v>
      </c>
      <c r="AV1293">
        <v>47.22</v>
      </c>
      <c r="AW1293">
        <v>67422000</v>
      </c>
      <c r="AX1293">
        <v>122.578</v>
      </c>
      <c r="AY1293">
        <v>42</v>
      </c>
      <c r="AZ1293">
        <v>19.718</v>
      </c>
      <c r="BA1293">
        <v>13.079000000000001</v>
      </c>
      <c r="BB1293">
        <v>38605.671000000002</v>
      </c>
      <c r="BD1293">
        <v>86.06</v>
      </c>
      <c r="BE1293">
        <v>4.7699999999999996</v>
      </c>
      <c r="BF1293">
        <v>30.1</v>
      </c>
      <c r="BG1293">
        <v>35.6</v>
      </c>
      <c r="BI1293">
        <v>5.98</v>
      </c>
      <c r="BJ1293">
        <v>82.66</v>
      </c>
      <c r="BK1293">
        <v>0.90100000000000002</v>
      </c>
    </row>
    <row r="1294" spans="1:67" x14ac:dyDescent="0.3">
      <c r="A1294" t="s">
        <v>205</v>
      </c>
      <c r="B1294" t="s">
        <v>206</v>
      </c>
      <c r="C1294" t="s">
        <v>122</v>
      </c>
      <c r="D1294" s="33">
        <v>44371</v>
      </c>
      <c r="E1294">
        <v>5806759</v>
      </c>
      <c r="F1294">
        <v>2007</v>
      </c>
      <c r="G1294">
        <v>2104.5709999999999</v>
      </c>
      <c r="H1294">
        <v>110933</v>
      </c>
      <c r="I1294">
        <v>44</v>
      </c>
      <c r="J1294">
        <v>39</v>
      </c>
      <c r="K1294">
        <v>86125.581999999995</v>
      </c>
      <c r="L1294">
        <v>29.768000000000001</v>
      </c>
      <c r="M1294">
        <v>31.215</v>
      </c>
      <c r="N1294">
        <v>1645.3530000000001</v>
      </c>
      <c r="O1294">
        <v>0.65300000000000002</v>
      </c>
      <c r="P1294">
        <v>0.57799999999999996</v>
      </c>
      <c r="Q1294">
        <v>0.78</v>
      </c>
      <c r="R1294">
        <v>1439</v>
      </c>
      <c r="S1294">
        <v>21.343</v>
      </c>
      <c r="T1294">
        <v>9392</v>
      </c>
      <c r="U1294">
        <v>139.30199999999999</v>
      </c>
      <c r="V1294">
        <v>256</v>
      </c>
      <c r="W1294">
        <v>3.7970000000000002</v>
      </c>
      <c r="X1294">
        <v>1028</v>
      </c>
      <c r="Y1294">
        <v>15.247</v>
      </c>
      <c r="Z1294">
        <v>291230</v>
      </c>
      <c r="AA1294">
        <v>92207257</v>
      </c>
      <c r="AB1294">
        <v>1367.614</v>
      </c>
      <c r="AC1294">
        <v>4.32</v>
      </c>
      <c r="AD1294">
        <v>248371</v>
      </c>
      <c r="AE1294">
        <v>3.6840000000000002</v>
      </c>
      <c r="AF1294">
        <v>8.0000000000000002E-3</v>
      </c>
      <c r="AG1294">
        <v>125</v>
      </c>
      <c r="AH1294" t="s">
        <v>207</v>
      </c>
      <c r="AI1294">
        <v>51691514</v>
      </c>
      <c r="AJ1294">
        <v>33598140</v>
      </c>
      <c r="AK1294">
        <v>18558196</v>
      </c>
      <c r="AL1294">
        <v>77245</v>
      </c>
      <c r="AM1294">
        <v>652324</v>
      </c>
      <c r="AN1294">
        <v>579712</v>
      </c>
      <c r="AO1294">
        <v>76.67</v>
      </c>
      <c r="AP1294">
        <v>49.83</v>
      </c>
      <c r="AQ1294">
        <v>27.53</v>
      </c>
      <c r="AR1294">
        <v>0.11</v>
      </c>
      <c r="AS1294">
        <v>8598</v>
      </c>
      <c r="AT1294">
        <v>216355</v>
      </c>
      <c r="AU1294">
        <v>0.32100000000000001</v>
      </c>
      <c r="AV1294">
        <v>47.22</v>
      </c>
      <c r="AW1294">
        <v>67422000</v>
      </c>
      <c r="AX1294">
        <v>122.578</v>
      </c>
      <c r="AY1294">
        <v>42</v>
      </c>
      <c r="AZ1294">
        <v>19.718</v>
      </c>
      <c r="BA1294">
        <v>13.079000000000001</v>
      </c>
      <c r="BB1294">
        <v>38605.671000000002</v>
      </c>
      <c r="BD1294">
        <v>86.06</v>
      </c>
      <c r="BE1294">
        <v>4.7699999999999996</v>
      </c>
      <c r="BF1294">
        <v>30.1</v>
      </c>
      <c r="BG1294">
        <v>35.6</v>
      </c>
      <c r="BI1294">
        <v>5.98</v>
      </c>
      <c r="BJ1294">
        <v>82.66</v>
      </c>
      <c r="BK1294">
        <v>0.90100000000000002</v>
      </c>
    </row>
    <row r="1295" spans="1:67" x14ac:dyDescent="0.3">
      <c r="A1295" t="s">
        <v>205</v>
      </c>
      <c r="B1295" t="s">
        <v>206</v>
      </c>
      <c r="C1295" t="s">
        <v>122</v>
      </c>
      <c r="D1295" s="33">
        <v>44372</v>
      </c>
      <c r="E1295">
        <v>5808745</v>
      </c>
      <c r="F1295">
        <v>1986</v>
      </c>
      <c r="G1295">
        <v>1933.857</v>
      </c>
      <c r="H1295">
        <v>110966</v>
      </c>
      <c r="I1295">
        <v>33</v>
      </c>
      <c r="J1295">
        <v>34</v>
      </c>
      <c r="K1295">
        <v>86155.038</v>
      </c>
      <c r="L1295">
        <v>29.456</v>
      </c>
      <c r="M1295">
        <v>28.683</v>
      </c>
      <c r="N1295">
        <v>1645.8430000000001</v>
      </c>
      <c r="O1295">
        <v>0.48899999999999999</v>
      </c>
      <c r="P1295">
        <v>0.504</v>
      </c>
      <c r="Q1295">
        <v>0.81</v>
      </c>
      <c r="R1295">
        <v>1389</v>
      </c>
      <c r="S1295">
        <v>20.602</v>
      </c>
      <c r="T1295">
        <v>9190</v>
      </c>
      <c r="U1295">
        <v>136.30600000000001</v>
      </c>
      <c r="V1295">
        <v>242</v>
      </c>
      <c r="W1295">
        <v>3.589</v>
      </c>
      <c r="X1295">
        <v>1005</v>
      </c>
      <c r="Y1295">
        <v>14.906000000000001</v>
      </c>
      <c r="Z1295">
        <v>354728</v>
      </c>
      <c r="AA1295">
        <v>92561985</v>
      </c>
      <c r="AB1295">
        <v>1372.875</v>
      </c>
      <c r="AC1295">
        <v>5.2610000000000001</v>
      </c>
      <c r="AD1295">
        <v>243765</v>
      </c>
      <c r="AE1295">
        <v>3.6160000000000001</v>
      </c>
      <c r="AF1295">
        <v>8.0000000000000002E-3</v>
      </c>
      <c r="AG1295">
        <v>125</v>
      </c>
      <c r="AH1295" t="s">
        <v>207</v>
      </c>
      <c r="AI1295">
        <v>52443223</v>
      </c>
      <c r="AJ1295">
        <v>33826365</v>
      </c>
      <c r="AK1295">
        <v>19090410</v>
      </c>
      <c r="AL1295">
        <v>78678</v>
      </c>
      <c r="AM1295">
        <v>751709</v>
      </c>
      <c r="AN1295">
        <v>577758</v>
      </c>
      <c r="AO1295">
        <v>77.78</v>
      </c>
      <c r="AP1295">
        <v>50.17</v>
      </c>
      <c r="AQ1295">
        <v>28.31</v>
      </c>
      <c r="AR1295">
        <v>0.12</v>
      </c>
      <c r="AS1295">
        <v>8569</v>
      </c>
      <c r="AT1295">
        <v>202998</v>
      </c>
      <c r="AU1295">
        <v>0.30099999999999999</v>
      </c>
      <c r="AV1295">
        <v>47.22</v>
      </c>
      <c r="AW1295">
        <v>67422000</v>
      </c>
      <c r="AX1295">
        <v>122.578</v>
      </c>
      <c r="AY1295">
        <v>42</v>
      </c>
      <c r="AZ1295">
        <v>19.718</v>
      </c>
      <c r="BA1295">
        <v>13.079000000000001</v>
      </c>
      <c r="BB1295">
        <v>38605.671000000002</v>
      </c>
      <c r="BD1295">
        <v>86.06</v>
      </c>
      <c r="BE1295">
        <v>4.7699999999999996</v>
      </c>
      <c r="BF1295">
        <v>30.1</v>
      </c>
      <c r="BG1295">
        <v>35.6</v>
      </c>
      <c r="BI1295">
        <v>5.98</v>
      </c>
      <c r="BJ1295">
        <v>82.66</v>
      </c>
      <c r="BK1295">
        <v>0.90100000000000002</v>
      </c>
    </row>
    <row r="1296" spans="1:67" x14ac:dyDescent="0.3">
      <c r="A1296" t="s">
        <v>205</v>
      </c>
      <c r="B1296" t="s">
        <v>206</v>
      </c>
      <c r="C1296" t="s">
        <v>122</v>
      </c>
      <c r="D1296" s="33">
        <v>44373</v>
      </c>
      <c r="E1296">
        <v>5810873</v>
      </c>
      <c r="F1296">
        <v>2128</v>
      </c>
      <c r="G1296">
        <v>1863</v>
      </c>
      <c r="H1296">
        <v>110978</v>
      </c>
      <c r="I1296">
        <v>12</v>
      </c>
      <c r="J1296">
        <v>32.570999999999998</v>
      </c>
      <c r="K1296">
        <v>86186.600999999995</v>
      </c>
      <c r="L1296">
        <v>31.562000000000001</v>
      </c>
      <c r="M1296">
        <v>27.632000000000001</v>
      </c>
      <c r="N1296">
        <v>1646.021</v>
      </c>
      <c r="O1296">
        <v>0.17799999999999999</v>
      </c>
      <c r="P1296">
        <v>0.48299999999999998</v>
      </c>
      <c r="Q1296">
        <v>0.84</v>
      </c>
      <c r="R1296">
        <v>1349</v>
      </c>
      <c r="S1296">
        <v>20.007999999999999</v>
      </c>
      <c r="T1296">
        <v>9024</v>
      </c>
      <c r="U1296">
        <v>133.84399999999999</v>
      </c>
      <c r="V1296">
        <v>232</v>
      </c>
      <c r="W1296">
        <v>3.4409999999999998</v>
      </c>
      <c r="X1296">
        <v>984</v>
      </c>
      <c r="Y1296">
        <v>14.595000000000001</v>
      </c>
      <c r="Z1296">
        <v>208557</v>
      </c>
      <c r="AA1296">
        <v>92770542</v>
      </c>
      <c r="AB1296">
        <v>1375.9680000000001</v>
      </c>
      <c r="AC1296">
        <v>3.093</v>
      </c>
      <c r="AD1296">
        <v>244306</v>
      </c>
      <c r="AE1296">
        <v>3.6240000000000001</v>
      </c>
      <c r="AF1296">
        <v>8.0000000000000002E-3</v>
      </c>
      <c r="AG1296">
        <v>125</v>
      </c>
      <c r="AH1296" t="s">
        <v>207</v>
      </c>
      <c r="AI1296">
        <v>52967576</v>
      </c>
      <c r="AJ1296">
        <v>33979492</v>
      </c>
      <c r="AK1296">
        <v>19465870</v>
      </c>
      <c r="AL1296">
        <v>79281</v>
      </c>
      <c r="AM1296">
        <v>524353</v>
      </c>
      <c r="AN1296">
        <v>581458</v>
      </c>
      <c r="AO1296">
        <v>78.56</v>
      </c>
      <c r="AP1296">
        <v>50.4</v>
      </c>
      <c r="AQ1296">
        <v>28.87</v>
      </c>
      <c r="AR1296">
        <v>0.12</v>
      </c>
      <c r="AS1296">
        <v>8624</v>
      </c>
      <c r="AT1296">
        <v>192832</v>
      </c>
      <c r="AU1296">
        <v>0.28599999999999998</v>
      </c>
      <c r="AV1296">
        <v>47.22</v>
      </c>
      <c r="AW1296">
        <v>67422000</v>
      </c>
      <c r="AX1296">
        <v>122.578</v>
      </c>
      <c r="AY1296">
        <v>42</v>
      </c>
      <c r="AZ1296">
        <v>19.718</v>
      </c>
      <c r="BA1296">
        <v>13.079000000000001</v>
      </c>
      <c r="BB1296">
        <v>38605.671000000002</v>
      </c>
      <c r="BD1296">
        <v>86.06</v>
      </c>
      <c r="BE1296">
        <v>4.7699999999999996</v>
      </c>
      <c r="BF1296">
        <v>30.1</v>
      </c>
      <c r="BG1296">
        <v>35.6</v>
      </c>
      <c r="BI1296">
        <v>5.98</v>
      </c>
      <c r="BJ1296">
        <v>82.66</v>
      </c>
      <c r="BK1296">
        <v>0.90100000000000002</v>
      </c>
    </row>
    <row r="1297" spans="1:67" x14ac:dyDescent="0.3">
      <c r="A1297" t="s">
        <v>205</v>
      </c>
      <c r="B1297" t="s">
        <v>206</v>
      </c>
      <c r="C1297" t="s">
        <v>122</v>
      </c>
      <c r="D1297" s="33">
        <v>44374</v>
      </c>
      <c r="E1297">
        <v>5812507</v>
      </c>
      <c r="F1297">
        <v>1634</v>
      </c>
      <c r="G1297">
        <v>1823.7139999999999</v>
      </c>
      <c r="H1297">
        <v>110996</v>
      </c>
      <c r="I1297">
        <v>18</v>
      </c>
      <c r="J1297">
        <v>33</v>
      </c>
      <c r="K1297">
        <v>86210.835999999996</v>
      </c>
      <c r="L1297">
        <v>24.234999999999999</v>
      </c>
      <c r="M1297">
        <v>27.048999999999999</v>
      </c>
      <c r="N1297">
        <v>1646.288</v>
      </c>
      <c r="O1297">
        <v>0.26700000000000002</v>
      </c>
      <c r="P1297">
        <v>0.48899999999999999</v>
      </c>
      <c r="Q1297">
        <v>0.88</v>
      </c>
      <c r="R1297">
        <v>1345</v>
      </c>
      <c r="S1297">
        <v>19.949000000000002</v>
      </c>
      <c r="T1297">
        <v>8986</v>
      </c>
      <c r="U1297">
        <v>133.28</v>
      </c>
      <c r="V1297">
        <v>230</v>
      </c>
      <c r="W1297">
        <v>3.411</v>
      </c>
      <c r="X1297">
        <v>975</v>
      </c>
      <c r="Y1297">
        <v>14.461</v>
      </c>
      <c r="Z1297">
        <v>52307</v>
      </c>
      <c r="AA1297">
        <v>92822849</v>
      </c>
      <c r="AB1297">
        <v>1376.7439999999999</v>
      </c>
      <c r="AC1297">
        <v>0.77600000000000002</v>
      </c>
      <c r="AD1297">
        <v>244671</v>
      </c>
      <c r="AE1297">
        <v>3.629</v>
      </c>
      <c r="AF1297">
        <v>8.0000000000000002E-3</v>
      </c>
      <c r="AG1297">
        <v>125</v>
      </c>
      <c r="AH1297" t="s">
        <v>207</v>
      </c>
      <c r="AI1297">
        <v>53179885</v>
      </c>
      <c r="AJ1297">
        <v>34035330</v>
      </c>
      <c r="AK1297">
        <v>19622929</v>
      </c>
      <c r="AL1297">
        <v>79450</v>
      </c>
      <c r="AM1297">
        <v>212309</v>
      </c>
      <c r="AN1297">
        <v>586496</v>
      </c>
      <c r="AO1297">
        <v>78.88</v>
      </c>
      <c r="AP1297">
        <v>50.48</v>
      </c>
      <c r="AQ1297">
        <v>29.1</v>
      </c>
      <c r="AR1297">
        <v>0.12</v>
      </c>
      <c r="AS1297">
        <v>8699</v>
      </c>
      <c r="AT1297">
        <v>190187</v>
      </c>
      <c r="AU1297">
        <v>0.28199999999999997</v>
      </c>
      <c r="AV1297">
        <v>47.22</v>
      </c>
      <c r="AW1297">
        <v>67422000</v>
      </c>
      <c r="AX1297">
        <v>122.578</v>
      </c>
      <c r="AY1297">
        <v>42</v>
      </c>
      <c r="AZ1297">
        <v>19.718</v>
      </c>
      <c r="BA1297">
        <v>13.079000000000001</v>
      </c>
      <c r="BB1297">
        <v>38605.671000000002</v>
      </c>
      <c r="BD1297">
        <v>86.06</v>
      </c>
      <c r="BE1297">
        <v>4.7699999999999996</v>
      </c>
      <c r="BF1297">
        <v>30.1</v>
      </c>
      <c r="BG1297">
        <v>35.6</v>
      </c>
      <c r="BI1297">
        <v>5.98</v>
      </c>
      <c r="BJ1297">
        <v>82.66</v>
      </c>
      <c r="BK1297">
        <v>0.90100000000000002</v>
      </c>
      <c r="BL1297">
        <v>63767</v>
      </c>
      <c r="BM1297">
        <v>6.92</v>
      </c>
      <c r="BN1297">
        <v>-8.3800000000000008</v>
      </c>
      <c r="BO1297">
        <v>945.78920827029799</v>
      </c>
    </row>
    <row r="1298" spans="1:67" x14ac:dyDescent="0.3">
      <c r="A1298" t="s">
        <v>205</v>
      </c>
      <c r="B1298" t="s">
        <v>206</v>
      </c>
      <c r="C1298" t="s">
        <v>122</v>
      </c>
      <c r="D1298" s="33">
        <v>44375</v>
      </c>
      <c r="E1298">
        <v>5813016</v>
      </c>
      <c r="F1298">
        <v>509</v>
      </c>
      <c r="G1298">
        <v>1826.857</v>
      </c>
      <c r="H1298">
        <v>111040</v>
      </c>
      <c r="I1298">
        <v>44</v>
      </c>
      <c r="J1298">
        <v>33.570999999999998</v>
      </c>
      <c r="K1298">
        <v>86218.385999999999</v>
      </c>
      <c r="L1298">
        <v>7.5490000000000004</v>
      </c>
      <c r="M1298">
        <v>27.096</v>
      </c>
      <c r="N1298">
        <v>1646.94</v>
      </c>
      <c r="O1298">
        <v>0.65300000000000002</v>
      </c>
      <c r="P1298">
        <v>0.498</v>
      </c>
      <c r="Q1298">
        <v>0.92</v>
      </c>
      <c r="R1298">
        <v>1304</v>
      </c>
      <c r="S1298">
        <v>19.341000000000001</v>
      </c>
      <c r="T1298">
        <v>8846</v>
      </c>
      <c r="U1298">
        <v>131.203</v>
      </c>
      <c r="V1298">
        <v>223</v>
      </c>
      <c r="W1298">
        <v>3.3079999999999998</v>
      </c>
      <c r="X1298">
        <v>935</v>
      </c>
      <c r="Y1298">
        <v>13.868</v>
      </c>
      <c r="Z1298">
        <v>320664</v>
      </c>
      <c r="AA1298">
        <v>93143513</v>
      </c>
      <c r="AB1298">
        <v>1381.5</v>
      </c>
      <c r="AC1298">
        <v>4.7560000000000002</v>
      </c>
      <c r="AD1298">
        <v>245453</v>
      </c>
      <c r="AE1298">
        <v>3.641</v>
      </c>
      <c r="AF1298">
        <v>8.0000000000000002E-3</v>
      </c>
      <c r="AG1298">
        <v>125</v>
      </c>
      <c r="AH1298" t="s">
        <v>207</v>
      </c>
      <c r="AI1298">
        <v>53788632</v>
      </c>
      <c r="AJ1298">
        <v>34189872</v>
      </c>
      <c r="AK1298">
        <v>20080769</v>
      </c>
      <c r="AL1298">
        <v>80626</v>
      </c>
      <c r="AM1298">
        <v>608747</v>
      </c>
      <c r="AN1298">
        <v>587958</v>
      </c>
      <c r="AO1298">
        <v>79.78</v>
      </c>
      <c r="AP1298">
        <v>50.71</v>
      </c>
      <c r="AQ1298">
        <v>29.78</v>
      </c>
      <c r="AR1298">
        <v>0.12</v>
      </c>
      <c r="AS1298">
        <v>8721</v>
      </c>
      <c r="AT1298">
        <v>184328</v>
      </c>
      <c r="AU1298">
        <v>0.27300000000000002</v>
      </c>
      <c r="AV1298">
        <v>47.22</v>
      </c>
      <c r="AW1298">
        <v>67422000</v>
      </c>
      <c r="AX1298">
        <v>122.578</v>
      </c>
      <c r="AY1298">
        <v>42</v>
      </c>
      <c r="AZ1298">
        <v>19.718</v>
      </c>
      <c r="BA1298">
        <v>13.079000000000001</v>
      </c>
      <c r="BB1298">
        <v>38605.671000000002</v>
      </c>
      <c r="BD1298">
        <v>86.06</v>
      </c>
      <c r="BE1298">
        <v>4.7699999999999996</v>
      </c>
      <c r="BF1298">
        <v>30.1</v>
      </c>
      <c r="BG1298">
        <v>35.6</v>
      </c>
      <c r="BI1298">
        <v>5.98</v>
      </c>
      <c r="BJ1298">
        <v>82.66</v>
      </c>
      <c r="BK1298">
        <v>0.90100000000000002</v>
      </c>
    </row>
    <row r="1299" spans="1:67" x14ac:dyDescent="0.3">
      <c r="A1299" t="s">
        <v>205</v>
      </c>
      <c r="B1299" t="s">
        <v>206</v>
      </c>
      <c r="C1299" t="s">
        <v>122</v>
      </c>
      <c r="D1299" s="33">
        <v>44376</v>
      </c>
      <c r="E1299">
        <v>5816411</v>
      </c>
      <c r="F1299">
        <v>3395</v>
      </c>
      <c r="G1299">
        <v>1997</v>
      </c>
      <c r="H1299">
        <v>111085</v>
      </c>
      <c r="I1299">
        <v>45</v>
      </c>
      <c r="J1299">
        <v>32.713999999999999</v>
      </c>
      <c r="K1299">
        <v>86268.74</v>
      </c>
      <c r="L1299">
        <v>50.353999999999999</v>
      </c>
      <c r="M1299">
        <v>29.619</v>
      </c>
      <c r="N1299">
        <v>1647.6079999999999</v>
      </c>
      <c r="O1299">
        <v>0.66700000000000004</v>
      </c>
      <c r="P1299">
        <v>0.48499999999999999</v>
      </c>
      <c r="Q1299">
        <v>0.96</v>
      </c>
      <c r="R1299">
        <v>1250</v>
      </c>
      <c r="S1299">
        <v>18.54</v>
      </c>
      <c r="T1299">
        <v>8627</v>
      </c>
      <c r="U1299">
        <v>127.955</v>
      </c>
      <c r="V1299">
        <v>205</v>
      </c>
      <c r="W1299">
        <v>3.0409999999999999</v>
      </c>
      <c r="X1299">
        <v>888</v>
      </c>
      <c r="Y1299">
        <v>13.170999999999999</v>
      </c>
      <c r="Z1299">
        <v>263456</v>
      </c>
      <c r="AA1299">
        <v>93406969</v>
      </c>
      <c r="AB1299">
        <v>1385.4079999999999</v>
      </c>
      <c r="AC1299">
        <v>3.9079999999999999</v>
      </c>
      <c r="AD1299">
        <v>246284</v>
      </c>
      <c r="AE1299">
        <v>3.653</v>
      </c>
      <c r="AF1299">
        <v>8.0000000000000002E-3</v>
      </c>
      <c r="AG1299">
        <v>125</v>
      </c>
      <c r="AH1299" t="s">
        <v>207</v>
      </c>
      <c r="AI1299">
        <v>54479591</v>
      </c>
      <c r="AJ1299">
        <v>34372359</v>
      </c>
      <c r="AK1299">
        <v>20594184</v>
      </c>
      <c r="AL1299">
        <v>82773</v>
      </c>
      <c r="AM1299">
        <v>690959</v>
      </c>
      <c r="AN1299">
        <v>587886</v>
      </c>
      <c r="AO1299">
        <v>80.8</v>
      </c>
      <c r="AP1299">
        <v>50.98</v>
      </c>
      <c r="AQ1299">
        <v>30.55</v>
      </c>
      <c r="AR1299">
        <v>0.12</v>
      </c>
      <c r="AS1299">
        <v>8719</v>
      </c>
      <c r="AT1299">
        <v>178542</v>
      </c>
      <c r="AU1299">
        <v>0.26500000000000001</v>
      </c>
      <c r="AV1299">
        <v>47.22</v>
      </c>
      <c r="AW1299">
        <v>67422000</v>
      </c>
      <c r="AX1299">
        <v>122.578</v>
      </c>
      <c r="AY1299">
        <v>42</v>
      </c>
      <c r="AZ1299">
        <v>19.718</v>
      </c>
      <c r="BA1299">
        <v>13.079000000000001</v>
      </c>
      <c r="BB1299">
        <v>38605.671000000002</v>
      </c>
      <c r="BD1299">
        <v>86.06</v>
      </c>
      <c r="BE1299">
        <v>4.7699999999999996</v>
      </c>
      <c r="BF1299">
        <v>30.1</v>
      </c>
      <c r="BG1299">
        <v>35.6</v>
      </c>
      <c r="BI1299">
        <v>5.98</v>
      </c>
      <c r="BJ1299">
        <v>82.66</v>
      </c>
      <c r="BK1299">
        <v>0.90100000000000002</v>
      </c>
    </row>
    <row r="1300" spans="1:67" x14ac:dyDescent="0.3">
      <c r="A1300" t="s">
        <v>205</v>
      </c>
      <c r="B1300" t="s">
        <v>206</v>
      </c>
      <c r="C1300" t="s">
        <v>122</v>
      </c>
      <c r="D1300" s="33">
        <v>44377</v>
      </c>
      <c r="E1300">
        <v>5817787</v>
      </c>
      <c r="F1300">
        <v>1376</v>
      </c>
      <c r="G1300">
        <v>1862.143</v>
      </c>
      <c r="H1300">
        <v>111110</v>
      </c>
      <c r="I1300">
        <v>25</v>
      </c>
      <c r="J1300">
        <v>31.571000000000002</v>
      </c>
      <c r="K1300">
        <v>86289.149000000005</v>
      </c>
      <c r="L1300">
        <v>20.408999999999999</v>
      </c>
      <c r="M1300">
        <v>27.619</v>
      </c>
      <c r="N1300">
        <v>1647.9780000000001</v>
      </c>
      <c r="O1300">
        <v>0.371</v>
      </c>
      <c r="P1300">
        <v>0.46800000000000003</v>
      </c>
      <c r="Q1300">
        <v>0.99</v>
      </c>
      <c r="R1300">
        <v>1204</v>
      </c>
      <c r="S1300">
        <v>17.858000000000001</v>
      </c>
      <c r="T1300">
        <v>8451</v>
      </c>
      <c r="U1300">
        <v>125.345</v>
      </c>
      <c r="V1300">
        <v>194</v>
      </c>
      <c r="W1300">
        <v>2.8769999999999998</v>
      </c>
      <c r="X1300">
        <v>879</v>
      </c>
      <c r="Y1300">
        <v>13.037000000000001</v>
      </c>
      <c r="Z1300">
        <v>268565</v>
      </c>
      <c r="AA1300">
        <v>93675534</v>
      </c>
      <c r="AB1300">
        <v>1389.3910000000001</v>
      </c>
      <c r="AC1300">
        <v>3.9830000000000001</v>
      </c>
      <c r="AD1300">
        <v>251358</v>
      </c>
      <c r="AE1300">
        <v>3.7280000000000002</v>
      </c>
      <c r="AF1300">
        <v>8.0000000000000002E-3</v>
      </c>
      <c r="AG1300">
        <v>125</v>
      </c>
      <c r="AH1300" t="s">
        <v>207</v>
      </c>
      <c r="AI1300">
        <v>55166867</v>
      </c>
      <c r="AJ1300">
        <v>34576158</v>
      </c>
      <c r="AK1300">
        <v>21082294</v>
      </c>
      <c r="AL1300">
        <v>84839</v>
      </c>
      <c r="AM1300">
        <v>687276</v>
      </c>
      <c r="AN1300">
        <v>589668</v>
      </c>
      <c r="AO1300">
        <v>81.819999999999993</v>
      </c>
      <c r="AP1300">
        <v>51.28</v>
      </c>
      <c r="AQ1300">
        <v>31.27</v>
      </c>
      <c r="AR1300">
        <v>0.13</v>
      </c>
      <c r="AS1300">
        <v>8746</v>
      </c>
      <c r="AT1300">
        <v>174244</v>
      </c>
      <c r="AU1300">
        <v>0.25800000000000001</v>
      </c>
      <c r="AV1300">
        <v>45.83</v>
      </c>
      <c r="AW1300">
        <v>67422000</v>
      </c>
      <c r="AX1300">
        <v>122.578</v>
      </c>
      <c r="AY1300">
        <v>42</v>
      </c>
      <c r="AZ1300">
        <v>19.718</v>
      </c>
      <c r="BA1300">
        <v>13.079000000000001</v>
      </c>
      <c r="BB1300">
        <v>38605.671000000002</v>
      </c>
      <c r="BD1300">
        <v>86.06</v>
      </c>
      <c r="BE1300">
        <v>4.7699999999999996</v>
      </c>
      <c r="BF1300">
        <v>30.1</v>
      </c>
      <c r="BG1300">
        <v>35.6</v>
      </c>
      <c r="BI1300">
        <v>5.98</v>
      </c>
      <c r="BJ1300">
        <v>82.66</v>
      </c>
      <c r="BK1300">
        <v>0.90100000000000002</v>
      </c>
    </row>
    <row r="1301" spans="1:67" x14ac:dyDescent="0.3">
      <c r="A1301" t="s">
        <v>205</v>
      </c>
      <c r="B1301" t="s">
        <v>206</v>
      </c>
      <c r="C1301" t="s">
        <v>122</v>
      </c>
      <c r="D1301" s="33">
        <v>44378</v>
      </c>
      <c r="E1301">
        <v>5820451</v>
      </c>
      <c r="F1301">
        <v>2664</v>
      </c>
      <c r="G1301">
        <v>1956</v>
      </c>
      <c r="H1301">
        <v>111139</v>
      </c>
      <c r="I1301">
        <v>29</v>
      </c>
      <c r="J1301">
        <v>29.428999999999998</v>
      </c>
      <c r="K1301">
        <v>86328.660999999993</v>
      </c>
      <c r="L1301">
        <v>39.512</v>
      </c>
      <c r="M1301">
        <v>29.010999999999999</v>
      </c>
      <c r="N1301">
        <v>1648.4090000000001</v>
      </c>
      <c r="O1301">
        <v>0.43</v>
      </c>
      <c r="P1301">
        <v>0.436</v>
      </c>
      <c r="Q1301">
        <v>1.04</v>
      </c>
      <c r="R1301">
        <v>1162</v>
      </c>
      <c r="S1301">
        <v>17.234999999999999</v>
      </c>
      <c r="T1301">
        <v>8232</v>
      </c>
      <c r="U1301">
        <v>122.09699999999999</v>
      </c>
      <c r="V1301">
        <v>197</v>
      </c>
      <c r="W1301">
        <v>2.9220000000000002</v>
      </c>
      <c r="X1301">
        <v>848</v>
      </c>
      <c r="Y1301">
        <v>12.577</v>
      </c>
      <c r="Z1301">
        <v>324051</v>
      </c>
      <c r="AA1301">
        <v>93999585</v>
      </c>
      <c r="AB1301">
        <v>1394.1980000000001</v>
      </c>
      <c r="AC1301">
        <v>4.806</v>
      </c>
      <c r="AD1301">
        <v>256047</v>
      </c>
      <c r="AE1301">
        <v>3.798</v>
      </c>
      <c r="AF1301">
        <v>8.0000000000000002E-3</v>
      </c>
      <c r="AG1301">
        <v>125</v>
      </c>
      <c r="AH1301" t="s">
        <v>207</v>
      </c>
      <c r="AI1301">
        <v>55858572</v>
      </c>
      <c r="AJ1301">
        <v>34807963</v>
      </c>
      <c r="AK1301">
        <v>21548108</v>
      </c>
      <c r="AL1301">
        <v>87103</v>
      </c>
      <c r="AM1301">
        <v>691705</v>
      </c>
      <c r="AN1301">
        <v>595294</v>
      </c>
      <c r="AO1301">
        <v>82.85</v>
      </c>
      <c r="AP1301">
        <v>51.63</v>
      </c>
      <c r="AQ1301">
        <v>31.96</v>
      </c>
      <c r="AR1301">
        <v>0.13</v>
      </c>
      <c r="AS1301">
        <v>8829</v>
      </c>
      <c r="AT1301">
        <v>172832</v>
      </c>
      <c r="AU1301">
        <v>0.25600000000000001</v>
      </c>
      <c r="AV1301">
        <v>45.83</v>
      </c>
      <c r="AW1301">
        <v>67422000</v>
      </c>
      <c r="AX1301">
        <v>122.578</v>
      </c>
      <c r="AY1301">
        <v>42</v>
      </c>
      <c r="AZ1301">
        <v>19.718</v>
      </c>
      <c r="BA1301">
        <v>13.079000000000001</v>
      </c>
      <c r="BB1301">
        <v>38605.671000000002</v>
      </c>
      <c r="BD1301">
        <v>86.06</v>
      </c>
      <c r="BE1301">
        <v>4.7699999999999996</v>
      </c>
      <c r="BF1301">
        <v>30.1</v>
      </c>
      <c r="BG1301">
        <v>35.6</v>
      </c>
      <c r="BI1301">
        <v>5.98</v>
      </c>
      <c r="BJ1301">
        <v>82.66</v>
      </c>
      <c r="BK1301">
        <v>0.90100000000000002</v>
      </c>
    </row>
    <row r="1302" spans="1:67" x14ac:dyDescent="0.3">
      <c r="A1302" t="s">
        <v>205</v>
      </c>
      <c r="B1302" t="s">
        <v>206</v>
      </c>
      <c r="C1302" t="s">
        <v>122</v>
      </c>
      <c r="D1302" s="33">
        <v>44379</v>
      </c>
      <c r="E1302">
        <v>5823134</v>
      </c>
      <c r="F1302">
        <v>2683</v>
      </c>
      <c r="G1302">
        <v>2055.5709999999999</v>
      </c>
      <c r="H1302">
        <v>111163</v>
      </c>
      <c r="I1302">
        <v>24</v>
      </c>
      <c r="J1302">
        <v>28.143000000000001</v>
      </c>
      <c r="K1302">
        <v>86368.455000000002</v>
      </c>
      <c r="L1302">
        <v>39.793999999999997</v>
      </c>
      <c r="M1302">
        <v>30.488</v>
      </c>
      <c r="N1302">
        <v>1648.7639999999999</v>
      </c>
      <c r="O1302">
        <v>0.35599999999999998</v>
      </c>
      <c r="P1302">
        <v>0.41699999999999998</v>
      </c>
      <c r="Q1302">
        <v>1.08</v>
      </c>
      <c r="R1302">
        <v>1123</v>
      </c>
      <c r="S1302">
        <v>16.655999999999999</v>
      </c>
      <c r="T1302">
        <v>8044</v>
      </c>
      <c r="U1302">
        <v>119.30800000000001</v>
      </c>
      <c r="V1302">
        <v>175</v>
      </c>
      <c r="W1302">
        <v>2.5960000000000001</v>
      </c>
      <c r="X1302">
        <v>818</v>
      </c>
      <c r="Y1302">
        <v>12.132999999999999</v>
      </c>
      <c r="Z1302">
        <v>397365</v>
      </c>
      <c r="AA1302">
        <v>94396950</v>
      </c>
      <c r="AB1302">
        <v>1400.0909999999999</v>
      </c>
      <c r="AC1302">
        <v>5.8940000000000001</v>
      </c>
      <c r="AD1302">
        <v>262138</v>
      </c>
      <c r="AE1302">
        <v>3.8879999999999999</v>
      </c>
      <c r="AF1302">
        <v>8.9999999999999993E-3</v>
      </c>
      <c r="AG1302">
        <v>111.1</v>
      </c>
      <c r="AH1302" t="s">
        <v>207</v>
      </c>
      <c r="AI1302">
        <v>56609027</v>
      </c>
      <c r="AJ1302">
        <v>35036101</v>
      </c>
      <c r="AK1302">
        <v>22077663</v>
      </c>
      <c r="AL1302">
        <v>89275</v>
      </c>
      <c r="AM1302">
        <v>750455</v>
      </c>
      <c r="AN1302">
        <v>595115</v>
      </c>
      <c r="AO1302">
        <v>83.96</v>
      </c>
      <c r="AP1302">
        <v>51.97</v>
      </c>
      <c r="AQ1302">
        <v>32.75</v>
      </c>
      <c r="AR1302">
        <v>0.13</v>
      </c>
      <c r="AS1302">
        <v>8827</v>
      </c>
      <c r="AT1302">
        <v>172819</v>
      </c>
      <c r="AU1302">
        <v>0.25600000000000001</v>
      </c>
      <c r="AV1302">
        <v>45.83</v>
      </c>
      <c r="AW1302">
        <v>67422000</v>
      </c>
      <c r="AX1302">
        <v>122.578</v>
      </c>
      <c r="AY1302">
        <v>42</v>
      </c>
      <c r="AZ1302">
        <v>19.718</v>
      </c>
      <c r="BA1302">
        <v>13.079000000000001</v>
      </c>
      <c r="BB1302">
        <v>38605.671000000002</v>
      </c>
      <c r="BD1302">
        <v>86.06</v>
      </c>
      <c r="BE1302">
        <v>4.7699999999999996</v>
      </c>
      <c r="BF1302">
        <v>30.1</v>
      </c>
      <c r="BG1302">
        <v>35.6</v>
      </c>
      <c r="BI1302">
        <v>5.98</v>
      </c>
      <c r="BJ1302">
        <v>82.66</v>
      </c>
      <c r="BK1302">
        <v>0.90100000000000002</v>
      </c>
    </row>
    <row r="1303" spans="1:67" x14ac:dyDescent="0.3">
      <c r="A1303" t="s">
        <v>205</v>
      </c>
      <c r="B1303" t="s">
        <v>206</v>
      </c>
      <c r="C1303" t="s">
        <v>122</v>
      </c>
      <c r="D1303" s="33">
        <v>44380</v>
      </c>
      <c r="E1303">
        <v>5826140</v>
      </c>
      <c r="F1303">
        <v>3006</v>
      </c>
      <c r="G1303">
        <v>2181</v>
      </c>
      <c r="H1303">
        <v>111180</v>
      </c>
      <c r="I1303">
        <v>17</v>
      </c>
      <c r="J1303">
        <v>28.856999999999999</v>
      </c>
      <c r="K1303">
        <v>86413.04</v>
      </c>
      <c r="L1303">
        <v>44.585000000000001</v>
      </c>
      <c r="M1303">
        <v>32.347999999999999</v>
      </c>
      <c r="N1303">
        <v>1649.0170000000001</v>
      </c>
      <c r="O1303">
        <v>0.252</v>
      </c>
      <c r="P1303">
        <v>0.42799999999999999</v>
      </c>
      <c r="Q1303">
        <v>1.1299999999999999</v>
      </c>
      <c r="R1303">
        <v>1102</v>
      </c>
      <c r="S1303">
        <v>16.344999999999999</v>
      </c>
      <c r="T1303">
        <v>7912</v>
      </c>
      <c r="U1303">
        <v>117.35</v>
      </c>
      <c r="V1303">
        <v>178</v>
      </c>
      <c r="W1303">
        <v>2.64</v>
      </c>
      <c r="X1303">
        <v>816</v>
      </c>
      <c r="Y1303">
        <v>12.103</v>
      </c>
      <c r="Z1303">
        <v>267748</v>
      </c>
      <c r="AA1303">
        <v>94664698</v>
      </c>
      <c r="AB1303">
        <v>1404.0619999999999</v>
      </c>
      <c r="AC1303">
        <v>3.9710000000000001</v>
      </c>
      <c r="AD1303">
        <v>270594</v>
      </c>
      <c r="AE1303">
        <v>4.0129999999999999</v>
      </c>
      <c r="AF1303">
        <v>8.9999999999999993E-3</v>
      </c>
      <c r="AG1303">
        <v>111.1</v>
      </c>
      <c r="AH1303" t="s">
        <v>207</v>
      </c>
      <c r="AI1303">
        <v>57120594</v>
      </c>
      <c r="AJ1303">
        <v>35178052</v>
      </c>
      <c r="AK1303">
        <v>22451187</v>
      </c>
      <c r="AL1303">
        <v>90205</v>
      </c>
      <c r="AM1303">
        <v>511567</v>
      </c>
      <c r="AN1303">
        <v>593288</v>
      </c>
      <c r="AO1303">
        <v>84.72</v>
      </c>
      <c r="AP1303">
        <v>52.18</v>
      </c>
      <c r="AQ1303">
        <v>33.299999999999997</v>
      </c>
      <c r="AR1303">
        <v>0.13</v>
      </c>
      <c r="AS1303">
        <v>8800</v>
      </c>
      <c r="AT1303">
        <v>171223</v>
      </c>
      <c r="AU1303">
        <v>0.254</v>
      </c>
      <c r="AV1303">
        <v>45.83</v>
      </c>
      <c r="AW1303">
        <v>67422000</v>
      </c>
      <c r="AX1303">
        <v>122.578</v>
      </c>
      <c r="AY1303">
        <v>42</v>
      </c>
      <c r="AZ1303">
        <v>19.718</v>
      </c>
      <c r="BA1303">
        <v>13.079000000000001</v>
      </c>
      <c r="BB1303">
        <v>38605.671000000002</v>
      </c>
      <c r="BD1303">
        <v>86.06</v>
      </c>
      <c r="BE1303">
        <v>4.7699999999999996</v>
      </c>
      <c r="BF1303">
        <v>30.1</v>
      </c>
      <c r="BG1303">
        <v>35.6</v>
      </c>
      <c r="BI1303">
        <v>5.98</v>
      </c>
      <c r="BJ1303">
        <v>82.66</v>
      </c>
      <c r="BK1303">
        <v>0.90100000000000002</v>
      </c>
    </row>
    <row r="1304" spans="1:67" x14ac:dyDescent="0.3">
      <c r="A1304" t="s">
        <v>205</v>
      </c>
      <c r="B1304" t="s">
        <v>206</v>
      </c>
      <c r="C1304" t="s">
        <v>122</v>
      </c>
      <c r="D1304" s="33">
        <v>44381</v>
      </c>
      <c r="E1304">
        <v>5828745</v>
      </c>
      <c r="F1304">
        <v>2605</v>
      </c>
      <c r="G1304">
        <v>2319.7139999999999</v>
      </c>
      <c r="H1304">
        <v>111191</v>
      </c>
      <c r="I1304">
        <v>11</v>
      </c>
      <c r="J1304">
        <v>27.856999999999999</v>
      </c>
      <c r="K1304">
        <v>86451.676999999996</v>
      </c>
      <c r="L1304">
        <v>38.637</v>
      </c>
      <c r="M1304">
        <v>34.405999999999999</v>
      </c>
      <c r="N1304">
        <v>1649.18</v>
      </c>
      <c r="O1304">
        <v>0.16300000000000001</v>
      </c>
      <c r="P1304">
        <v>0.41299999999999998</v>
      </c>
      <c r="Q1304">
        <v>1.17</v>
      </c>
      <c r="R1304">
        <v>1104</v>
      </c>
      <c r="S1304">
        <v>16.373999999999999</v>
      </c>
      <c r="T1304">
        <v>7913</v>
      </c>
      <c r="U1304">
        <v>117.36499999999999</v>
      </c>
      <c r="V1304">
        <v>177</v>
      </c>
      <c r="W1304">
        <v>2.625</v>
      </c>
      <c r="X1304">
        <v>815</v>
      </c>
      <c r="Y1304">
        <v>12.087999999999999</v>
      </c>
      <c r="Z1304">
        <v>67287</v>
      </c>
      <c r="AA1304">
        <v>94731985</v>
      </c>
      <c r="AB1304">
        <v>1405.06</v>
      </c>
      <c r="AC1304">
        <v>0.998</v>
      </c>
      <c r="AD1304">
        <v>272734</v>
      </c>
      <c r="AE1304">
        <v>4.0449999999999999</v>
      </c>
      <c r="AF1304">
        <v>8.9999999999999993E-3</v>
      </c>
      <c r="AG1304">
        <v>111.1</v>
      </c>
      <c r="AH1304" t="s">
        <v>207</v>
      </c>
      <c r="AI1304">
        <v>57318816</v>
      </c>
      <c r="AJ1304">
        <v>35234741</v>
      </c>
      <c r="AK1304">
        <v>22593132</v>
      </c>
      <c r="AL1304">
        <v>90475</v>
      </c>
      <c r="AM1304">
        <v>198222</v>
      </c>
      <c r="AN1304">
        <v>591276</v>
      </c>
      <c r="AO1304">
        <v>85.02</v>
      </c>
      <c r="AP1304">
        <v>52.26</v>
      </c>
      <c r="AQ1304">
        <v>33.51</v>
      </c>
      <c r="AR1304">
        <v>0.13</v>
      </c>
      <c r="AS1304">
        <v>8770</v>
      </c>
      <c r="AT1304">
        <v>171344</v>
      </c>
      <c r="AU1304">
        <v>0.254</v>
      </c>
      <c r="AV1304">
        <v>45.83</v>
      </c>
      <c r="AW1304">
        <v>67422000</v>
      </c>
      <c r="AX1304">
        <v>122.578</v>
      </c>
      <c r="AY1304">
        <v>42</v>
      </c>
      <c r="AZ1304">
        <v>19.718</v>
      </c>
      <c r="BA1304">
        <v>13.079000000000001</v>
      </c>
      <c r="BB1304">
        <v>38605.671000000002</v>
      </c>
      <c r="BD1304">
        <v>86.06</v>
      </c>
      <c r="BE1304">
        <v>4.7699999999999996</v>
      </c>
      <c r="BF1304">
        <v>30.1</v>
      </c>
      <c r="BG1304">
        <v>35.6</v>
      </c>
      <c r="BI1304">
        <v>5.98</v>
      </c>
      <c r="BJ1304">
        <v>82.66</v>
      </c>
      <c r="BK1304">
        <v>0.90100000000000002</v>
      </c>
      <c r="BL1304">
        <v>63122.6</v>
      </c>
      <c r="BM1304">
        <v>6.77</v>
      </c>
      <c r="BN1304">
        <v>-5.98</v>
      </c>
      <c r="BO1304">
        <v>936.23149713743305</v>
      </c>
    </row>
    <row r="1305" spans="1:67" x14ac:dyDescent="0.3">
      <c r="A1305" t="s">
        <v>205</v>
      </c>
      <c r="B1305" t="s">
        <v>206</v>
      </c>
      <c r="C1305" t="s">
        <v>122</v>
      </c>
      <c r="D1305" s="33">
        <v>44382</v>
      </c>
      <c r="E1305">
        <v>5829541</v>
      </c>
      <c r="F1305">
        <v>796</v>
      </c>
      <c r="G1305">
        <v>2360.7139999999999</v>
      </c>
      <c r="H1305">
        <v>111227</v>
      </c>
      <c r="I1305">
        <v>36</v>
      </c>
      <c r="J1305">
        <v>26.713999999999999</v>
      </c>
      <c r="K1305">
        <v>86463.483999999997</v>
      </c>
      <c r="L1305">
        <v>11.805999999999999</v>
      </c>
      <c r="M1305">
        <v>35.014000000000003</v>
      </c>
      <c r="N1305">
        <v>1649.7139999999999</v>
      </c>
      <c r="O1305">
        <v>0.53400000000000003</v>
      </c>
      <c r="P1305">
        <v>0.39600000000000002</v>
      </c>
      <c r="Q1305">
        <v>1.21</v>
      </c>
      <c r="R1305">
        <v>1077</v>
      </c>
      <c r="S1305">
        <v>15.974</v>
      </c>
      <c r="T1305">
        <v>7806</v>
      </c>
      <c r="U1305">
        <v>115.77800000000001</v>
      </c>
      <c r="V1305">
        <v>166</v>
      </c>
      <c r="W1305">
        <v>2.4620000000000002</v>
      </c>
      <c r="X1305">
        <v>776</v>
      </c>
      <c r="Y1305">
        <v>11.51</v>
      </c>
      <c r="Z1305">
        <v>374033</v>
      </c>
      <c r="AA1305">
        <v>95106018</v>
      </c>
      <c r="AB1305">
        <v>1410.6079999999999</v>
      </c>
      <c r="AC1305">
        <v>5.548</v>
      </c>
      <c r="AD1305">
        <v>280358</v>
      </c>
      <c r="AE1305">
        <v>4.1580000000000004</v>
      </c>
      <c r="AF1305">
        <v>0.01</v>
      </c>
      <c r="AG1305">
        <v>100</v>
      </c>
      <c r="AH1305" t="s">
        <v>207</v>
      </c>
      <c r="AI1305">
        <v>57908271</v>
      </c>
      <c r="AJ1305">
        <v>35403182</v>
      </c>
      <c r="AK1305">
        <v>23017214</v>
      </c>
      <c r="AL1305">
        <v>92167</v>
      </c>
      <c r="AM1305">
        <v>589455</v>
      </c>
      <c r="AN1305">
        <v>588520</v>
      </c>
      <c r="AO1305">
        <v>85.89</v>
      </c>
      <c r="AP1305">
        <v>52.51</v>
      </c>
      <c r="AQ1305">
        <v>34.14</v>
      </c>
      <c r="AR1305">
        <v>0.14000000000000001</v>
      </c>
      <c r="AS1305">
        <v>8729</v>
      </c>
      <c r="AT1305">
        <v>173330</v>
      </c>
      <c r="AU1305">
        <v>0.25700000000000001</v>
      </c>
      <c r="AV1305">
        <v>45.83</v>
      </c>
      <c r="AW1305">
        <v>67422000</v>
      </c>
      <c r="AX1305">
        <v>122.578</v>
      </c>
      <c r="AY1305">
        <v>42</v>
      </c>
      <c r="AZ1305">
        <v>19.718</v>
      </c>
      <c r="BA1305">
        <v>13.079000000000001</v>
      </c>
      <c r="BB1305">
        <v>38605.671000000002</v>
      </c>
      <c r="BD1305">
        <v>86.06</v>
      </c>
      <c r="BE1305">
        <v>4.7699999999999996</v>
      </c>
      <c r="BF1305">
        <v>30.1</v>
      </c>
      <c r="BG1305">
        <v>35.6</v>
      </c>
      <c r="BI1305">
        <v>5.98</v>
      </c>
      <c r="BJ1305">
        <v>82.66</v>
      </c>
      <c r="BK1305">
        <v>0.90100000000000002</v>
      </c>
    </row>
    <row r="1306" spans="1:67" x14ac:dyDescent="0.3">
      <c r="A1306" t="s">
        <v>205</v>
      </c>
      <c r="B1306" t="s">
        <v>206</v>
      </c>
      <c r="C1306" t="s">
        <v>122</v>
      </c>
      <c r="D1306" s="33">
        <v>44383</v>
      </c>
      <c r="E1306">
        <v>5833126</v>
      </c>
      <c r="F1306">
        <v>3585</v>
      </c>
      <c r="G1306">
        <v>2387.857</v>
      </c>
      <c r="H1306">
        <v>111261</v>
      </c>
      <c r="I1306">
        <v>34</v>
      </c>
      <c r="J1306">
        <v>25.143000000000001</v>
      </c>
      <c r="K1306">
        <v>86516.656000000003</v>
      </c>
      <c r="L1306">
        <v>53.173000000000002</v>
      </c>
      <c r="M1306">
        <v>35.417000000000002</v>
      </c>
      <c r="N1306">
        <v>1650.2180000000001</v>
      </c>
      <c r="O1306">
        <v>0.504</v>
      </c>
      <c r="P1306">
        <v>0.373</v>
      </c>
      <c r="Q1306">
        <v>1.26</v>
      </c>
      <c r="R1306">
        <v>1032</v>
      </c>
      <c r="S1306">
        <v>15.307</v>
      </c>
      <c r="T1306">
        <v>7637</v>
      </c>
      <c r="U1306">
        <v>113.27200000000001</v>
      </c>
      <c r="V1306">
        <v>167</v>
      </c>
      <c r="W1306">
        <v>2.4769999999999999</v>
      </c>
      <c r="X1306">
        <v>791</v>
      </c>
      <c r="Y1306">
        <v>11.731999999999999</v>
      </c>
      <c r="Z1306">
        <v>294124</v>
      </c>
      <c r="AA1306">
        <v>95400142</v>
      </c>
      <c r="AB1306">
        <v>1414.971</v>
      </c>
      <c r="AC1306">
        <v>4.3620000000000001</v>
      </c>
      <c r="AD1306">
        <v>284739</v>
      </c>
      <c r="AE1306">
        <v>4.2229999999999999</v>
      </c>
      <c r="AF1306">
        <v>0.01</v>
      </c>
      <c r="AG1306">
        <v>100</v>
      </c>
      <c r="AH1306" t="s">
        <v>207</v>
      </c>
      <c r="AI1306">
        <v>58581675</v>
      </c>
      <c r="AJ1306">
        <v>35599915</v>
      </c>
      <c r="AK1306">
        <v>23499700</v>
      </c>
      <c r="AL1306">
        <v>94061</v>
      </c>
      <c r="AM1306">
        <v>673404</v>
      </c>
      <c r="AN1306">
        <v>586012</v>
      </c>
      <c r="AO1306">
        <v>86.89</v>
      </c>
      <c r="AP1306">
        <v>52.8</v>
      </c>
      <c r="AQ1306">
        <v>34.85</v>
      </c>
      <c r="AR1306">
        <v>0.14000000000000001</v>
      </c>
      <c r="AS1306">
        <v>8692</v>
      </c>
      <c r="AT1306">
        <v>175365</v>
      </c>
      <c r="AU1306">
        <v>0.26</v>
      </c>
      <c r="AV1306">
        <v>45.83</v>
      </c>
      <c r="AW1306">
        <v>67422000</v>
      </c>
      <c r="AX1306">
        <v>122.578</v>
      </c>
      <c r="AY1306">
        <v>42</v>
      </c>
      <c r="AZ1306">
        <v>19.718</v>
      </c>
      <c r="BA1306">
        <v>13.079000000000001</v>
      </c>
      <c r="BB1306">
        <v>38605.671000000002</v>
      </c>
      <c r="BD1306">
        <v>86.06</v>
      </c>
      <c r="BE1306">
        <v>4.7699999999999996</v>
      </c>
      <c r="BF1306">
        <v>30.1</v>
      </c>
      <c r="BG1306">
        <v>35.6</v>
      </c>
      <c r="BI1306">
        <v>5.98</v>
      </c>
      <c r="BJ1306">
        <v>82.66</v>
      </c>
      <c r="BK1306">
        <v>0.90100000000000002</v>
      </c>
    </row>
    <row r="1307" spans="1:67" x14ac:dyDescent="0.3">
      <c r="A1307" t="s">
        <v>205</v>
      </c>
      <c r="B1307" t="s">
        <v>206</v>
      </c>
      <c r="C1307" t="s">
        <v>122</v>
      </c>
      <c r="D1307" s="33">
        <v>44384</v>
      </c>
      <c r="E1307">
        <v>5837207</v>
      </c>
      <c r="F1307">
        <v>4081</v>
      </c>
      <c r="G1307">
        <v>2774.2860000000001</v>
      </c>
      <c r="H1307">
        <v>111289</v>
      </c>
      <c r="I1307">
        <v>28</v>
      </c>
      <c r="J1307">
        <v>25.571000000000002</v>
      </c>
      <c r="K1307">
        <v>86577.184999999998</v>
      </c>
      <c r="L1307">
        <v>60.529000000000003</v>
      </c>
      <c r="M1307">
        <v>41.148000000000003</v>
      </c>
      <c r="N1307">
        <v>1650.633</v>
      </c>
      <c r="O1307">
        <v>0.41499999999999998</v>
      </c>
      <c r="P1307">
        <v>0.379</v>
      </c>
      <c r="Q1307">
        <v>1.31</v>
      </c>
      <c r="R1307">
        <v>997</v>
      </c>
      <c r="S1307">
        <v>14.787000000000001</v>
      </c>
      <c r="T1307">
        <v>7539</v>
      </c>
      <c r="U1307">
        <v>111.818</v>
      </c>
      <c r="V1307">
        <v>166</v>
      </c>
      <c r="W1307">
        <v>2.4620000000000002</v>
      </c>
      <c r="X1307">
        <v>773</v>
      </c>
      <c r="Y1307">
        <v>11.465</v>
      </c>
      <c r="Z1307">
        <v>309521</v>
      </c>
      <c r="AA1307">
        <v>95709663</v>
      </c>
      <c r="AB1307">
        <v>1419.5609999999999</v>
      </c>
      <c r="AC1307">
        <v>4.5910000000000002</v>
      </c>
      <c r="AD1307">
        <v>290590</v>
      </c>
      <c r="AE1307">
        <v>4.3099999999999996</v>
      </c>
      <c r="AF1307">
        <v>1.0999999999999999E-2</v>
      </c>
      <c r="AG1307">
        <v>90.9</v>
      </c>
      <c r="AH1307" t="s">
        <v>207</v>
      </c>
      <c r="AI1307">
        <v>59236306</v>
      </c>
      <c r="AJ1307">
        <v>35813361</v>
      </c>
      <c r="AK1307">
        <v>23946015</v>
      </c>
      <c r="AL1307">
        <v>95991</v>
      </c>
      <c r="AM1307">
        <v>654631</v>
      </c>
      <c r="AN1307">
        <v>581348</v>
      </c>
      <c r="AO1307">
        <v>87.86</v>
      </c>
      <c r="AP1307">
        <v>53.12</v>
      </c>
      <c r="AQ1307">
        <v>35.520000000000003</v>
      </c>
      <c r="AR1307">
        <v>0.14000000000000001</v>
      </c>
      <c r="AS1307">
        <v>8623</v>
      </c>
      <c r="AT1307">
        <v>176743</v>
      </c>
      <c r="AU1307">
        <v>0.26200000000000001</v>
      </c>
      <c r="AV1307">
        <v>45.83</v>
      </c>
      <c r="AW1307">
        <v>67422000</v>
      </c>
      <c r="AX1307">
        <v>122.578</v>
      </c>
      <c r="AY1307">
        <v>42</v>
      </c>
      <c r="AZ1307">
        <v>19.718</v>
      </c>
      <c r="BA1307">
        <v>13.079000000000001</v>
      </c>
      <c r="BB1307">
        <v>38605.671000000002</v>
      </c>
      <c r="BD1307">
        <v>86.06</v>
      </c>
      <c r="BE1307">
        <v>4.7699999999999996</v>
      </c>
      <c r="BF1307">
        <v>30.1</v>
      </c>
      <c r="BG1307">
        <v>35.6</v>
      </c>
      <c r="BI1307">
        <v>5.98</v>
      </c>
      <c r="BJ1307">
        <v>82.66</v>
      </c>
      <c r="BK1307">
        <v>0.90100000000000002</v>
      </c>
    </row>
    <row r="1308" spans="1:67" x14ac:dyDescent="0.3">
      <c r="A1308" t="s">
        <v>205</v>
      </c>
      <c r="B1308" t="s">
        <v>206</v>
      </c>
      <c r="C1308" t="s">
        <v>122</v>
      </c>
      <c r="D1308" s="33">
        <v>44385</v>
      </c>
      <c r="E1308">
        <v>5841649</v>
      </c>
      <c r="F1308">
        <v>4442</v>
      </c>
      <c r="G1308">
        <v>3028.2860000000001</v>
      </c>
      <c r="H1308">
        <v>111314</v>
      </c>
      <c r="I1308">
        <v>25</v>
      </c>
      <c r="J1308">
        <v>25</v>
      </c>
      <c r="K1308">
        <v>86643.069000000003</v>
      </c>
      <c r="L1308">
        <v>65.884</v>
      </c>
      <c r="M1308">
        <v>44.914999999999999</v>
      </c>
      <c r="N1308">
        <v>1651.0039999999999</v>
      </c>
      <c r="O1308">
        <v>0.371</v>
      </c>
      <c r="P1308">
        <v>0.371</v>
      </c>
      <c r="Q1308">
        <v>1.34</v>
      </c>
      <c r="R1308">
        <v>971</v>
      </c>
      <c r="S1308">
        <v>14.401999999999999</v>
      </c>
      <c r="T1308">
        <v>7384</v>
      </c>
      <c r="U1308">
        <v>109.51900000000001</v>
      </c>
      <c r="V1308">
        <v>162</v>
      </c>
      <c r="W1308">
        <v>2.403</v>
      </c>
      <c r="X1308">
        <v>764</v>
      </c>
      <c r="Y1308">
        <v>11.332000000000001</v>
      </c>
      <c r="Z1308">
        <v>358701</v>
      </c>
      <c r="AA1308">
        <v>96068364</v>
      </c>
      <c r="AB1308">
        <v>1424.8820000000001</v>
      </c>
      <c r="AC1308">
        <v>5.32</v>
      </c>
      <c r="AD1308">
        <v>295540</v>
      </c>
      <c r="AE1308">
        <v>4.383</v>
      </c>
      <c r="AF1308">
        <v>1.2E-2</v>
      </c>
      <c r="AG1308">
        <v>83.3</v>
      </c>
      <c r="AH1308" t="s">
        <v>207</v>
      </c>
      <c r="AI1308">
        <v>59893994</v>
      </c>
      <c r="AJ1308">
        <v>36044822</v>
      </c>
      <c r="AK1308">
        <v>24379309</v>
      </c>
      <c r="AL1308">
        <v>98137</v>
      </c>
      <c r="AM1308">
        <v>657688</v>
      </c>
      <c r="AN1308">
        <v>576489</v>
      </c>
      <c r="AO1308">
        <v>88.83</v>
      </c>
      <c r="AP1308">
        <v>53.46</v>
      </c>
      <c r="AQ1308">
        <v>36.159999999999997</v>
      </c>
      <c r="AR1308">
        <v>0.15</v>
      </c>
      <c r="AS1308">
        <v>8550</v>
      </c>
      <c r="AT1308">
        <v>176694</v>
      </c>
      <c r="AU1308">
        <v>0.26200000000000001</v>
      </c>
      <c r="AV1308">
        <v>45.83</v>
      </c>
      <c r="AW1308">
        <v>67422000</v>
      </c>
      <c r="AX1308">
        <v>122.578</v>
      </c>
      <c r="AY1308">
        <v>42</v>
      </c>
      <c r="AZ1308">
        <v>19.718</v>
      </c>
      <c r="BA1308">
        <v>13.079000000000001</v>
      </c>
      <c r="BB1308">
        <v>38605.671000000002</v>
      </c>
      <c r="BD1308">
        <v>86.06</v>
      </c>
      <c r="BE1308">
        <v>4.7699999999999996</v>
      </c>
      <c r="BF1308">
        <v>30.1</v>
      </c>
      <c r="BG1308">
        <v>35.6</v>
      </c>
      <c r="BI1308">
        <v>5.98</v>
      </c>
      <c r="BJ1308">
        <v>82.66</v>
      </c>
      <c r="BK1308">
        <v>0.90100000000000002</v>
      </c>
    </row>
    <row r="1309" spans="1:67" x14ac:dyDescent="0.3">
      <c r="A1309" t="s">
        <v>205</v>
      </c>
      <c r="B1309" t="s">
        <v>206</v>
      </c>
      <c r="C1309" t="s">
        <v>122</v>
      </c>
      <c r="D1309" s="33">
        <v>44386</v>
      </c>
      <c r="E1309">
        <v>5846229</v>
      </c>
      <c r="F1309">
        <v>4580</v>
      </c>
      <c r="G1309">
        <v>3299.2860000000001</v>
      </c>
      <c r="H1309">
        <v>111332</v>
      </c>
      <c r="I1309">
        <v>18</v>
      </c>
      <c r="J1309">
        <v>24.143000000000001</v>
      </c>
      <c r="K1309">
        <v>86710.998999999996</v>
      </c>
      <c r="L1309">
        <v>67.930000000000007</v>
      </c>
      <c r="M1309">
        <v>48.935000000000002</v>
      </c>
      <c r="N1309">
        <v>1651.271</v>
      </c>
      <c r="O1309">
        <v>0.26700000000000002</v>
      </c>
      <c r="P1309">
        <v>0.35799999999999998</v>
      </c>
      <c r="Q1309">
        <v>1.38</v>
      </c>
      <c r="R1309">
        <v>953</v>
      </c>
      <c r="S1309">
        <v>14.135</v>
      </c>
      <c r="T1309">
        <v>7275</v>
      </c>
      <c r="U1309">
        <v>107.902</v>
      </c>
      <c r="V1309">
        <v>175</v>
      </c>
      <c r="W1309">
        <v>2.5960000000000001</v>
      </c>
      <c r="X1309">
        <v>793</v>
      </c>
      <c r="Y1309">
        <v>11.762</v>
      </c>
      <c r="Z1309">
        <v>464879</v>
      </c>
      <c r="AA1309">
        <v>96533243</v>
      </c>
      <c r="AB1309">
        <v>1431.777</v>
      </c>
      <c r="AC1309">
        <v>6.8949999999999996</v>
      </c>
      <c r="AD1309">
        <v>305185</v>
      </c>
      <c r="AE1309">
        <v>4.5259999999999998</v>
      </c>
      <c r="AF1309">
        <v>1.2E-2</v>
      </c>
      <c r="AG1309">
        <v>83.3</v>
      </c>
      <c r="AH1309" t="s">
        <v>207</v>
      </c>
      <c r="AI1309">
        <v>60634738</v>
      </c>
      <c r="AJ1309">
        <v>36273154</v>
      </c>
      <c r="AK1309">
        <v>24899764</v>
      </c>
      <c r="AL1309">
        <v>100357</v>
      </c>
      <c r="AM1309">
        <v>740744</v>
      </c>
      <c r="AN1309">
        <v>575102</v>
      </c>
      <c r="AO1309">
        <v>89.93</v>
      </c>
      <c r="AP1309">
        <v>53.8</v>
      </c>
      <c r="AQ1309">
        <v>36.93</v>
      </c>
      <c r="AR1309">
        <v>0.15</v>
      </c>
      <c r="AS1309">
        <v>8530</v>
      </c>
      <c r="AT1309">
        <v>176722</v>
      </c>
      <c r="AU1309">
        <v>0.26200000000000001</v>
      </c>
      <c r="AV1309">
        <v>43.98</v>
      </c>
      <c r="AW1309">
        <v>67422000</v>
      </c>
      <c r="AX1309">
        <v>122.578</v>
      </c>
      <c r="AY1309">
        <v>42</v>
      </c>
      <c r="AZ1309">
        <v>19.718</v>
      </c>
      <c r="BA1309">
        <v>13.079000000000001</v>
      </c>
      <c r="BB1309">
        <v>38605.671000000002</v>
      </c>
      <c r="BD1309">
        <v>86.06</v>
      </c>
      <c r="BE1309">
        <v>4.7699999999999996</v>
      </c>
      <c r="BF1309">
        <v>30.1</v>
      </c>
      <c r="BG1309">
        <v>35.6</v>
      </c>
      <c r="BI1309">
        <v>5.98</v>
      </c>
      <c r="BJ1309">
        <v>82.66</v>
      </c>
      <c r="BK1309">
        <v>0.90100000000000002</v>
      </c>
    </row>
    <row r="1310" spans="1:67" x14ac:dyDescent="0.3">
      <c r="A1310" t="s">
        <v>205</v>
      </c>
      <c r="B1310" t="s">
        <v>206</v>
      </c>
      <c r="C1310" t="s">
        <v>122</v>
      </c>
      <c r="D1310" s="33">
        <v>44387</v>
      </c>
      <c r="E1310">
        <v>5850925</v>
      </c>
      <c r="F1310">
        <v>4696</v>
      </c>
      <c r="G1310">
        <v>3540.7139999999999</v>
      </c>
      <c r="H1310">
        <v>111351</v>
      </c>
      <c r="I1310">
        <v>19</v>
      </c>
      <c r="J1310">
        <v>24.428999999999998</v>
      </c>
      <c r="K1310">
        <v>86780.65</v>
      </c>
      <c r="L1310">
        <v>69.650999999999996</v>
      </c>
      <c r="M1310">
        <v>52.515999999999998</v>
      </c>
      <c r="N1310">
        <v>1651.5530000000001</v>
      </c>
      <c r="O1310">
        <v>0.28199999999999997</v>
      </c>
      <c r="P1310">
        <v>0.36199999999999999</v>
      </c>
      <c r="Q1310">
        <v>1.41</v>
      </c>
      <c r="R1310">
        <v>947</v>
      </c>
      <c r="S1310">
        <v>14.045999999999999</v>
      </c>
      <c r="T1310">
        <v>7183</v>
      </c>
      <c r="U1310">
        <v>106.538</v>
      </c>
      <c r="V1310">
        <v>167</v>
      </c>
      <c r="W1310">
        <v>2.4769999999999999</v>
      </c>
      <c r="X1310">
        <v>815</v>
      </c>
      <c r="Y1310">
        <v>12.087999999999999</v>
      </c>
      <c r="Z1310">
        <v>343620</v>
      </c>
      <c r="AA1310">
        <v>96876863</v>
      </c>
      <c r="AB1310">
        <v>1436.873</v>
      </c>
      <c r="AC1310">
        <v>5.0970000000000004</v>
      </c>
      <c r="AD1310">
        <v>316024</v>
      </c>
      <c r="AE1310">
        <v>4.6870000000000003</v>
      </c>
      <c r="AF1310">
        <v>1.2999999999999999E-2</v>
      </c>
      <c r="AG1310">
        <v>76.900000000000006</v>
      </c>
      <c r="AH1310" t="s">
        <v>207</v>
      </c>
      <c r="AI1310">
        <v>61124039</v>
      </c>
      <c r="AJ1310">
        <v>36421658</v>
      </c>
      <c r="AK1310">
        <v>25244197</v>
      </c>
      <c r="AL1310">
        <v>101354</v>
      </c>
      <c r="AM1310">
        <v>489301</v>
      </c>
      <c r="AN1310">
        <v>571921</v>
      </c>
      <c r="AO1310">
        <v>90.66</v>
      </c>
      <c r="AP1310">
        <v>54.02</v>
      </c>
      <c r="AQ1310">
        <v>37.44</v>
      </c>
      <c r="AR1310">
        <v>0.15</v>
      </c>
      <c r="AS1310">
        <v>8483</v>
      </c>
      <c r="AT1310">
        <v>177658</v>
      </c>
      <c r="AU1310">
        <v>0.26400000000000001</v>
      </c>
      <c r="AV1310">
        <v>43.98</v>
      </c>
      <c r="AW1310">
        <v>67422000</v>
      </c>
      <c r="AX1310">
        <v>122.578</v>
      </c>
      <c r="AY1310">
        <v>42</v>
      </c>
      <c r="AZ1310">
        <v>19.718</v>
      </c>
      <c r="BA1310">
        <v>13.079000000000001</v>
      </c>
      <c r="BB1310">
        <v>38605.671000000002</v>
      </c>
      <c r="BD1310">
        <v>86.06</v>
      </c>
      <c r="BE1310">
        <v>4.7699999999999996</v>
      </c>
      <c r="BF1310">
        <v>30.1</v>
      </c>
      <c r="BG1310">
        <v>35.6</v>
      </c>
      <c r="BI1310">
        <v>5.98</v>
      </c>
      <c r="BJ1310">
        <v>82.66</v>
      </c>
      <c r="BK1310">
        <v>0.90100000000000002</v>
      </c>
    </row>
    <row r="1311" spans="1:67" x14ac:dyDescent="0.3">
      <c r="A1311" t="s">
        <v>205</v>
      </c>
      <c r="B1311" t="s">
        <v>206</v>
      </c>
      <c r="C1311" t="s">
        <v>122</v>
      </c>
      <c r="D1311" s="33">
        <v>44388</v>
      </c>
      <c r="E1311">
        <v>5855239</v>
      </c>
      <c r="F1311">
        <v>4314</v>
      </c>
      <c r="G1311">
        <v>3784.857</v>
      </c>
      <c r="H1311">
        <v>111356</v>
      </c>
      <c r="I1311">
        <v>5</v>
      </c>
      <c r="J1311">
        <v>23.571000000000002</v>
      </c>
      <c r="K1311">
        <v>86844.634999999995</v>
      </c>
      <c r="L1311">
        <v>63.984999999999999</v>
      </c>
      <c r="M1311">
        <v>56.137</v>
      </c>
      <c r="N1311">
        <v>1651.627</v>
      </c>
      <c r="O1311">
        <v>7.3999999999999996E-2</v>
      </c>
      <c r="P1311">
        <v>0.35</v>
      </c>
      <c r="Q1311">
        <v>1.44</v>
      </c>
      <c r="R1311">
        <v>947</v>
      </c>
      <c r="S1311">
        <v>14.045999999999999</v>
      </c>
      <c r="T1311">
        <v>7183</v>
      </c>
      <c r="U1311">
        <v>106.538</v>
      </c>
      <c r="V1311">
        <v>159</v>
      </c>
      <c r="W1311">
        <v>2.3580000000000001</v>
      </c>
      <c r="X1311">
        <v>797</v>
      </c>
      <c r="Y1311">
        <v>11.821</v>
      </c>
      <c r="Z1311">
        <v>90288</v>
      </c>
      <c r="AA1311">
        <v>96967151</v>
      </c>
      <c r="AB1311">
        <v>1438.212</v>
      </c>
      <c r="AC1311">
        <v>1.339</v>
      </c>
      <c r="AD1311">
        <v>319309</v>
      </c>
      <c r="AE1311">
        <v>4.7359999999999998</v>
      </c>
      <c r="AF1311">
        <v>1.2999999999999999E-2</v>
      </c>
      <c r="AG1311">
        <v>76.900000000000006</v>
      </c>
      <c r="AH1311" t="s">
        <v>207</v>
      </c>
      <c r="AI1311">
        <v>61294528</v>
      </c>
      <c r="AJ1311">
        <v>36481749</v>
      </c>
      <c r="AK1311">
        <v>25354887</v>
      </c>
      <c r="AL1311">
        <v>101640</v>
      </c>
      <c r="AM1311">
        <v>170489</v>
      </c>
      <c r="AN1311">
        <v>567959</v>
      </c>
      <c r="AO1311">
        <v>90.91</v>
      </c>
      <c r="AP1311">
        <v>54.11</v>
      </c>
      <c r="AQ1311">
        <v>37.61</v>
      </c>
      <c r="AR1311">
        <v>0.15</v>
      </c>
      <c r="AS1311">
        <v>8424</v>
      </c>
      <c r="AT1311">
        <v>178144</v>
      </c>
      <c r="AU1311">
        <v>0.26400000000000001</v>
      </c>
      <c r="AV1311">
        <v>43.98</v>
      </c>
      <c r="AW1311">
        <v>67422000</v>
      </c>
      <c r="AX1311">
        <v>122.578</v>
      </c>
      <c r="AY1311">
        <v>42</v>
      </c>
      <c r="AZ1311">
        <v>19.718</v>
      </c>
      <c r="BA1311">
        <v>13.079000000000001</v>
      </c>
      <c r="BB1311">
        <v>38605.671000000002</v>
      </c>
      <c r="BD1311">
        <v>86.06</v>
      </c>
      <c r="BE1311">
        <v>4.7699999999999996</v>
      </c>
      <c r="BF1311">
        <v>30.1</v>
      </c>
      <c r="BG1311">
        <v>35.6</v>
      </c>
      <c r="BI1311">
        <v>5.98</v>
      </c>
      <c r="BJ1311">
        <v>82.66</v>
      </c>
      <c r="BK1311">
        <v>0.90100000000000002</v>
      </c>
      <c r="BL1311">
        <v>62471.8</v>
      </c>
      <c r="BM1311">
        <v>6.62</v>
      </c>
      <c r="BN1311">
        <v>-5.84</v>
      </c>
      <c r="BO1311">
        <v>926.57886149921399</v>
      </c>
    </row>
    <row r="1312" spans="1:67" x14ac:dyDescent="0.3">
      <c r="A1312" t="s">
        <v>205</v>
      </c>
      <c r="B1312" t="s">
        <v>206</v>
      </c>
      <c r="C1312" t="s">
        <v>122</v>
      </c>
      <c r="D1312" s="33">
        <v>44389</v>
      </c>
      <c r="E1312">
        <v>5856499</v>
      </c>
      <c r="F1312">
        <v>1260</v>
      </c>
      <c r="G1312">
        <v>3851.143</v>
      </c>
      <c r="H1312">
        <v>111384</v>
      </c>
      <c r="I1312">
        <v>28</v>
      </c>
      <c r="J1312">
        <v>22.428999999999998</v>
      </c>
      <c r="K1312">
        <v>86863.323999999993</v>
      </c>
      <c r="L1312">
        <v>18.687999999999999</v>
      </c>
      <c r="M1312">
        <v>57.12</v>
      </c>
      <c r="N1312">
        <v>1652.0419999999999</v>
      </c>
      <c r="O1312">
        <v>0.41499999999999998</v>
      </c>
      <c r="P1312">
        <v>0.33300000000000002</v>
      </c>
      <c r="Q1312">
        <v>1.48</v>
      </c>
      <c r="R1312">
        <v>957</v>
      </c>
      <c r="S1312">
        <v>14.194000000000001</v>
      </c>
      <c r="T1312">
        <v>7137</v>
      </c>
      <c r="U1312">
        <v>105.85599999999999</v>
      </c>
      <c r="V1312">
        <v>184</v>
      </c>
      <c r="W1312">
        <v>2.7290000000000001</v>
      </c>
      <c r="X1312">
        <v>927</v>
      </c>
      <c r="Y1312">
        <v>13.749000000000001</v>
      </c>
      <c r="Z1312">
        <v>392881</v>
      </c>
      <c r="AA1312">
        <v>97360032</v>
      </c>
      <c r="AB1312">
        <v>1444.04</v>
      </c>
      <c r="AC1312">
        <v>5.827</v>
      </c>
      <c r="AD1312">
        <v>322002</v>
      </c>
      <c r="AE1312">
        <v>4.7759999999999998</v>
      </c>
      <c r="AF1312">
        <v>1.4999999999999999E-2</v>
      </c>
      <c r="AG1312">
        <v>66.7</v>
      </c>
      <c r="AH1312" t="s">
        <v>207</v>
      </c>
      <c r="AI1312">
        <v>61943428</v>
      </c>
      <c r="AJ1312">
        <v>36650732</v>
      </c>
      <c r="AK1312">
        <v>25838882</v>
      </c>
      <c r="AL1312">
        <v>103422</v>
      </c>
      <c r="AM1312">
        <v>648900</v>
      </c>
      <c r="AN1312">
        <v>576451</v>
      </c>
      <c r="AO1312">
        <v>91.87</v>
      </c>
      <c r="AP1312">
        <v>54.36</v>
      </c>
      <c r="AQ1312">
        <v>38.32</v>
      </c>
      <c r="AR1312">
        <v>0.15</v>
      </c>
      <c r="AS1312">
        <v>8550</v>
      </c>
      <c r="AT1312">
        <v>178221</v>
      </c>
      <c r="AU1312">
        <v>0.26400000000000001</v>
      </c>
      <c r="AV1312">
        <v>43.98</v>
      </c>
      <c r="AW1312">
        <v>67422000</v>
      </c>
      <c r="AX1312">
        <v>122.578</v>
      </c>
      <c r="AY1312">
        <v>42</v>
      </c>
      <c r="AZ1312">
        <v>19.718</v>
      </c>
      <c r="BA1312">
        <v>13.079000000000001</v>
      </c>
      <c r="BB1312">
        <v>38605.671000000002</v>
      </c>
      <c r="BD1312">
        <v>86.06</v>
      </c>
      <c r="BE1312">
        <v>4.7699999999999996</v>
      </c>
      <c r="BF1312">
        <v>30.1</v>
      </c>
      <c r="BG1312">
        <v>35.6</v>
      </c>
      <c r="BI1312">
        <v>5.98</v>
      </c>
      <c r="BJ1312">
        <v>82.66</v>
      </c>
      <c r="BK1312">
        <v>0.90100000000000002</v>
      </c>
    </row>
    <row r="1313" spans="1:67" x14ac:dyDescent="0.3">
      <c r="A1313" t="s">
        <v>205</v>
      </c>
      <c r="B1313" t="s">
        <v>206</v>
      </c>
      <c r="C1313" t="s">
        <v>122</v>
      </c>
      <c r="D1313" s="33">
        <v>44390</v>
      </c>
      <c r="E1313">
        <v>5863449</v>
      </c>
      <c r="F1313">
        <v>6950</v>
      </c>
      <c r="G1313">
        <v>4331.857</v>
      </c>
      <c r="H1313">
        <v>111438</v>
      </c>
      <c r="I1313">
        <v>54</v>
      </c>
      <c r="J1313">
        <v>25.286000000000001</v>
      </c>
      <c r="K1313">
        <v>86966.406000000003</v>
      </c>
      <c r="L1313">
        <v>103.08199999999999</v>
      </c>
      <c r="M1313">
        <v>64.25</v>
      </c>
      <c r="N1313">
        <v>1652.8430000000001</v>
      </c>
      <c r="O1313">
        <v>0.80100000000000005</v>
      </c>
      <c r="P1313">
        <v>0.375</v>
      </c>
      <c r="Q1313">
        <v>1.52</v>
      </c>
      <c r="R1313">
        <v>933</v>
      </c>
      <c r="S1313">
        <v>13.837999999999999</v>
      </c>
      <c r="T1313">
        <v>7076</v>
      </c>
      <c r="U1313">
        <v>104.95099999999999</v>
      </c>
      <c r="V1313">
        <v>191</v>
      </c>
      <c r="W1313">
        <v>2.8330000000000002</v>
      </c>
      <c r="X1313">
        <v>1024</v>
      </c>
      <c r="Y1313">
        <v>15.188000000000001</v>
      </c>
      <c r="Z1313">
        <v>405761</v>
      </c>
      <c r="AA1313">
        <v>97765793</v>
      </c>
      <c r="AB1313">
        <v>1450.058</v>
      </c>
      <c r="AC1313">
        <v>6.0179999999999998</v>
      </c>
      <c r="AD1313">
        <v>337950</v>
      </c>
      <c r="AE1313">
        <v>5.0119999999999996</v>
      </c>
      <c r="AF1313">
        <v>1.6E-2</v>
      </c>
      <c r="AG1313">
        <v>62.5</v>
      </c>
      <c r="AH1313" t="s">
        <v>207</v>
      </c>
      <c r="AI1313">
        <v>62760089</v>
      </c>
      <c r="AJ1313">
        <v>36937871</v>
      </c>
      <c r="AK1313">
        <v>26380554</v>
      </c>
      <c r="AL1313">
        <v>105500</v>
      </c>
      <c r="AM1313">
        <v>816661</v>
      </c>
      <c r="AN1313">
        <v>596916</v>
      </c>
      <c r="AO1313">
        <v>93.09</v>
      </c>
      <c r="AP1313">
        <v>54.79</v>
      </c>
      <c r="AQ1313">
        <v>39.130000000000003</v>
      </c>
      <c r="AR1313">
        <v>0.16</v>
      </c>
      <c r="AS1313">
        <v>8853</v>
      </c>
      <c r="AT1313">
        <v>191137</v>
      </c>
      <c r="AU1313">
        <v>0.28299999999999997</v>
      </c>
      <c r="AV1313">
        <v>43.98</v>
      </c>
      <c r="AW1313">
        <v>67422000</v>
      </c>
      <c r="AX1313">
        <v>122.578</v>
      </c>
      <c r="AY1313">
        <v>42</v>
      </c>
      <c r="AZ1313">
        <v>19.718</v>
      </c>
      <c r="BA1313">
        <v>13.079000000000001</v>
      </c>
      <c r="BB1313">
        <v>38605.671000000002</v>
      </c>
      <c r="BD1313">
        <v>86.06</v>
      </c>
      <c r="BE1313">
        <v>4.7699999999999996</v>
      </c>
      <c r="BF1313">
        <v>30.1</v>
      </c>
      <c r="BG1313">
        <v>35.6</v>
      </c>
      <c r="BI1313">
        <v>5.98</v>
      </c>
      <c r="BJ1313">
        <v>82.66</v>
      </c>
      <c r="BK1313">
        <v>0.90100000000000002</v>
      </c>
    </row>
    <row r="1314" spans="1:67" x14ac:dyDescent="0.3">
      <c r="A1314" t="s">
        <v>205</v>
      </c>
      <c r="B1314" t="s">
        <v>206</v>
      </c>
      <c r="C1314" t="s">
        <v>122</v>
      </c>
      <c r="D1314" s="33">
        <v>44391</v>
      </c>
      <c r="E1314">
        <v>5864899</v>
      </c>
      <c r="F1314">
        <v>1450</v>
      </c>
      <c r="G1314">
        <v>3956</v>
      </c>
      <c r="H1314">
        <v>111444</v>
      </c>
      <c r="I1314">
        <v>6</v>
      </c>
      <c r="J1314">
        <v>22.143000000000001</v>
      </c>
      <c r="K1314">
        <v>86987.911999999997</v>
      </c>
      <c r="L1314">
        <v>21.506</v>
      </c>
      <c r="M1314">
        <v>58.674999999999997</v>
      </c>
      <c r="N1314">
        <v>1652.932</v>
      </c>
      <c r="O1314">
        <v>8.8999999999999996E-2</v>
      </c>
      <c r="P1314">
        <v>0.32800000000000001</v>
      </c>
      <c r="Q1314">
        <v>1.56</v>
      </c>
      <c r="R1314">
        <v>931</v>
      </c>
      <c r="S1314">
        <v>13.808999999999999</v>
      </c>
      <c r="T1314">
        <v>7047</v>
      </c>
      <c r="U1314">
        <v>104.521</v>
      </c>
      <c r="V1314">
        <v>180</v>
      </c>
      <c r="W1314">
        <v>2.67</v>
      </c>
      <c r="X1314">
        <v>999</v>
      </c>
      <c r="Y1314">
        <v>14.817</v>
      </c>
      <c r="Z1314">
        <v>112680</v>
      </c>
      <c r="AA1314">
        <v>97878473</v>
      </c>
      <c r="AB1314">
        <v>1451.729</v>
      </c>
      <c r="AC1314">
        <v>1.671</v>
      </c>
      <c r="AD1314">
        <v>309830</v>
      </c>
      <c r="AE1314">
        <v>4.5949999999999998</v>
      </c>
      <c r="AF1314">
        <v>1.7000000000000001E-2</v>
      </c>
      <c r="AG1314">
        <v>58.8</v>
      </c>
      <c r="AH1314" t="s">
        <v>207</v>
      </c>
      <c r="AI1314">
        <v>63099151</v>
      </c>
      <c r="AJ1314">
        <v>37118699</v>
      </c>
      <c r="AK1314">
        <v>26540620</v>
      </c>
      <c r="AL1314">
        <v>105946</v>
      </c>
      <c r="AM1314">
        <v>339062</v>
      </c>
      <c r="AN1314">
        <v>551835</v>
      </c>
      <c r="AO1314">
        <v>93.59</v>
      </c>
      <c r="AP1314">
        <v>55.05</v>
      </c>
      <c r="AQ1314">
        <v>39.36</v>
      </c>
      <c r="AR1314">
        <v>0.16</v>
      </c>
      <c r="AS1314">
        <v>8185</v>
      </c>
      <c r="AT1314">
        <v>186477</v>
      </c>
      <c r="AU1314">
        <v>0.27700000000000002</v>
      </c>
      <c r="AV1314">
        <v>43.98</v>
      </c>
      <c r="AW1314">
        <v>67422000</v>
      </c>
      <c r="AX1314">
        <v>122.578</v>
      </c>
      <c r="AY1314">
        <v>42</v>
      </c>
      <c r="AZ1314">
        <v>19.718</v>
      </c>
      <c r="BA1314">
        <v>13.079000000000001</v>
      </c>
      <c r="BB1314">
        <v>38605.671000000002</v>
      </c>
      <c r="BD1314">
        <v>86.06</v>
      </c>
      <c r="BE1314">
        <v>4.7699999999999996</v>
      </c>
      <c r="BF1314">
        <v>30.1</v>
      </c>
      <c r="BG1314">
        <v>35.6</v>
      </c>
      <c r="BI1314">
        <v>5.98</v>
      </c>
      <c r="BJ1314">
        <v>82.66</v>
      </c>
      <c r="BK1314">
        <v>0.90100000000000002</v>
      </c>
    </row>
    <row r="1315" spans="1:67" x14ac:dyDescent="0.3">
      <c r="A1315" t="s">
        <v>205</v>
      </c>
      <c r="B1315" t="s">
        <v>206</v>
      </c>
      <c r="C1315" t="s">
        <v>122</v>
      </c>
      <c r="D1315" s="33">
        <v>44392</v>
      </c>
      <c r="E1315">
        <v>5875941</v>
      </c>
      <c r="F1315">
        <v>11042</v>
      </c>
      <c r="G1315">
        <v>4898.857</v>
      </c>
      <c r="H1315">
        <v>111460</v>
      </c>
      <c r="I1315">
        <v>16</v>
      </c>
      <c r="J1315">
        <v>20.856999999999999</v>
      </c>
      <c r="K1315">
        <v>87151.686000000002</v>
      </c>
      <c r="L1315">
        <v>163.774</v>
      </c>
      <c r="M1315">
        <v>72.66</v>
      </c>
      <c r="N1315">
        <v>1653.17</v>
      </c>
      <c r="O1315">
        <v>0.23699999999999999</v>
      </c>
      <c r="P1315">
        <v>0.309</v>
      </c>
      <c r="Q1315">
        <v>1.62</v>
      </c>
      <c r="R1315">
        <v>914</v>
      </c>
      <c r="S1315">
        <v>13.555999999999999</v>
      </c>
      <c r="T1315">
        <v>7054</v>
      </c>
      <c r="U1315">
        <v>104.625</v>
      </c>
      <c r="V1315">
        <v>190</v>
      </c>
      <c r="W1315">
        <v>2.8180000000000001</v>
      </c>
      <c r="X1315">
        <v>1112</v>
      </c>
      <c r="Y1315">
        <v>16.492999999999999</v>
      </c>
      <c r="Z1315">
        <v>444225</v>
      </c>
      <c r="AA1315">
        <v>98322698</v>
      </c>
      <c r="AB1315">
        <v>1458.318</v>
      </c>
      <c r="AC1315">
        <v>6.5890000000000004</v>
      </c>
      <c r="AD1315">
        <v>322048</v>
      </c>
      <c r="AE1315">
        <v>4.7770000000000001</v>
      </c>
      <c r="AF1315">
        <v>0.02</v>
      </c>
      <c r="AG1315">
        <v>50</v>
      </c>
      <c r="AH1315" t="s">
        <v>207</v>
      </c>
      <c r="AI1315">
        <v>63950642</v>
      </c>
      <c r="AJ1315">
        <v>37465558</v>
      </c>
      <c r="AK1315">
        <v>27061342</v>
      </c>
      <c r="AL1315">
        <v>108076</v>
      </c>
      <c r="AM1315">
        <v>851491</v>
      </c>
      <c r="AN1315">
        <v>579521</v>
      </c>
      <c r="AO1315">
        <v>94.85</v>
      </c>
      <c r="AP1315">
        <v>55.57</v>
      </c>
      <c r="AQ1315">
        <v>40.14</v>
      </c>
      <c r="AR1315">
        <v>0.16</v>
      </c>
      <c r="AS1315">
        <v>8595</v>
      </c>
      <c r="AT1315">
        <v>202962</v>
      </c>
      <c r="AU1315">
        <v>0.30099999999999999</v>
      </c>
      <c r="AV1315">
        <v>43.98</v>
      </c>
      <c r="AW1315">
        <v>67422000</v>
      </c>
      <c r="AX1315">
        <v>122.578</v>
      </c>
      <c r="AY1315">
        <v>42</v>
      </c>
      <c r="AZ1315">
        <v>19.718</v>
      </c>
      <c r="BA1315">
        <v>13.079000000000001</v>
      </c>
      <c r="BB1315">
        <v>38605.671000000002</v>
      </c>
      <c r="BD1315">
        <v>86.06</v>
      </c>
      <c r="BE1315">
        <v>4.7699999999999996</v>
      </c>
      <c r="BF1315">
        <v>30.1</v>
      </c>
      <c r="BG1315">
        <v>35.6</v>
      </c>
      <c r="BI1315">
        <v>5.98</v>
      </c>
      <c r="BJ1315">
        <v>82.66</v>
      </c>
      <c r="BK1315">
        <v>0.90100000000000002</v>
      </c>
    </row>
    <row r="1316" spans="1:67" x14ac:dyDescent="0.3">
      <c r="A1316" t="s">
        <v>205</v>
      </c>
      <c r="B1316" t="s">
        <v>206</v>
      </c>
      <c r="C1316" t="s">
        <v>122</v>
      </c>
      <c r="D1316" s="33">
        <v>44393</v>
      </c>
      <c r="E1316">
        <v>5886849</v>
      </c>
      <c r="F1316">
        <v>10908</v>
      </c>
      <c r="G1316">
        <v>5802.857</v>
      </c>
      <c r="H1316">
        <v>111482</v>
      </c>
      <c r="I1316">
        <v>22</v>
      </c>
      <c r="J1316">
        <v>21.428999999999998</v>
      </c>
      <c r="K1316">
        <v>87313.472999999998</v>
      </c>
      <c r="L1316">
        <v>161.78700000000001</v>
      </c>
      <c r="M1316">
        <v>86.067999999999998</v>
      </c>
      <c r="N1316">
        <v>1653.4960000000001</v>
      </c>
      <c r="O1316">
        <v>0.32600000000000001</v>
      </c>
      <c r="P1316">
        <v>0.318</v>
      </c>
      <c r="Q1316">
        <v>1.65</v>
      </c>
      <c r="R1316">
        <v>899</v>
      </c>
      <c r="S1316">
        <v>13.334</v>
      </c>
      <c r="T1316">
        <v>6971</v>
      </c>
      <c r="U1316">
        <v>103.39400000000001</v>
      </c>
      <c r="V1316">
        <v>193</v>
      </c>
      <c r="W1316">
        <v>2.863</v>
      </c>
      <c r="X1316">
        <v>1185</v>
      </c>
      <c r="Y1316">
        <v>17.576000000000001</v>
      </c>
      <c r="Z1316">
        <v>492118</v>
      </c>
      <c r="AA1316">
        <v>98814816</v>
      </c>
      <c r="AB1316">
        <v>1465.617</v>
      </c>
      <c r="AC1316">
        <v>7.2990000000000004</v>
      </c>
      <c r="AD1316">
        <v>325939</v>
      </c>
      <c r="AE1316">
        <v>4.8339999999999996</v>
      </c>
      <c r="AF1316">
        <v>2.3E-2</v>
      </c>
      <c r="AG1316">
        <v>43.5</v>
      </c>
      <c r="AH1316" t="s">
        <v>207</v>
      </c>
      <c r="AI1316">
        <v>64828564</v>
      </c>
      <c r="AJ1316">
        <v>37845381</v>
      </c>
      <c r="AK1316">
        <v>27580161</v>
      </c>
      <c r="AL1316">
        <v>110169</v>
      </c>
      <c r="AM1316">
        <v>877922</v>
      </c>
      <c r="AN1316">
        <v>599118</v>
      </c>
      <c r="AO1316">
        <v>96.15</v>
      </c>
      <c r="AP1316">
        <v>56.13</v>
      </c>
      <c r="AQ1316">
        <v>40.909999999999997</v>
      </c>
      <c r="AR1316">
        <v>0.16</v>
      </c>
      <c r="AS1316">
        <v>8886</v>
      </c>
      <c r="AT1316">
        <v>224604</v>
      </c>
      <c r="AU1316">
        <v>0.33300000000000002</v>
      </c>
      <c r="AV1316">
        <v>43.98</v>
      </c>
      <c r="AW1316">
        <v>67422000</v>
      </c>
      <c r="AX1316">
        <v>122.578</v>
      </c>
      <c r="AY1316">
        <v>42</v>
      </c>
      <c r="AZ1316">
        <v>19.718</v>
      </c>
      <c r="BA1316">
        <v>13.079000000000001</v>
      </c>
      <c r="BB1316">
        <v>38605.671000000002</v>
      </c>
      <c r="BD1316">
        <v>86.06</v>
      </c>
      <c r="BE1316">
        <v>4.7699999999999996</v>
      </c>
      <c r="BF1316">
        <v>30.1</v>
      </c>
      <c r="BG1316">
        <v>35.6</v>
      </c>
      <c r="BI1316">
        <v>5.98</v>
      </c>
      <c r="BJ1316">
        <v>82.66</v>
      </c>
      <c r="BK1316">
        <v>0.90100000000000002</v>
      </c>
    </row>
    <row r="1317" spans="1:67" x14ac:dyDescent="0.3">
      <c r="A1317" t="s">
        <v>205</v>
      </c>
      <c r="B1317" t="s">
        <v>206</v>
      </c>
      <c r="C1317" t="s">
        <v>122</v>
      </c>
      <c r="D1317" s="33">
        <v>44394</v>
      </c>
      <c r="E1317">
        <v>5897854</v>
      </c>
      <c r="F1317">
        <v>11005</v>
      </c>
      <c r="G1317">
        <v>6704.143</v>
      </c>
      <c r="H1317">
        <v>111498</v>
      </c>
      <c r="I1317">
        <v>16</v>
      </c>
      <c r="J1317">
        <v>21</v>
      </c>
      <c r="K1317">
        <v>87476.698999999993</v>
      </c>
      <c r="L1317">
        <v>163.226</v>
      </c>
      <c r="M1317">
        <v>99.436000000000007</v>
      </c>
      <c r="N1317">
        <v>1653.7329999999999</v>
      </c>
      <c r="O1317">
        <v>0.23699999999999999</v>
      </c>
      <c r="P1317">
        <v>0.311</v>
      </c>
      <c r="Q1317">
        <v>1.67</v>
      </c>
      <c r="R1317">
        <v>890</v>
      </c>
      <c r="S1317">
        <v>13.2</v>
      </c>
      <c r="T1317">
        <v>6922</v>
      </c>
      <c r="U1317">
        <v>102.667</v>
      </c>
      <c r="V1317">
        <v>205</v>
      </c>
      <c r="W1317">
        <v>3.0409999999999999</v>
      </c>
      <c r="X1317">
        <v>1198</v>
      </c>
      <c r="Y1317">
        <v>17.768999999999998</v>
      </c>
      <c r="Z1317">
        <v>367824</v>
      </c>
      <c r="AA1317">
        <v>99182640</v>
      </c>
      <c r="AB1317">
        <v>1471.0719999999999</v>
      </c>
      <c r="AC1317">
        <v>5.4560000000000004</v>
      </c>
      <c r="AD1317">
        <v>329397</v>
      </c>
      <c r="AE1317">
        <v>4.8860000000000001</v>
      </c>
      <c r="AF1317">
        <v>2.5999999999999999E-2</v>
      </c>
      <c r="AG1317">
        <v>38.5</v>
      </c>
      <c r="AH1317" t="s">
        <v>207</v>
      </c>
      <c r="AI1317">
        <v>65408922</v>
      </c>
      <c r="AJ1317">
        <v>38105042</v>
      </c>
      <c r="AK1317">
        <v>27909692</v>
      </c>
      <c r="AL1317">
        <v>111064</v>
      </c>
      <c r="AM1317">
        <v>580358</v>
      </c>
      <c r="AN1317">
        <v>612126</v>
      </c>
      <c r="AO1317">
        <v>97.01</v>
      </c>
      <c r="AP1317">
        <v>56.52</v>
      </c>
      <c r="AQ1317">
        <v>41.4</v>
      </c>
      <c r="AR1317">
        <v>0.16</v>
      </c>
      <c r="AS1317">
        <v>9079</v>
      </c>
      <c r="AT1317">
        <v>240483</v>
      </c>
      <c r="AU1317">
        <v>0.35699999999999998</v>
      </c>
      <c r="AV1317">
        <v>43.98</v>
      </c>
      <c r="AW1317">
        <v>67422000</v>
      </c>
      <c r="AX1317">
        <v>122.578</v>
      </c>
      <c r="AY1317">
        <v>42</v>
      </c>
      <c r="AZ1317">
        <v>19.718</v>
      </c>
      <c r="BA1317">
        <v>13.079000000000001</v>
      </c>
      <c r="BB1317">
        <v>38605.671000000002</v>
      </c>
      <c r="BD1317">
        <v>86.06</v>
      </c>
      <c r="BE1317">
        <v>4.7699999999999996</v>
      </c>
      <c r="BF1317">
        <v>30.1</v>
      </c>
      <c r="BG1317">
        <v>35.6</v>
      </c>
      <c r="BI1317">
        <v>5.98</v>
      </c>
      <c r="BJ1317">
        <v>82.66</v>
      </c>
      <c r="BK1317">
        <v>0.90100000000000002</v>
      </c>
    </row>
    <row r="1318" spans="1:67" x14ac:dyDescent="0.3">
      <c r="A1318" t="s">
        <v>205</v>
      </c>
      <c r="B1318" t="s">
        <v>206</v>
      </c>
      <c r="C1318" t="s">
        <v>122</v>
      </c>
      <c r="D1318" s="33">
        <v>44395</v>
      </c>
      <c r="E1318">
        <v>5910386</v>
      </c>
      <c r="F1318">
        <v>12532</v>
      </c>
      <c r="G1318">
        <v>7878.143</v>
      </c>
      <c r="H1318">
        <v>111503</v>
      </c>
      <c r="I1318">
        <v>5</v>
      </c>
      <c r="J1318">
        <v>21</v>
      </c>
      <c r="K1318">
        <v>87662.573000000004</v>
      </c>
      <c r="L1318">
        <v>185.874</v>
      </c>
      <c r="M1318">
        <v>116.848</v>
      </c>
      <c r="N1318">
        <v>1653.807</v>
      </c>
      <c r="O1318">
        <v>7.3999999999999996E-2</v>
      </c>
      <c r="P1318">
        <v>0.311</v>
      </c>
      <c r="Q1318">
        <v>1.68</v>
      </c>
      <c r="R1318">
        <v>891</v>
      </c>
      <c r="S1318">
        <v>13.215</v>
      </c>
      <c r="T1318">
        <v>6936</v>
      </c>
      <c r="U1318">
        <v>102.874</v>
      </c>
      <c r="V1318">
        <v>210</v>
      </c>
      <c r="W1318">
        <v>3.1150000000000002</v>
      </c>
      <c r="X1318">
        <v>1229</v>
      </c>
      <c r="Y1318">
        <v>18.228000000000002</v>
      </c>
      <c r="Z1318">
        <v>100378</v>
      </c>
      <c r="AA1318">
        <v>99283018</v>
      </c>
      <c r="AB1318">
        <v>1472.5609999999999</v>
      </c>
      <c r="AC1318">
        <v>1.4890000000000001</v>
      </c>
      <c r="AD1318">
        <v>330838</v>
      </c>
      <c r="AE1318">
        <v>4.907</v>
      </c>
      <c r="AF1318">
        <v>2.7E-2</v>
      </c>
      <c r="AG1318">
        <v>37</v>
      </c>
      <c r="AH1318" t="s">
        <v>207</v>
      </c>
      <c r="AI1318">
        <v>65633749</v>
      </c>
      <c r="AJ1318">
        <v>38214719</v>
      </c>
      <c r="AK1318">
        <v>28025877</v>
      </c>
      <c r="AL1318">
        <v>111378</v>
      </c>
      <c r="AM1318">
        <v>224827</v>
      </c>
      <c r="AN1318">
        <v>619889</v>
      </c>
      <c r="AO1318">
        <v>97.35</v>
      </c>
      <c r="AP1318">
        <v>56.68</v>
      </c>
      <c r="AQ1318">
        <v>41.57</v>
      </c>
      <c r="AR1318">
        <v>0.17</v>
      </c>
      <c r="AS1318">
        <v>9194</v>
      </c>
      <c r="AT1318">
        <v>247567</v>
      </c>
      <c r="AU1318">
        <v>0.36699999999999999</v>
      </c>
      <c r="AV1318">
        <v>43.98</v>
      </c>
      <c r="AW1318">
        <v>67422000</v>
      </c>
      <c r="AX1318">
        <v>122.578</v>
      </c>
      <c r="AY1318">
        <v>42</v>
      </c>
      <c r="AZ1318">
        <v>19.718</v>
      </c>
      <c r="BA1318">
        <v>13.079000000000001</v>
      </c>
      <c r="BB1318">
        <v>38605.671000000002</v>
      </c>
      <c r="BD1318">
        <v>86.06</v>
      </c>
      <c r="BE1318">
        <v>4.7699999999999996</v>
      </c>
      <c r="BF1318">
        <v>30.1</v>
      </c>
      <c r="BG1318">
        <v>35.6</v>
      </c>
      <c r="BI1318">
        <v>5.98</v>
      </c>
      <c r="BJ1318">
        <v>82.66</v>
      </c>
      <c r="BK1318">
        <v>0.90100000000000002</v>
      </c>
      <c r="BL1318">
        <v>62187</v>
      </c>
      <c r="BM1318">
        <v>6.52</v>
      </c>
      <c r="BN1318">
        <v>-2.68</v>
      </c>
      <c r="BO1318">
        <v>922.35472101094604</v>
      </c>
    </row>
    <row r="1319" spans="1:67" x14ac:dyDescent="0.3">
      <c r="A1319" t="s">
        <v>205</v>
      </c>
      <c r="B1319" t="s">
        <v>206</v>
      </c>
      <c r="C1319" t="s">
        <v>122</v>
      </c>
      <c r="D1319" s="33">
        <v>44396</v>
      </c>
      <c r="E1319">
        <v>5914537</v>
      </c>
      <c r="F1319">
        <v>4151</v>
      </c>
      <c r="G1319">
        <v>8291.143</v>
      </c>
      <c r="H1319">
        <v>111523</v>
      </c>
      <c r="I1319">
        <v>20</v>
      </c>
      <c r="J1319">
        <v>19.856999999999999</v>
      </c>
      <c r="K1319">
        <v>87724.14</v>
      </c>
      <c r="L1319">
        <v>61.567</v>
      </c>
      <c r="M1319">
        <v>122.974</v>
      </c>
      <c r="N1319">
        <v>1654.104</v>
      </c>
      <c r="O1319">
        <v>0.29699999999999999</v>
      </c>
      <c r="P1319">
        <v>0.29499999999999998</v>
      </c>
      <c r="Q1319">
        <v>1.68</v>
      </c>
      <c r="R1319">
        <v>902</v>
      </c>
      <c r="S1319">
        <v>13.378</v>
      </c>
      <c r="T1319">
        <v>7041</v>
      </c>
      <c r="U1319">
        <v>104.432</v>
      </c>
      <c r="V1319">
        <v>231</v>
      </c>
      <c r="W1319">
        <v>3.4260000000000002</v>
      </c>
      <c r="X1319">
        <v>1322</v>
      </c>
      <c r="Y1319">
        <v>19.608000000000001</v>
      </c>
      <c r="Z1319">
        <v>442928</v>
      </c>
      <c r="AA1319">
        <v>99725946</v>
      </c>
      <c r="AB1319">
        <v>1479.1310000000001</v>
      </c>
      <c r="AC1319">
        <v>6.569</v>
      </c>
      <c r="AD1319">
        <v>337988</v>
      </c>
      <c r="AE1319">
        <v>5.0129999999999999</v>
      </c>
      <c r="AF1319">
        <v>3.3000000000000002E-2</v>
      </c>
      <c r="AG1319">
        <v>30.3</v>
      </c>
      <c r="AH1319" t="s">
        <v>207</v>
      </c>
      <c r="AI1319">
        <v>66346056</v>
      </c>
      <c r="AJ1319">
        <v>38500062</v>
      </c>
      <c r="AK1319">
        <v>28464147</v>
      </c>
      <c r="AL1319">
        <v>113034</v>
      </c>
      <c r="AM1319">
        <v>712307</v>
      </c>
      <c r="AN1319">
        <v>628947</v>
      </c>
      <c r="AO1319">
        <v>98.4</v>
      </c>
      <c r="AP1319">
        <v>57.1</v>
      </c>
      <c r="AQ1319">
        <v>42.22</v>
      </c>
      <c r="AR1319">
        <v>0.17</v>
      </c>
      <c r="AS1319">
        <v>9329</v>
      </c>
      <c r="AT1319">
        <v>264190</v>
      </c>
      <c r="AU1319">
        <v>0.39200000000000002</v>
      </c>
      <c r="AV1319">
        <v>43.98</v>
      </c>
      <c r="AW1319">
        <v>67422000</v>
      </c>
      <c r="AX1319">
        <v>122.578</v>
      </c>
      <c r="AY1319">
        <v>42</v>
      </c>
      <c r="AZ1319">
        <v>19.718</v>
      </c>
      <c r="BA1319">
        <v>13.079000000000001</v>
      </c>
      <c r="BB1319">
        <v>38605.671000000002</v>
      </c>
      <c r="BD1319">
        <v>86.06</v>
      </c>
      <c r="BE1319">
        <v>4.7699999999999996</v>
      </c>
      <c r="BF1319">
        <v>30.1</v>
      </c>
      <c r="BG1319">
        <v>35.6</v>
      </c>
      <c r="BI1319">
        <v>5.98</v>
      </c>
      <c r="BJ1319">
        <v>82.66</v>
      </c>
      <c r="BK1319">
        <v>0.90100000000000002</v>
      </c>
    </row>
    <row r="1320" spans="1:67" x14ac:dyDescent="0.3">
      <c r="A1320" t="s">
        <v>205</v>
      </c>
      <c r="B1320" t="s">
        <v>206</v>
      </c>
      <c r="C1320" t="s">
        <v>122</v>
      </c>
      <c r="D1320" s="33">
        <v>44397</v>
      </c>
      <c r="E1320">
        <v>5932718</v>
      </c>
      <c r="F1320">
        <v>18181</v>
      </c>
      <c r="G1320">
        <v>9895.5709999999999</v>
      </c>
      <c r="H1320">
        <v>111556</v>
      </c>
      <c r="I1320">
        <v>33</v>
      </c>
      <c r="J1320">
        <v>16.856999999999999</v>
      </c>
      <c r="K1320">
        <v>87993.8</v>
      </c>
      <c r="L1320">
        <v>269.66000000000003</v>
      </c>
      <c r="M1320">
        <v>146.77099999999999</v>
      </c>
      <c r="N1320">
        <v>1654.5930000000001</v>
      </c>
      <c r="O1320">
        <v>0.48899999999999999</v>
      </c>
      <c r="P1320">
        <v>0.25</v>
      </c>
      <c r="Q1320">
        <v>1.68</v>
      </c>
      <c r="R1320">
        <v>876</v>
      </c>
      <c r="S1320">
        <v>12.993</v>
      </c>
      <c r="T1320">
        <v>6912</v>
      </c>
      <c r="U1320">
        <v>102.518</v>
      </c>
      <c r="V1320">
        <v>255</v>
      </c>
      <c r="W1320">
        <v>3.782</v>
      </c>
      <c r="X1320">
        <v>1403</v>
      </c>
      <c r="Y1320">
        <v>20.809000000000001</v>
      </c>
      <c r="Z1320">
        <v>418068</v>
      </c>
      <c r="AA1320">
        <v>100144014</v>
      </c>
      <c r="AB1320">
        <v>1485.3309999999999</v>
      </c>
      <c r="AC1320">
        <v>6.2009999999999996</v>
      </c>
      <c r="AD1320">
        <v>339746</v>
      </c>
      <c r="AE1320">
        <v>5.0389999999999997</v>
      </c>
      <c r="AF1320">
        <v>3.7999999999999999E-2</v>
      </c>
      <c r="AG1320">
        <v>26.3</v>
      </c>
      <c r="AH1320" t="s">
        <v>207</v>
      </c>
      <c r="AI1320">
        <v>67177270</v>
      </c>
      <c r="AJ1320">
        <v>38876859</v>
      </c>
      <c r="AK1320">
        <v>28934132</v>
      </c>
      <c r="AL1320">
        <v>114779</v>
      </c>
      <c r="AM1320">
        <v>831214</v>
      </c>
      <c r="AN1320">
        <v>631026</v>
      </c>
      <c r="AO1320">
        <v>99.64</v>
      </c>
      <c r="AP1320">
        <v>57.66</v>
      </c>
      <c r="AQ1320">
        <v>42.91</v>
      </c>
      <c r="AR1320">
        <v>0.17</v>
      </c>
      <c r="AS1320">
        <v>9359</v>
      </c>
      <c r="AT1320">
        <v>276998</v>
      </c>
      <c r="AU1320">
        <v>0.41099999999999998</v>
      </c>
      <c r="AV1320">
        <v>43.98</v>
      </c>
      <c r="AW1320">
        <v>67422000</v>
      </c>
      <c r="AX1320">
        <v>122.578</v>
      </c>
      <c r="AY1320">
        <v>42</v>
      </c>
      <c r="AZ1320">
        <v>19.718</v>
      </c>
      <c r="BA1320">
        <v>13.079000000000001</v>
      </c>
      <c r="BB1320">
        <v>38605.671000000002</v>
      </c>
      <c r="BD1320">
        <v>86.06</v>
      </c>
      <c r="BE1320">
        <v>4.7699999999999996</v>
      </c>
      <c r="BF1320">
        <v>30.1</v>
      </c>
      <c r="BG1320">
        <v>35.6</v>
      </c>
      <c r="BI1320">
        <v>5.98</v>
      </c>
      <c r="BJ1320">
        <v>82.66</v>
      </c>
      <c r="BK1320">
        <v>0.90100000000000002</v>
      </c>
    </row>
    <row r="1321" spans="1:67" x14ac:dyDescent="0.3">
      <c r="A1321" t="s">
        <v>205</v>
      </c>
      <c r="B1321" t="s">
        <v>206</v>
      </c>
      <c r="C1321" t="s">
        <v>122</v>
      </c>
      <c r="D1321" s="33">
        <v>44398</v>
      </c>
      <c r="E1321">
        <v>5954257</v>
      </c>
      <c r="F1321">
        <v>21539</v>
      </c>
      <c r="G1321">
        <v>12765.429</v>
      </c>
      <c r="H1321">
        <v>111578</v>
      </c>
      <c r="I1321">
        <v>22</v>
      </c>
      <c r="J1321">
        <v>19.143000000000001</v>
      </c>
      <c r="K1321">
        <v>88313.266000000003</v>
      </c>
      <c r="L1321">
        <v>319.46499999999997</v>
      </c>
      <c r="M1321">
        <v>189.33600000000001</v>
      </c>
      <c r="N1321">
        <v>1654.92</v>
      </c>
      <c r="O1321">
        <v>0.32600000000000001</v>
      </c>
      <c r="P1321">
        <v>0.28399999999999997</v>
      </c>
      <c r="Q1321">
        <v>1.67</v>
      </c>
      <c r="R1321">
        <v>859</v>
      </c>
      <c r="S1321">
        <v>12.741</v>
      </c>
      <c r="T1321">
        <v>6869</v>
      </c>
      <c r="U1321">
        <v>101.881</v>
      </c>
      <c r="V1321">
        <v>300</v>
      </c>
      <c r="W1321">
        <v>4.45</v>
      </c>
      <c r="X1321">
        <v>1569</v>
      </c>
      <c r="Y1321">
        <v>23.271000000000001</v>
      </c>
      <c r="Z1321">
        <v>514814</v>
      </c>
      <c r="AA1321">
        <v>100658828</v>
      </c>
      <c r="AB1321">
        <v>1492.9670000000001</v>
      </c>
      <c r="AC1321">
        <v>7.6360000000000001</v>
      </c>
      <c r="AD1321">
        <v>397194</v>
      </c>
      <c r="AE1321">
        <v>5.891</v>
      </c>
      <c r="AF1321">
        <v>0.04</v>
      </c>
      <c r="AG1321">
        <v>25</v>
      </c>
      <c r="AH1321" t="s">
        <v>207</v>
      </c>
      <c r="AI1321">
        <v>67982576</v>
      </c>
      <c r="AJ1321">
        <v>39272456</v>
      </c>
      <c r="AK1321">
        <v>29357850</v>
      </c>
      <c r="AL1321">
        <v>116363</v>
      </c>
      <c r="AM1321">
        <v>805306</v>
      </c>
      <c r="AN1321">
        <v>697632</v>
      </c>
      <c r="AO1321">
        <v>100.83</v>
      </c>
      <c r="AP1321">
        <v>58.25</v>
      </c>
      <c r="AQ1321">
        <v>43.54</v>
      </c>
      <c r="AR1321">
        <v>0.17</v>
      </c>
      <c r="AS1321">
        <v>10347</v>
      </c>
      <c r="AT1321">
        <v>307680</v>
      </c>
      <c r="AU1321">
        <v>0.45600000000000002</v>
      </c>
      <c r="AV1321">
        <v>43.98</v>
      </c>
      <c r="AW1321">
        <v>67422000</v>
      </c>
      <c r="AX1321">
        <v>122.578</v>
      </c>
      <c r="AY1321">
        <v>42</v>
      </c>
      <c r="AZ1321">
        <v>19.718</v>
      </c>
      <c r="BA1321">
        <v>13.079000000000001</v>
      </c>
      <c r="BB1321">
        <v>38605.671000000002</v>
      </c>
      <c r="BD1321">
        <v>86.06</v>
      </c>
      <c r="BE1321">
        <v>4.7699999999999996</v>
      </c>
      <c r="BF1321">
        <v>30.1</v>
      </c>
      <c r="BG1321">
        <v>35.6</v>
      </c>
      <c r="BI1321">
        <v>5.98</v>
      </c>
      <c r="BJ1321">
        <v>82.66</v>
      </c>
      <c r="BK1321">
        <v>0.90100000000000002</v>
      </c>
    </row>
    <row r="1322" spans="1:67" x14ac:dyDescent="0.3">
      <c r="A1322" t="s">
        <v>205</v>
      </c>
      <c r="B1322" t="s">
        <v>206</v>
      </c>
      <c r="C1322" t="s">
        <v>122</v>
      </c>
      <c r="D1322" s="33">
        <v>44399</v>
      </c>
      <c r="E1322">
        <v>5976318</v>
      </c>
      <c r="F1322">
        <v>22061</v>
      </c>
      <c r="G1322">
        <v>14339.571</v>
      </c>
      <c r="H1322">
        <v>111589</v>
      </c>
      <c r="I1322">
        <v>11</v>
      </c>
      <c r="J1322">
        <v>18.428999999999998</v>
      </c>
      <c r="K1322">
        <v>88640.472999999998</v>
      </c>
      <c r="L1322">
        <v>327.20800000000003</v>
      </c>
      <c r="M1322">
        <v>212.684</v>
      </c>
      <c r="N1322">
        <v>1655.0830000000001</v>
      </c>
      <c r="O1322">
        <v>0.16300000000000001</v>
      </c>
      <c r="P1322">
        <v>0.27300000000000002</v>
      </c>
      <c r="Q1322">
        <v>1.63</v>
      </c>
      <c r="R1322">
        <v>868</v>
      </c>
      <c r="S1322">
        <v>12.874000000000001</v>
      </c>
      <c r="T1322">
        <v>6832</v>
      </c>
      <c r="U1322">
        <v>101.33199999999999</v>
      </c>
      <c r="V1322">
        <v>323</v>
      </c>
      <c r="W1322">
        <v>4.7910000000000004</v>
      </c>
      <c r="X1322">
        <v>1648</v>
      </c>
      <c r="Y1322">
        <v>24.443000000000001</v>
      </c>
      <c r="Z1322">
        <v>497488</v>
      </c>
      <c r="AA1322">
        <v>101156316</v>
      </c>
      <c r="AB1322">
        <v>1500.346</v>
      </c>
      <c r="AC1322">
        <v>7.3789999999999996</v>
      </c>
      <c r="AD1322">
        <v>404803</v>
      </c>
      <c r="AE1322">
        <v>6.0039999999999996</v>
      </c>
      <c r="AF1322">
        <v>4.2000000000000003E-2</v>
      </c>
      <c r="AG1322">
        <v>23.8</v>
      </c>
      <c r="AH1322" t="s">
        <v>207</v>
      </c>
      <c r="AI1322">
        <v>68813432</v>
      </c>
      <c r="AJ1322">
        <v>39713162</v>
      </c>
      <c r="AK1322">
        <v>29764472</v>
      </c>
      <c r="AL1322">
        <v>118118</v>
      </c>
      <c r="AM1322">
        <v>830856</v>
      </c>
      <c r="AN1322">
        <v>694684</v>
      </c>
      <c r="AO1322">
        <v>102.06</v>
      </c>
      <c r="AP1322">
        <v>58.9</v>
      </c>
      <c r="AQ1322">
        <v>44.15</v>
      </c>
      <c r="AR1322">
        <v>0.18</v>
      </c>
      <c r="AS1322">
        <v>10304</v>
      </c>
      <c r="AT1322">
        <v>321086</v>
      </c>
      <c r="AU1322">
        <v>0.47599999999999998</v>
      </c>
      <c r="AV1322">
        <v>43.98</v>
      </c>
      <c r="AW1322">
        <v>67422000</v>
      </c>
      <c r="AX1322">
        <v>122.578</v>
      </c>
      <c r="AY1322">
        <v>42</v>
      </c>
      <c r="AZ1322">
        <v>19.718</v>
      </c>
      <c r="BA1322">
        <v>13.079000000000001</v>
      </c>
      <c r="BB1322">
        <v>38605.671000000002</v>
      </c>
      <c r="BD1322">
        <v>86.06</v>
      </c>
      <c r="BE1322">
        <v>4.7699999999999996</v>
      </c>
      <c r="BF1322">
        <v>30.1</v>
      </c>
      <c r="BG1322">
        <v>35.6</v>
      </c>
      <c r="BI1322">
        <v>5.98</v>
      </c>
      <c r="BJ1322">
        <v>82.66</v>
      </c>
      <c r="BK1322">
        <v>0.90100000000000002</v>
      </c>
    </row>
    <row r="1323" spans="1:67" x14ac:dyDescent="0.3">
      <c r="A1323" t="s">
        <v>205</v>
      </c>
      <c r="B1323" t="s">
        <v>206</v>
      </c>
      <c r="C1323" t="s">
        <v>122</v>
      </c>
      <c r="D1323" s="33">
        <v>44400</v>
      </c>
      <c r="E1323">
        <v>5995727</v>
      </c>
      <c r="F1323">
        <v>19409</v>
      </c>
      <c r="G1323">
        <v>15554</v>
      </c>
      <c r="H1323">
        <v>111626</v>
      </c>
      <c r="I1323">
        <v>37</v>
      </c>
      <c r="J1323">
        <v>20.571000000000002</v>
      </c>
      <c r="K1323">
        <v>88928.346999999994</v>
      </c>
      <c r="L1323">
        <v>287.87299999999999</v>
      </c>
      <c r="M1323">
        <v>230.696</v>
      </c>
      <c r="N1323">
        <v>1655.6320000000001</v>
      </c>
      <c r="O1323">
        <v>0.54900000000000004</v>
      </c>
      <c r="P1323">
        <v>0.30499999999999999</v>
      </c>
      <c r="Q1323">
        <v>1.6</v>
      </c>
      <c r="R1323">
        <v>872</v>
      </c>
      <c r="S1323">
        <v>12.933</v>
      </c>
      <c r="T1323">
        <v>6802</v>
      </c>
      <c r="U1323">
        <v>100.887</v>
      </c>
      <c r="V1323">
        <v>359</v>
      </c>
      <c r="W1323">
        <v>5.3250000000000002</v>
      </c>
      <c r="X1323">
        <v>1758</v>
      </c>
      <c r="Y1323">
        <v>26.074999999999999</v>
      </c>
      <c r="Z1323">
        <v>725339</v>
      </c>
      <c r="AA1323">
        <v>101881655</v>
      </c>
      <c r="AB1323">
        <v>1511.104</v>
      </c>
      <c r="AC1323">
        <v>10.757999999999999</v>
      </c>
      <c r="AD1323">
        <v>438120</v>
      </c>
      <c r="AE1323">
        <v>6.4980000000000002</v>
      </c>
      <c r="AF1323">
        <v>4.2000000000000003E-2</v>
      </c>
      <c r="AG1323">
        <v>23.8</v>
      </c>
      <c r="AH1323" t="s">
        <v>207</v>
      </c>
      <c r="AI1323">
        <v>69676948</v>
      </c>
      <c r="AJ1323">
        <v>40151573</v>
      </c>
      <c r="AK1323">
        <v>30208031</v>
      </c>
      <c r="AL1323">
        <v>120053</v>
      </c>
      <c r="AM1323">
        <v>863516</v>
      </c>
      <c r="AN1323">
        <v>692626</v>
      </c>
      <c r="AO1323">
        <v>103.34</v>
      </c>
      <c r="AP1323">
        <v>59.55</v>
      </c>
      <c r="AQ1323">
        <v>44.8</v>
      </c>
      <c r="AR1323">
        <v>0.18</v>
      </c>
      <c r="AS1323">
        <v>10273</v>
      </c>
      <c r="AT1323">
        <v>329456</v>
      </c>
      <c r="AU1323">
        <v>0.48899999999999999</v>
      </c>
      <c r="AV1323">
        <v>43.98</v>
      </c>
      <c r="AW1323">
        <v>67422000</v>
      </c>
      <c r="AX1323">
        <v>122.578</v>
      </c>
      <c r="AY1323">
        <v>42</v>
      </c>
      <c r="AZ1323">
        <v>19.718</v>
      </c>
      <c r="BA1323">
        <v>13.079000000000001</v>
      </c>
      <c r="BB1323">
        <v>38605.671000000002</v>
      </c>
      <c r="BD1323">
        <v>86.06</v>
      </c>
      <c r="BE1323">
        <v>4.7699999999999996</v>
      </c>
      <c r="BF1323">
        <v>30.1</v>
      </c>
      <c r="BG1323">
        <v>35.6</v>
      </c>
      <c r="BI1323">
        <v>5.98</v>
      </c>
      <c r="BJ1323">
        <v>82.66</v>
      </c>
      <c r="BK1323">
        <v>0.90100000000000002</v>
      </c>
    </row>
    <row r="1324" spans="1:67" x14ac:dyDescent="0.3">
      <c r="A1324" t="s">
        <v>205</v>
      </c>
      <c r="B1324" t="s">
        <v>206</v>
      </c>
      <c r="C1324" t="s">
        <v>122</v>
      </c>
      <c r="D1324" s="33">
        <v>44401</v>
      </c>
      <c r="E1324">
        <v>6021415</v>
      </c>
      <c r="F1324">
        <v>25688</v>
      </c>
      <c r="G1324">
        <v>17651.571</v>
      </c>
      <c r="H1324">
        <v>111648</v>
      </c>
      <c r="I1324">
        <v>22</v>
      </c>
      <c r="J1324">
        <v>21.428999999999998</v>
      </c>
      <c r="K1324">
        <v>89309.35</v>
      </c>
      <c r="L1324">
        <v>381.00299999999999</v>
      </c>
      <c r="M1324">
        <v>261.80700000000002</v>
      </c>
      <c r="N1324">
        <v>1655.9580000000001</v>
      </c>
      <c r="O1324">
        <v>0.32600000000000001</v>
      </c>
      <c r="P1324">
        <v>0.318</v>
      </c>
      <c r="Q1324">
        <v>1.56</v>
      </c>
      <c r="R1324">
        <v>878</v>
      </c>
      <c r="S1324">
        <v>13.022</v>
      </c>
      <c r="T1324">
        <v>6787</v>
      </c>
      <c r="U1324">
        <v>100.664</v>
      </c>
      <c r="V1324">
        <v>373</v>
      </c>
      <c r="W1324">
        <v>5.532</v>
      </c>
      <c r="X1324">
        <v>1826</v>
      </c>
      <c r="Y1324">
        <v>27.082999999999998</v>
      </c>
      <c r="Z1324">
        <v>566350</v>
      </c>
      <c r="AA1324">
        <v>102448005</v>
      </c>
      <c r="AB1324">
        <v>1519.5039999999999</v>
      </c>
      <c r="AC1324">
        <v>8.4</v>
      </c>
      <c r="AD1324">
        <v>466481</v>
      </c>
      <c r="AE1324">
        <v>6.9189999999999996</v>
      </c>
      <c r="AF1324">
        <v>4.2000000000000003E-2</v>
      </c>
      <c r="AG1324">
        <v>23.8</v>
      </c>
      <c r="AH1324" t="s">
        <v>207</v>
      </c>
      <c r="AI1324">
        <v>70232636</v>
      </c>
      <c r="AJ1324">
        <v>40436734</v>
      </c>
      <c r="AK1324">
        <v>30486993</v>
      </c>
      <c r="AL1324">
        <v>120888</v>
      </c>
      <c r="AM1324">
        <v>555688</v>
      </c>
      <c r="AN1324">
        <v>689102</v>
      </c>
      <c r="AO1324">
        <v>104.17</v>
      </c>
      <c r="AP1324">
        <v>59.98</v>
      </c>
      <c r="AQ1324">
        <v>45.22</v>
      </c>
      <c r="AR1324">
        <v>0.18</v>
      </c>
      <c r="AS1324">
        <v>10221</v>
      </c>
      <c r="AT1324">
        <v>333099</v>
      </c>
      <c r="AU1324">
        <v>0.49399999999999999</v>
      </c>
      <c r="AV1324">
        <v>43.98</v>
      </c>
      <c r="AW1324">
        <v>67422000</v>
      </c>
      <c r="AX1324">
        <v>122.578</v>
      </c>
      <c r="AY1324">
        <v>42</v>
      </c>
      <c r="AZ1324">
        <v>19.718</v>
      </c>
      <c r="BA1324">
        <v>13.079000000000001</v>
      </c>
      <c r="BB1324">
        <v>38605.671000000002</v>
      </c>
      <c r="BD1324">
        <v>86.06</v>
      </c>
      <c r="BE1324">
        <v>4.7699999999999996</v>
      </c>
      <c r="BF1324">
        <v>30.1</v>
      </c>
      <c r="BG1324">
        <v>35.6</v>
      </c>
      <c r="BI1324">
        <v>5.98</v>
      </c>
      <c r="BJ1324">
        <v>82.66</v>
      </c>
      <c r="BK1324">
        <v>0.90100000000000002</v>
      </c>
    </row>
    <row r="1325" spans="1:67" x14ac:dyDescent="0.3">
      <c r="A1325" t="s">
        <v>205</v>
      </c>
      <c r="B1325" t="s">
        <v>206</v>
      </c>
      <c r="C1325" t="s">
        <v>122</v>
      </c>
      <c r="D1325" s="33">
        <v>44402</v>
      </c>
      <c r="E1325">
        <v>6036657</v>
      </c>
      <c r="F1325">
        <v>15242</v>
      </c>
      <c r="G1325">
        <v>18038.714</v>
      </c>
      <c r="H1325">
        <v>111654</v>
      </c>
      <c r="I1325">
        <v>6</v>
      </c>
      <c r="J1325">
        <v>21.571000000000002</v>
      </c>
      <c r="K1325">
        <v>89535.418999999994</v>
      </c>
      <c r="L1325">
        <v>226.06899999999999</v>
      </c>
      <c r="M1325">
        <v>267.54899999999998</v>
      </c>
      <c r="N1325">
        <v>1656.047</v>
      </c>
      <c r="O1325">
        <v>8.8999999999999996E-2</v>
      </c>
      <c r="P1325">
        <v>0.32</v>
      </c>
      <c r="Q1325">
        <v>1.51</v>
      </c>
      <c r="R1325">
        <v>886</v>
      </c>
      <c r="S1325">
        <v>13.141</v>
      </c>
      <c r="T1325">
        <v>6843</v>
      </c>
      <c r="U1325">
        <v>101.495</v>
      </c>
      <c r="V1325">
        <v>380</v>
      </c>
      <c r="W1325">
        <v>5.6360000000000001</v>
      </c>
      <c r="X1325">
        <v>1864</v>
      </c>
      <c r="Y1325">
        <v>27.646999999999998</v>
      </c>
      <c r="Z1325">
        <v>142968</v>
      </c>
      <c r="AA1325">
        <v>102590973</v>
      </c>
      <c r="AB1325">
        <v>1521.625</v>
      </c>
      <c r="AC1325">
        <v>2.12</v>
      </c>
      <c r="AD1325">
        <v>472565</v>
      </c>
      <c r="AE1325">
        <v>7.0090000000000003</v>
      </c>
      <c r="AF1325">
        <v>4.2000000000000003E-2</v>
      </c>
      <c r="AG1325">
        <v>23.8</v>
      </c>
      <c r="AH1325" t="s">
        <v>207</v>
      </c>
      <c r="AI1325">
        <v>70433981</v>
      </c>
      <c r="AJ1325">
        <v>40557761</v>
      </c>
      <c r="AK1325">
        <v>30568417</v>
      </c>
      <c r="AL1325">
        <v>121121</v>
      </c>
      <c r="AM1325">
        <v>201345</v>
      </c>
      <c r="AN1325">
        <v>685747</v>
      </c>
      <c r="AO1325">
        <v>104.47</v>
      </c>
      <c r="AP1325">
        <v>60.16</v>
      </c>
      <c r="AQ1325">
        <v>45.34</v>
      </c>
      <c r="AR1325">
        <v>0.18</v>
      </c>
      <c r="AS1325">
        <v>10171</v>
      </c>
      <c r="AT1325">
        <v>334720</v>
      </c>
      <c r="AU1325">
        <v>0.496</v>
      </c>
      <c r="AV1325">
        <v>43.98</v>
      </c>
      <c r="AW1325">
        <v>67422000</v>
      </c>
      <c r="AX1325">
        <v>122.578</v>
      </c>
      <c r="AY1325">
        <v>42</v>
      </c>
      <c r="AZ1325">
        <v>19.718</v>
      </c>
      <c r="BA1325">
        <v>13.079000000000001</v>
      </c>
      <c r="BB1325">
        <v>38605.671000000002</v>
      </c>
      <c r="BD1325">
        <v>86.06</v>
      </c>
      <c r="BE1325">
        <v>4.7699999999999996</v>
      </c>
      <c r="BF1325">
        <v>30.1</v>
      </c>
      <c r="BG1325">
        <v>35.6</v>
      </c>
      <c r="BI1325">
        <v>5.98</v>
      </c>
      <c r="BJ1325">
        <v>82.66</v>
      </c>
      <c r="BK1325">
        <v>0.90100000000000002</v>
      </c>
      <c r="BL1325">
        <v>62845.2</v>
      </c>
      <c r="BM1325">
        <v>6.52</v>
      </c>
      <c r="BN1325">
        <v>6.07</v>
      </c>
      <c r="BO1325">
        <v>932.11711310848102</v>
      </c>
    </row>
    <row r="1326" spans="1:67" x14ac:dyDescent="0.3">
      <c r="A1326" t="s">
        <v>205</v>
      </c>
      <c r="B1326" t="s">
        <v>206</v>
      </c>
      <c r="C1326" t="s">
        <v>122</v>
      </c>
      <c r="D1326" s="33">
        <v>44403</v>
      </c>
      <c r="E1326">
        <v>6041964</v>
      </c>
      <c r="F1326">
        <v>5307</v>
      </c>
      <c r="G1326">
        <v>18203.857</v>
      </c>
      <c r="H1326">
        <v>111699</v>
      </c>
      <c r="I1326">
        <v>45</v>
      </c>
      <c r="J1326">
        <v>25.143000000000001</v>
      </c>
      <c r="K1326">
        <v>89614.131999999998</v>
      </c>
      <c r="L1326">
        <v>78.712999999999994</v>
      </c>
      <c r="M1326">
        <v>269.99900000000002</v>
      </c>
      <c r="N1326">
        <v>1656.7139999999999</v>
      </c>
      <c r="O1326">
        <v>0.66700000000000004</v>
      </c>
      <c r="P1326">
        <v>0.373</v>
      </c>
      <c r="Q1326">
        <v>1.48</v>
      </c>
      <c r="R1326">
        <v>952</v>
      </c>
      <c r="S1326">
        <v>14.12</v>
      </c>
      <c r="T1326">
        <v>7079</v>
      </c>
      <c r="U1326">
        <v>104.995</v>
      </c>
      <c r="V1326">
        <v>439</v>
      </c>
      <c r="W1326">
        <v>6.5110000000000001</v>
      </c>
      <c r="X1326">
        <v>2111</v>
      </c>
      <c r="Y1326">
        <v>31.31</v>
      </c>
      <c r="Z1326">
        <v>631094</v>
      </c>
      <c r="AA1326">
        <v>103222067</v>
      </c>
      <c r="AB1326">
        <v>1530.9849999999999</v>
      </c>
      <c r="AC1326">
        <v>9.36</v>
      </c>
      <c r="AD1326">
        <v>499446</v>
      </c>
      <c r="AE1326">
        <v>7.4080000000000004</v>
      </c>
      <c r="AF1326">
        <v>4.2999999999999997E-2</v>
      </c>
      <c r="AG1326">
        <v>23.3</v>
      </c>
      <c r="AH1326" t="s">
        <v>207</v>
      </c>
      <c r="AI1326">
        <v>71106334</v>
      </c>
      <c r="AJ1326">
        <v>40904967</v>
      </c>
      <c r="AK1326">
        <v>30902942</v>
      </c>
      <c r="AL1326">
        <v>122757</v>
      </c>
      <c r="AM1326">
        <v>672353</v>
      </c>
      <c r="AN1326">
        <v>680040</v>
      </c>
      <c r="AO1326">
        <v>105.46</v>
      </c>
      <c r="AP1326">
        <v>60.67</v>
      </c>
      <c r="AQ1326">
        <v>45.84</v>
      </c>
      <c r="AR1326">
        <v>0.18</v>
      </c>
      <c r="AS1326">
        <v>10086</v>
      </c>
      <c r="AT1326">
        <v>343558</v>
      </c>
      <c r="AU1326">
        <v>0.51</v>
      </c>
      <c r="AV1326">
        <v>43.98</v>
      </c>
      <c r="AW1326">
        <v>67422000</v>
      </c>
      <c r="AX1326">
        <v>122.578</v>
      </c>
      <c r="AY1326">
        <v>42</v>
      </c>
      <c r="AZ1326">
        <v>19.718</v>
      </c>
      <c r="BA1326">
        <v>13.079000000000001</v>
      </c>
      <c r="BB1326">
        <v>38605.671000000002</v>
      </c>
      <c r="BD1326">
        <v>86.06</v>
      </c>
      <c r="BE1326">
        <v>4.7699999999999996</v>
      </c>
      <c r="BF1326">
        <v>30.1</v>
      </c>
      <c r="BG1326">
        <v>35.6</v>
      </c>
      <c r="BI1326">
        <v>5.98</v>
      </c>
      <c r="BJ1326">
        <v>82.66</v>
      </c>
      <c r="BK1326">
        <v>0.90100000000000002</v>
      </c>
    </row>
    <row r="1327" spans="1:67" x14ac:dyDescent="0.3">
      <c r="A1327" t="s">
        <v>205</v>
      </c>
      <c r="B1327" t="s">
        <v>206</v>
      </c>
      <c r="C1327" t="s">
        <v>122</v>
      </c>
      <c r="D1327" s="33">
        <v>44404</v>
      </c>
      <c r="E1327">
        <v>6068988</v>
      </c>
      <c r="F1327">
        <v>27024</v>
      </c>
      <c r="G1327">
        <v>19467.143</v>
      </c>
      <c r="H1327">
        <v>111727</v>
      </c>
      <c r="I1327">
        <v>28</v>
      </c>
      <c r="J1327">
        <v>24.428999999999998</v>
      </c>
      <c r="K1327">
        <v>90014.951000000001</v>
      </c>
      <c r="L1327">
        <v>400.81900000000002</v>
      </c>
      <c r="M1327">
        <v>288.73599999999999</v>
      </c>
      <c r="N1327">
        <v>1657.13</v>
      </c>
      <c r="O1327">
        <v>0.41499999999999998</v>
      </c>
      <c r="P1327">
        <v>0.36199999999999999</v>
      </c>
      <c r="Q1327">
        <v>1.45</v>
      </c>
      <c r="R1327">
        <v>978</v>
      </c>
      <c r="S1327">
        <v>14.506</v>
      </c>
      <c r="T1327">
        <v>7137</v>
      </c>
      <c r="U1327">
        <v>105.85599999999999</v>
      </c>
      <c r="V1327">
        <v>499</v>
      </c>
      <c r="W1327">
        <v>7.4009999999999998</v>
      </c>
      <c r="X1327">
        <v>2341</v>
      </c>
      <c r="Y1327">
        <v>34.722000000000001</v>
      </c>
      <c r="Z1327">
        <v>531515</v>
      </c>
      <c r="AA1327">
        <v>103753582</v>
      </c>
      <c r="AB1327">
        <v>1538.8679999999999</v>
      </c>
      <c r="AC1327">
        <v>7.883</v>
      </c>
      <c r="AD1327">
        <v>515653</v>
      </c>
      <c r="AE1327">
        <v>7.6479999999999997</v>
      </c>
      <c r="AF1327">
        <v>4.2999999999999997E-2</v>
      </c>
      <c r="AG1327">
        <v>23.3</v>
      </c>
      <c r="AH1327" t="s">
        <v>207</v>
      </c>
      <c r="AI1327">
        <v>71892413</v>
      </c>
      <c r="AJ1327">
        <v>41368808</v>
      </c>
      <c r="AK1327">
        <v>31238088</v>
      </c>
      <c r="AL1327">
        <v>124492</v>
      </c>
      <c r="AM1327">
        <v>786079</v>
      </c>
      <c r="AN1327">
        <v>673592</v>
      </c>
      <c r="AO1327">
        <v>106.63</v>
      </c>
      <c r="AP1327">
        <v>61.36</v>
      </c>
      <c r="AQ1327">
        <v>46.33</v>
      </c>
      <c r="AR1327">
        <v>0.18</v>
      </c>
      <c r="AS1327">
        <v>9991</v>
      </c>
      <c r="AT1327">
        <v>355993</v>
      </c>
      <c r="AU1327">
        <v>0.52800000000000002</v>
      </c>
      <c r="AV1327">
        <v>43.98</v>
      </c>
      <c r="AW1327">
        <v>67422000</v>
      </c>
      <c r="AX1327">
        <v>122.578</v>
      </c>
      <c r="AY1327">
        <v>42</v>
      </c>
      <c r="AZ1327">
        <v>19.718</v>
      </c>
      <c r="BA1327">
        <v>13.079000000000001</v>
      </c>
      <c r="BB1327">
        <v>38605.671000000002</v>
      </c>
      <c r="BD1327">
        <v>86.06</v>
      </c>
      <c r="BE1327">
        <v>4.7699999999999996</v>
      </c>
      <c r="BF1327">
        <v>30.1</v>
      </c>
      <c r="BG1327">
        <v>35.6</v>
      </c>
      <c r="BI1327">
        <v>5.98</v>
      </c>
      <c r="BJ1327">
        <v>82.66</v>
      </c>
      <c r="BK1327">
        <v>0.90100000000000002</v>
      </c>
    </row>
    <row r="1328" spans="1:67" x14ac:dyDescent="0.3">
      <c r="A1328" t="s">
        <v>205</v>
      </c>
      <c r="B1328" t="s">
        <v>206</v>
      </c>
      <c r="C1328" t="s">
        <v>122</v>
      </c>
      <c r="D1328" s="33">
        <v>44405</v>
      </c>
      <c r="E1328">
        <v>6096769</v>
      </c>
      <c r="F1328">
        <v>27781</v>
      </c>
      <c r="G1328">
        <v>20358.857</v>
      </c>
      <c r="H1328">
        <v>111771</v>
      </c>
      <c r="I1328">
        <v>44</v>
      </c>
      <c r="J1328">
        <v>27.571000000000002</v>
      </c>
      <c r="K1328">
        <v>90426.997000000003</v>
      </c>
      <c r="L1328">
        <v>412.04700000000003</v>
      </c>
      <c r="M1328">
        <v>301.96199999999999</v>
      </c>
      <c r="N1328">
        <v>1657.7819999999999</v>
      </c>
      <c r="O1328">
        <v>0.65300000000000002</v>
      </c>
      <c r="P1328">
        <v>0.40899999999999997</v>
      </c>
      <c r="Q1328">
        <v>1.41</v>
      </c>
      <c r="R1328">
        <v>992</v>
      </c>
      <c r="S1328">
        <v>14.712999999999999</v>
      </c>
      <c r="T1328">
        <v>7208</v>
      </c>
      <c r="U1328">
        <v>106.90900000000001</v>
      </c>
      <c r="V1328">
        <v>526</v>
      </c>
      <c r="W1328">
        <v>7.8019999999999996</v>
      </c>
      <c r="X1328">
        <v>2550</v>
      </c>
      <c r="Y1328">
        <v>37.820999999999998</v>
      </c>
      <c r="Z1328">
        <v>537413</v>
      </c>
      <c r="AA1328">
        <v>104290995</v>
      </c>
      <c r="AB1328">
        <v>1546.8389999999999</v>
      </c>
      <c r="AC1328">
        <v>7.9710000000000001</v>
      </c>
      <c r="AD1328">
        <v>518881</v>
      </c>
      <c r="AE1328">
        <v>7.6959999999999997</v>
      </c>
      <c r="AF1328">
        <v>4.3999999999999997E-2</v>
      </c>
      <c r="AG1328">
        <v>22.7</v>
      </c>
      <c r="AH1328" t="s">
        <v>207</v>
      </c>
      <c r="AI1328">
        <v>72643591</v>
      </c>
      <c r="AJ1328">
        <v>41828084</v>
      </c>
      <c r="AK1328">
        <v>31541225</v>
      </c>
      <c r="AL1328">
        <v>126155</v>
      </c>
      <c r="AM1328">
        <v>751178</v>
      </c>
      <c r="AN1328">
        <v>665859</v>
      </c>
      <c r="AO1328">
        <v>107.74</v>
      </c>
      <c r="AP1328">
        <v>62.04</v>
      </c>
      <c r="AQ1328">
        <v>46.78</v>
      </c>
      <c r="AR1328">
        <v>0.19</v>
      </c>
      <c r="AS1328">
        <v>9876</v>
      </c>
      <c r="AT1328">
        <v>365090</v>
      </c>
      <c r="AU1328">
        <v>0.54100000000000004</v>
      </c>
      <c r="AV1328">
        <v>43.98</v>
      </c>
      <c r="AW1328">
        <v>67422000</v>
      </c>
      <c r="AX1328">
        <v>122.578</v>
      </c>
      <c r="AY1328">
        <v>42</v>
      </c>
      <c r="AZ1328">
        <v>19.718</v>
      </c>
      <c r="BA1328">
        <v>13.079000000000001</v>
      </c>
      <c r="BB1328">
        <v>38605.671000000002</v>
      </c>
      <c r="BD1328">
        <v>86.06</v>
      </c>
      <c r="BE1328">
        <v>4.7699999999999996</v>
      </c>
      <c r="BF1328">
        <v>30.1</v>
      </c>
      <c r="BG1328">
        <v>35.6</v>
      </c>
      <c r="BI1328">
        <v>5.98</v>
      </c>
      <c r="BJ1328">
        <v>82.66</v>
      </c>
      <c r="BK1328">
        <v>0.90100000000000002</v>
      </c>
    </row>
    <row r="1329" spans="1:67" x14ac:dyDescent="0.3">
      <c r="A1329" t="s">
        <v>205</v>
      </c>
      <c r="B1329" t="s">
        <v>206</v>
      </c>
      <c r="C1329" t="s">
        <v>122</v>
      </c>
      <c r="D1329" s="33">
        <v>44406</v>
      </c>
      <c r="E1329">
        <v>6121959</v>
      </c>
      <c r="F1329">
        <v>25190</v>
      </c>
      <c r="G1329">
        <v>20805.857</v>
      </c>
      <c r="H1329">
        <v>111799</v>
      </c>
      <c r="I1329">
        <v>28</v>
      </c>
      <c r="J1329">
        <v>30</v>
      </c>
      <c r="K1329">
        <v>90800.614000000001</v>
      </c>
      <c r="L1329">
        <v>373.61700000000002</v>
      </c>
      <c r="M1329">
        <v>308.59199999999998</v>
      </c>
      <c r="N1329">
        <v>1658.1980000000001</v>
      </c>
      <c r="O1329">
        <v>0.41499999999999998</v>
      </c>
      <c r="P1329">
        <v>0.44500000000000001</v>
      </c>
      <c r="Q1329">
        <v>1.37</v>
      </c>
      <c r="R1329">
        <v>1015</v>
      </c>
      <c r="S1329">
        <v>15.054</v>
      </c>
      <c r="T1329">
        <v>7236</v>
      </c>
      <c r="U1329">
        <v>107.324</v>
      </c>
      <c r="V1329">
        <v>558</v>
      </c>
      <c r="W1329">
        <v>8.2759999999999998</v>
      </c>
      <c r="X1329">
        <v>2759</v>
      </c>
      <c r="Y1329">
        <v>40.920999999999999</v>
      </c>
      <c r="Z1329">
        <v>605074</v>
      </c>
      <c r="AA1329">
        <v>104896069</v>
      </c>
      <c r="AB1329">
        <v>1555.8140000000001</v>
      </c>
      <c r="AC1329">
        <v>8.9740000000000002</v>
      </c>
      <c r="AD1329">
        <v>534250</v>
      </c>
      <c r="AE1329">
        <v>7.9240000000000004</v>
      </c>
      <c r="AF1329">
        <v>4.2999999999999997E-2</v>
      </c>
      <c r="AG1329">
        <v>23.3</v>
      </c>
      <c r="AH1329" t="s">
        <v>207</v>
      </c>
      <c r="AI1329">
        <v>73412266</v>
      </c>
      <c r="AJ1329">
        <v>42317785</v>
      </c>
      <c r="AK1329">
        <v>31832405</v>
      </c>
      <c r="AL1329">
        <v>128002</v>
      </c>
      <c r="AM1329">
        <v>768675</v>
      </c>
      <c r="AN1329">
        <v>656976</v>
      </c>
      <c r="AO1329">
        <v>108.88</v>
      </c>
      <c r="AP1329">
        <v>62.77</v>
      </c>
      <c r="AQ1329">
        <v>47.21</v>
      </c>
      <c r="AR1329">
        <v>0.19</v>
      </c>
      <c r="AS1329">
        <v>9744</v>
      </c>
      <c r="AT1329">
        <v>372089</v>
      </c>
      <c r="AU1329">
        <v>0.55200000000000005</v>
      </c>
      <c r="AV1329">
        <v>43.98</v>
      </c>
      <c r="AW1329">
        <v>67422000</v>
      </c>
      <c r="AX1329">
        <v>122.578</v>
      </c>
      <c r="AY1329">
        <v>42</v>
      </c>
      <c r="AZ1329">
        <v>19.718</v>
      </c>
      <c r="BA1329">
        <v>13.079000000000001</v>
      </c>
      <c r="BB1329">
        <v>38605.671000000002</v>
      </c>
      <c r="BD1329">
        <v>86.06</v>
      </c>
      <c r="BE1329">
        <v>4.7699999999999996</v>
      </c>
      <c r="BF1329">
        <v>30.1</v>
      </c>
      <c r="BG1329">
        <v>35.6</v>
      </c>
      <c r="BI1329">
        <v>5.98</v>
      </c>
      <c r="BJ1329">
        <v>82.66</v>
      </c>
      <c r="BK1329">
        <v>0.90100000000000002</v>
      </c>
    </row>
    <row r="1330" spans="1:67" x14ac:dyDescent="0.3">
      <c r="A1330" t="s">
        <v>205</v>
      </c>
      <c r="B1330" t="s">
        <v>206</v>
      </c>
      <c r="C1330" t="s">
        <v>122</v>
      </c>
      <c r="D1330" s="33">
        <v>44407</v>
      </c>
      <c r="E1330">
        <v>6146268</v>
      </c>
      <c r="F1330">
        <v>24309</v>
      </c>
      <c r="G1330">
        <v>21505.857</v>
      </c>
      <c r="H1330">
        <v>111862</v>
      </c>
      <c r="I1330">
        <v>63</v>
      </c>
      <c r="J1330">
        <v>33.713999999999999</v>
      </c>
      <c r="K1330">
        <v>91161.164000000004</v>
      </c>
      <c r="L1330">
        <v>360.55</v>
      </c>
      <c r="M1330">
        <v>318.97399999999999</v>
      </c>
      <c r="N1330">
        <v>1659.1320000000001</v>
      </c>
      <c r="O1330">
        <v>0.93400000000000005</v>
      </c>
      <c r="P1330">
        <v>0.5</v>
      </c>
      <c r="Q1330">
        <v>1.34</v>
      </c>
      <c r="R1330">
        <v>1072</v>
      </c>
      <c r="S1330">
        <v>15.9</v>
      </c>
      <c r="T1330">
        <v>7363</v>
      </c>
      <c r="U1330">
        <v>109.208</v>
      </c>
      <c r="V1330">
        <v>654</v>
      </c>
      <c r="W1330">
        <v>9.6999999999999993</v>
      </c>
      <c r="X1330">
        <v>3069</v>
      </c>
      <c r="Y1330">
        <v>45.518999999999998</v>
      </c>
      <c r="Z1330">
        <v>842440</v>
      </c>
      <c r="AA1330">
        <v>105738509</v>
      </c>
      <c r="AB1330">
        <v>1568.309</v>
      </c>
      <c r="AC1330">
        <v>12.494999999999999</v>
      </c>
      <c r="AD1330">
        <v>550979</v>
      </c>
      <c r="AE1330">
        <v>8.1720000000000006</v>
      </c>
      <c r="AF1330">
        <v>4.2999999999999997E-2</v>
      </c>
      <c r="AG1330">
        <v>23.3</v>
      </c>
      <c r="AH1330" t="s">
        <v>207</v>
      </c>
      <c r="AI1330">
        <v>74178783</v>
      </c>
      <c r="AJ1330">
        <v>42779317</v>
      </c>
      <c r="AK1330">
        <v>32150868</v>
      </c>
      <c r="AL1330">
        <v>129987</v>
      </c>
      <c r="AM1330">
        <v>766517</v>
      </c>
      <c r="AN1330">
        <v>643119</v>
      </c>
      <c r="AO1330">
        <v>110.02</v>
      </c>
      <c r="AP1330">
        <v>63.45</v>
      </c>
      <c r="AQ1330">
        <v>47.69</v>
      </c>
      <c r="AR1330">
        <v>0.19</v>
      </c>
      <c r="AS1330">
        <v>9539</v>
      </c>
      <c r="AT1330">
        <v>375392</v>
      </c>
      <c r="AU1330">
        <v>0.55700000000000005</v>
      </c>
      <c r="AV1330">
        <v>43.98</v>
      </c>
      <c r="AW1330">
        <v>67422000</v>
      </c>
      <c r="AX1330">
        <v>122.578</v>
      </c>
      <c r="AY1330">
        <v>42</v>
      </c>
      <c r="AZ1330">
        <v>19.718</v>
      </c>
      <c r="BA1330">
        <v>13.079000000000001</v>
      </c>
      <c r="BB1330">
        <v>38605.671000000002</v>
      </c>
      <c r="BD1330">
        <v>86.06</v>
      </c>
      <c r="BE1330">
        <v>4.7699999999999996</v>
      </c>
      <c r="BF1330">
        <v>30.1</v>
      </c>
      <c r="BG1330">
        <v>35.6</v>
      </c>
      <c r="BI1330">
        <v>5.98</v>
      </c>
      <c r="BJ1330">
        <v>82.66</v>
      </c>
      <c r="BK1330">
        <v>0.90100000000000002</v>
      </c>
    </row>
    <row r="1331" spans="1:67" x14ac:dyDescent="0.3">
      <c r="A1331" t="s">
        <v>205</v>
      </c>
      <c r="B1331" t="s">
        <v>206</v>
      </c>
      <c r="C1331" t="s">
        <v>122</v>
      </c>
      <c r="D1331" s="33">
        <v>44408</v>
      </c>
      <c r="E1331">
        <v>6169957</v>
      </c>
      <c r="F1331">
        <v>23689</v>
      </c>
      <c r="G1331">
        <v>21220.286</v>
      </c>
      <c r="H1331">
        <v>111905</v>
      </c>
      <c r="I1331">
        <v>43</v>
      </c>
      <c r="J1331">
        <v>36.713999999999999</v>
      </c>
      <c r="K1331">
        <v>91512.517999999996</v>
      </c>
      <c r="L1331">
        <v>351.35399999999998</v>
      </c>
      <c r="M1331">
        <v>314.738</v>
      </c>
      <c r="N1331">
        <v>1659.77</v>
      </c>
      <c r="O1331">
        <v>0.63800000000000001</v>
      </c>
      <c r="P1331">
        <v>0.54500000000000004</v>
      </c>
      <c r="Q1331">
        <v>1.31</v>
      </c>
      <c r="R1331">
        <v>1099</v>
      </c>
      <c r="S1331">
        <v>16.3</v>
      </c>
      <c r="T1331">
        <v>7409</v>
      </c>
      <c r="U1331">
        <v>109.89</v>
      </c>
      <c r="V1331">
        <v>710</v>
      </c>
      <c r="W1331">
        <v>10.531000000000001</v>
      </c>
      <c r="X1331">
        <v>3354</v>
      </c>
      <c r="Y1331">
        <v>49.746000000000002</v>
      </c>
      <c r="Z1331">
        <v>622393</v>
      </c>
      <c r="AA1331">
        <v>106360902</v>
      </c>
      <c r="AB1331">
        <v>1577.54</v>
      </c>
      <c r="AC1331">
        <v>9.2309999999999999</v>
      </c>
      <c r="AD1331">
        <v>558985</v>
      </c>
      <c r="AE1331">
        <v>8.2910000000000004</v>
      </c>
      <c r="AF1331">
        <v>4.2000000000000003E-2</v>
      </c>
      <c r="AG1331">
        <v>23.8</v>
      </c>
      <c r="AH1331" t="s">
        <v>207</v>
      </c>
      <c r="AI1331">
        <v>74649981</v>
      </c>
      <c r="AJ1331">
        <v>43064582</v>
      </c>
      <c r="AK1331">
        <v>32342684</v>
      </c>
      <c r="AL1331">
        <v>130913</v>
      </c>
      <c r="AM1331">
        <v>471198</v>
      </c>
      <c r="AN1331">
        <v>631049</v>
      </c>
      <c r="AO1331">
        <v>110.72</v>
      </c>
      <c r="AP1331">
        <v>63.87</v>
      </c>
      <c r="AQ1331">
        <v>47.97</v>
      </c>
      <c r="AR1331">
        <v>0.19</v>
      </c>
      <c r="AS1331">
        <v>9360</v>
      </c>
      <c r="AT1331">
        <v>375407</v>
      </c>
      <c r="AU1331">
        <v>0.55700000000000005</v>
      </c>
      <c r="AV1331">
        <v>43.98</v>
      </c>
      <c r="AW1331">
        <v>67422000</v>
      </c>
      <c r="AX1331">
        <v>122.578</v>
      </c>
      <c r="AY1331">
        <v>42</v>
      </c>
      <c r="AZ1331">
        <v>19.718</v>
      </c>
      <c r="BA1331">
        <v>13.079000000000001</v>
      </c>
      <c r="BB1331">
        <v>38605.671000000002</v>
      </c>
      <c r="BD1331">
        <v>86.06</v>
      </c>
      <c r="BE1331">
        <v>4.7699999999999996</v>
      </c>
      <c r="BF1331">
        <v>30.1</v>
      </c>
      <c r="BG1331">
        <v>35.6</v>
      </c>
      <c r="BI1331">
        <v>5.98</v>
      </c>
      <c r="BJ1331">
        <v>82.66</v>
      </c>
      <c r="BK1331">
        <v>0.90100000000000002</v>
      </c>
    </row>
    <row r="1332" spans="1:67" x14ac:dyDescent="0.3">
      <c r="A1332" t="s">
        <v>205</v>
      </c>
      <c r="B1332" t="s">
        <v>206</v>
      </c>
      <c r="C1332" t="s">
        <v>122</v>
      </c>
      <c r="D1332" s="33">
        <v>44409</v>
      </c>
      <c r="E1332">
        <v>6189671</v>
      </c>
      <c r="F1332">
        <v>19714</v>
      </c>
      <c r="G1332">
        <v>21859.143</v>
      </c>
      <c r="H1332">
        <v>111923</v>
      </c>
      <c r="I1332">
        <v>18</v>
      </c>
      <c r="J1332">
        <v>38.429000000000002</v>
      </c>
      <c r="K1332">
        <v>91804.914999999994</v>
      </c>
      <c r="L1332">
        <v>292.39699999999999</v>
      </c>
      <c r="M1332">
        <v>324.214</v>
      </c>
      <c r="N1332">
        <v>1660.037</v>
      </c>
      <c r="O1332">
        <v>0.26700000000000002</v>
      </c>
      <c r="P1332">
        <v>0.56999999999999995</v>
      </c>
      <c r="Q1332">
        <v>1.28</v>
      </c>
      <c r="R1332">
        <v>1137</v>
      </c>
      <c r="S1332">
        <v>16.864000000000001</v>
      </c>
      <c r="T1332">
        <v>7581</v>
      </c>
      <c r="U1332">
        <v>112.441</v>
      </c>
      <c r="V1332">
        <v>763</v>
      </c>
      <c r="W1332">
        <v>11.317</v>
      </c>
      <c r="X1332">
        <v>3574</v>
      </c>
      <c r="Y1332">
        <v>53.009</v>
      </c>
      <c r="Z1332">
        <v>158731</v>
      </c>
      <c r="AA1332">
        <v>106519633</v>
      </c>
      <c r="AB1332">
        <v>1579.894</v>
      </c>
      <c r="AC1332">
        <v>2.3540000000000001</v>
      </c>
      <c r="AD1332">
        <v>561237</v>
      </c>
      <c r="AE1332">
        <v>8.3239999999999998</v>
      </c>
      <c r="AF1332">
        <v>4.2000000000000003E-2</v>
      </c>
      <c r="AG1332">
        <v>23.8</v>
      </c>
      <c r="AH1332" t="s">
        <v>207</v>
      </c>
      <c r="AI1332">
        <v>74812171</v>
      </c>
      <c r="AJ1332">
        <v>43176526</v>
      </c>
      <c r="AK1332">
        <v>32393582</v>
      </c>
      <c r="AL1332">
        <v>131162</v>
      </c>
      <c r="AM1332">
        <v>162190</v>
      </c>
      <c r="AN1332">
        <v>625456</v>
      </c>
      <c r="AO1332">
        <v>110.96</v>
      </c>
      <c r="AP1332">
        <v>64.040000000000006</v>
      </c>
      <c r="AQ1332">
        <v>48.05</v>
      </c>
      <c r="AR1332">
        <v>0.19</v>
      </c>
      <c r="AS1332">
        <v>9277</v>
      </c>
      <c r="AT1332">
        <v>374109</v>
      </c>
      <c r="AU1332">
        <v>0.55500000000000005</v>
      </c>
      <c r="AV1332">
        <v>43.98</v>
      </c>
      <c r="AW1332">
        <v>67422000</v>
      </c>
      <c r="AX1332">
        <v>122.578</v>
      </c>
      <c r="AY1332">
        <v>42</v>
      </c>
      <c r="AZ1332">
        <v>19.718</v>
      </c>
      <c r="BA1332">
        <v>13.079000000000001</v>
      </c>
      <c r="BB1332">
        <v>38605.671000000002</v>
      </c>
      <c r="BD1332">
        <v>86.06</v>
      </c>
      <c r="BE1332">
        <v>4.7699999999999996</v>
      </c>
      <c r="BF1332">
        <v>30.1</v>
      </c>
      <c r="BG1332">
        <v>35.6</v>
      </c>
      <c r="BI1332">
        <v>5.98</v>
      </c>
      <c r="BJ1332">
        <v>82.66</v>
      </c>
      <c r="BK1332">
        <v>0.90100000000000002</v>
      </c>
      <c r="BL1332">
        <v>62685.4</v>
      </c>
      <c r="BM1332">
        <v>6.43</v>
      </c>
      <c r="BN1332">
        <v>-1.48</v>
      </c>
      <c r="BO1332">
        <v>929.74696686541495</v>
      </c>
    </row>
    <row r="1333" spans="1:67" x14ac:dyDescent="0.3">
      <c r="A1333" t="s">
        <v>205</v>
      </c>
      <c r="B1333" t="s">
        <v>206</v>
      </c>
      <c r="C1333" t="s">
        <v>122</v>
      </c>
      <c r="D1333" s="33">
        <v>44410</v>
      </c>
      <c r="E1333">
        <v>6197831</v>
      </c>
      <c r="F1333">
        <v>8160</v>
      </c>
      <c r="G1333">
        <v>22266.714</v>
      </c>
      <c r="H1333">
        <v>111976</v>
      </c>
      <c r="I1333">
        <v>53</v>
      </c>
      <c r="J1333">
        <v>39.570999999999998</v>
      </c>
      <c r="K1333">
        <v>91925.944000000003</v>
      </c>
      <c r="L1333">
        <v>121.029</v>
      </c>
      <c r="M1333">
        <v>330.25900000000001</v>
      </c>
      <c r="N1333">
        <v>1660.8230000000001</v>
      </c>
      <c r="O1333">
        <v>0.78600000000000003</v>
      </c>
      <c r="P1333">
        <v>0.58699999999999997</v>
      </c>
      <c r="Q1333">
        <v>1.25</v>
      </c>
      <c r="R1333">
        <v>1232</v>
      </c>
      <c r="S1333">
        <v>18.273</v>
      </c>
      <c r="T1333">
        <v>7840</v>
      </c>
      <c r="U1333">
        <v>116.283</v>
      </c>
      <c r="V1333">
        <v>798</v>
      </c>
      <c r="W1333">
        <v>11.836</v>
      </c>
      <c r="X1333">
        <v>3655</v>
      </c>
      <c r="Y1333">
        <v>54.210999999999999</v>
      </c>
      <c r="Z1333">
        <v>670190</v>
      </c>
      <c r="AA1333">
        <v>107189823</v>
      </c>
      <c r="AB1333">
        <v>1589.835</v>
      </c>
      <c r="AC1333">
        <v>9.94</v>
      </c>
      <c r="AD1333">
        <v>566822</v>
      </c>
      <c r="AE1333">
        <v>8.407</v>
      </c>
      <c r="AF1333">
        <v>4.2000000000000003E-2</v>
      </c>
      <c r="AG1333">
        <v>23.8</v>
      </c>
      <c r="AH1333" t="s">
        <v>207</v>
      </c>
      <c r="AI1333">
        <v>75389851</v>
      </c>
      <c r="AJ1333">
        <v>43518021</v>
      </c>
      <c r="AK1333">
        <v>32636025</v>
      </c>
      <c r="AL1333">
        <v>132786</v>
      </c>
      <c r="AM1333">
        <v>577680</v>
      </c>
      <c r="AN1333">
        <v>611931</v>
      </c>
      <c r="AO1333">
        <v>111.82</v>
      </c>
      <c r="AP1333">
        <v>64.55</v>
      </c>
      <c r="AQ1333">
        <v>48.41</v>
      </c>
      <c r="AR1333">
        <v>0.2</v>
      </c>
      <c r="AS1333">
        <v>9076</v>
      </c>
      <c r="AT1333">
        <v>373293</v>
      </c>
      <c r="AU1333">
        <v>0.55400000000000005</v>
      </c>
      <c r="AV1333">
        <v>43.98</v>
      </c>
      <c r="AW1333">
        <v>67422000</v>
      </c>
      <c r="AX1333">
        <v>122.578</v>
      </c>
      <c r="AY1333">
        <v>42</v>
      </c>
      <c r="AZ1333">
        <v>19.718</v>
      </c>
      <c r="BA1333">
        <v>13.079000000000001</v>
      </c>
      <c r="BB1333">
        <v>38605.671000000002</v>
      </c>
      <c r="BD1333">
        <v>86.06</v>
      </c>
      <c r="BE1333">
        <v>4.7699999999999996</v>
      </c>
      <c r="BF1333">
        <v>30.1</v>
      </c>
      <c r="BG1333">
        <v>35.6</v>
      </c>
      <c r="BI1333">
        <v>5.98</v>
      </c>
      <c r="BJ1333">
        <v>82.66</v>
      </c>
      <c r="BK1333">
        <v>0.90100000000000002</v>
      </c>
    </row>
    <row r="1334" spans="1:67" x14ac:dyDescent="0.3">
      <c r="A1334" t="s">
        <v>205</v>
      </c>
      <c r="B1334" t="s">
        <v>206</v>
      </c>
      <c r="C1334" t="s">
        <v>122</v>
      </c>
      <c r="D1334" s="33">
        <v>44411</v>
      </c>
      <c r="E1334">
        <v>6221750</v>
      </c>
      <c r="F1334">
        <v>23919</v>
      </c>
      <c r="G1334">
        <v>21823.143</v>
      </c>
      <c r="H1334">
        <v>112035</v>
      </c>
      <c r="I1334">
        <v>59</v>
      </c>
      <c r="J1334">
        <v>44</v>
      </c>
      <c r="K1334">
        <v>92280.71</v>
      </c>
      <c r="L1334">
        <v>354.76600000000002</v>
      </c>
      <c r="M1334">
        <v>323.68</v>
      </c>
      <c r="N1334">
        <v>1661.6980000000001</v>
      </c>
      <c r="O1334">
        <v>0.875</v>
      </c>
      <c r="P1334">
        <v>0.65300000000000002</v>
      </c>
      <c r="Q1334">
        <v>1.23</v>
      </c>
      <c r="R1334">
        <v>1331</v>
      </c>
      <c r="S1334">
        <v>19.741</v>
      </c>
      <c r="T1334">
        <v>7974</v>
      </c>
      <c r="U1334">
        <v>118.27</v>
      </c>
      <c r="V1334">
        <v>895</v>
      </c>
      <c r="W1334">
        <v>13.275</v>
      </c>
      <c r="X1334">
        <v>3916</v>
      </c>
      <c r="Y1334">
        <v>58.082000000000001</v>
      </c>
      <c r="Z1334">
        <v>550943</v>
      </c>
      <c r="AA1334">
        <v>107740766</v>
      </c>
      <c r="AB1334">
        <v>1598.0060000000001</v>
      </c>
      <c r="AC1334">
        <v>8.1720000000000006</v>
      </c>
      <c r="AD1334">
        <v>569598</v>
      </c>
      <c r="AE1334">
        <v>8.4480000000000004</v>
      </c>
      <c r="AF1334">
        <v>4.2000000000000003E-2</v>
      </c>
      <c r="AG1334">
        <v>23.8</v>
      </c>
      <c r="AH1334" t="s">
        <v>207</v>
      </c>
      <c r="AI1334">
        <v>76034957</v>
      </c>
      <c r="AJ1334">
        <v>43916174</v>
      </c>
      <c r="AK1334">
        <v>32892003</v>
      </c>
      <c r="AL1334">
        <v>134533</v>
      </c>
      <c r="AM1334">
        <v>645106</v>
      </c>
      <c r="AN1334">
        <v>591792</v>
      </c>
      <c r="AO1334">
        <v>112.77</v>
      </c>
      <c r="AP1334">
        <v>65.14</v>
      </c>
      <c r="AQ1334">
        <v>48.79</v>
      </c>
      <c r="AR1334">
        <v>0.2</v>
      </c>
      <c r="AS1334">
        <v>8777</v>
      </c>
      <c r="AT1334">
        <v>363909</v>
      </c>
      <c r="AU1334">
        <v>0.54</v>
      </c>
      <c r="AV1334">
        <v>43.98</v>
      </c>
      <c r="AW1334">
        <v>67422000</v>
      </c>
      <c r="AX1334">
        <v>122.578</v>
      </c>
      <c r="AY1334">
        <v>42</v>
      </c>
      <c r="AZ1334">
        <v>19.718</v>
      </c>
      <c r="BA1334">
        <v>13.079000000000001</v>
      </c>
      <c r="BB1334">
        <v>38605.671000000002</v>
      </c>
      <c r="BD1334">
        <v>86.06</v>
      </c>
      <c r="BE1334">
        <v>4.7699999999999996</v>
      </c>
      <c r="BF1334">
        <v>30.1</v>
      </c>
      <c r="BG1334">
        <v>35.6</v>
      </c>
      <c r="BI1334">
        <v>5.98</v>
      </c>
      <c r="BJ1334">
        <v>82.66</v>
      </c>
      <c r="BK1334">
        <v>0.90100000000000002</v>
      </c>
    </row>
    <row r="1335" spans="1:67" x14ac:dyDescent="0.3">
      <c r="A1335" t="s">
        <v>205</v>
      </c>
      <c r="B1335" t="s">
        <v>206</v>
      </c>
      <c r="C1335" t="s">
        <v>122</v>
      </c>
      <c r="D1335" s="33">
        <v>44412</v>
      </c>
      <c r="E1335">
        <v>6250534</v>
      </c>
      <c r="F1335">
        <v>28784</v>
      </c>
      <c r="G1335">
        <v>21966.429</v>
      </c>
      <c r="H1335">
        <v>112084</v>
      </c>
      <c r="I1335">
        <v>49</v>
      </c>
      <c r="J1335">
        <v>44.713999999999999</v>
      </c>
      <c r="K1335">
        <v>92707.633000000002</v>
      </c>
      <c r="L1335">
        <v>426.923</v>
      </c>
      <c r="M1335">
        <v>325.80500000000001</v>
      </c>
      <c r="N1335">
        <v>1662.425</v>
      </c>
      <c r="O1335">
        <v>0.72699999999999998</v>
      </c>
      <c r="P1335">
        <v>0.66300000000000003</v>
      </c>
      <c r="Q1335">
        <v>1.21</v>
      </c>
      <c r="R1335">
        <v>1371</v>
      </c>
      <c r="S1335">
        <v>20.335000000000001</v>
      </c>
      <c r="T1335">
        <v>8134</v>
      </c>
      <c r="U1335">
        <v>120.643</v>
      </c>
      <c r="V1335">
        <v>961</v>
      </c>
      <c r="W1335">
        <v>14.254</v>
      </c>
      <c r="X1335">
        <v>4198</v>
      </c>
      <c r="Y1335">
        <v>62.265000000000001</v>
      </c>
      <c r="Z1335">
        <v>550320</v>
      </c>
      <c r="AA1335">
        <v>108291086</v>
      </c>
      <c r="AB1335">
        <v>1606.1679999999999</v>
      </c>
      <c r="AC1335">
        <v>8.1620000000000008</v>
      </c>
      <c r="AD1335">
        <v>571442</v>
      </c>
      <c r="AE1335">
        <v>8.4760000000000009</v>
      </c>
      <c r="AF1335">
        <v>4.2000000000000003E-2</v>
      </c>
      <c r="AG1335">
        <v>23.8</v>
      </c>
      <c r="AH1335" t="s">
        <v>207</v>
      </c>
      <c r="AI1335">
        <v>76631402</v>
      </c>
      <c r="AJ1335">
        <v>44300819</v>
      </c>
      <c r="AK1335">
        <v>33111891</v>
      </c>
      <c r="AL1335">
        <v>136155</v>
      </c>
      <c r="AM1335">
        <v>596445</v>
      </c>
      <c r="AN1335">
        <v>569687</v>
      </c>
      <c r="AO1335">
        <v>113.66</v>
      </c>
      <c r="AP1335">
        <v>65.709999999999994</v>
      </c>
      <c r="AQ1335">
        <v>49.11</v>
      </c>
      <c r="AR1335">
        <v>0.2</v>
      </c>
      <c r="AS1335">
        <v>8450</v>
      </c>
      <c r="AT1335">
        <v>353248</v>
      </c>
      <c r="AU1335">
        <v>0.52400000000000002</v>
      </c>
      <c r="AV1335">
        <v>43.98</v>
      </c>
      <c r="AW1335">
        <v>67422000</v>
      </c>
      <c r="AX1335">
        <v>122.578</v>
      </c>
      <c r="AY1335">
        <v>42</v>
      </c>
      <c r="AZ1335">
        <v>19.718</v>
      </c>
      <c r="BA1335">
        <v>13.079000000000001</v>
      </c>
      <c r="BB1335">
        <v>38605.671000000002</v>
      </c>
      <c r="BD1335">
        <v>86.06</v>
      </c>
      <c r="BE1335">
        <v>4.7699999999999996</v>
      </c>
      <c r="BF1335">
        <v>30.1</v>
      </c>
      <c r="BG1335">
        <v>35.6</v>
      </c>
      <c r="BI1335">
        <v>5.98</v>
      </c>
      <c r="BJ1335">
        <v>82.66</v>
      </c>
      <c r="BK1335">
        <v>0.90100000000000002</v>
      </c>
    </row>
    <row r="1336" spans="1:67" x14ac:dyDescent="0.3">
      <c r="A1336" t="s">
        <v>205</v>
      </c>
      <c r="B1336" t="s">
        <v>206</v>
      </c>
      <c r="C1336" t="s">
        <v>122</v>
      </c>
      <c r="D1336" s="33">
        <v>44413</v>
      </c>
      <c r="E1336">
        <v>6276994</v>
      </c>
      <c r="F1336">
        <v>26460</v>
      </c>
      <c r="G1336">
        <v>22147.857</v>
      </c>
      <c r="H1336">
        <v>112136</v>
      </c>
      <c r="I1336">
        <v>52</v>
      </c>
      <c r="J1336">
        <v>48.143000000000001</v>
      </c>
      <c r="K1336">
        <v>93100.085999999996</v>
      </c>
      <c r="L1336">
        <v>392.45400000000001</v>
      </c>
      <c r="M1336">
        <v>328.49599999999998</v>
      </c>
      <c r="N1336">
        <v>1663.1959999999999</v>
      </c>
      <c r="O1336">
        <v>0.77100000000000002</v>
      </c>
      <c r="P1336">
        <v>0.71399999999999997</v>
      </c>
      <c r="Q1336">
        <v>1.19</v>
      </c>
      <c r="R1336">
        <v>1420</v>
      </c>
      <c r="S1336">
        <v>21.061</v>
      </c>
      <c r="T1336">
        <v>8210</v>
      </c>
      <c r="U1336">
        <v>121.77</v>
      </c>
      <c r="V1336">
        <v>1020</v>
      </c>
      <c r="W1336">
        <v>15.129</v>
      </c>
      <c r="X1336">
        <v>4409</v>
      </c>
      <c r="Y1336">
        <v>65.394000000000005</v>
      </c>
      <c r="Z1336">
        <v>599912</v>
      </c>
      <c r="AA1336">
        <v>108890998</v>
      </c>
      <c r="AB1336">
        <v>1615.066</v>
      </c>
      <c r="AC1336">
        <v>8.8979999999999997</v>
      </c>
      <c r="AD1336">
        <v>570704</v>
      </c>
      <c r="AE1336">
        <v>8.4649999999999999</v>
      </c>
      <c r="AF1336">
        <v>4.2999999999999997E-2</v>
      </c>
      <c r="AG1336">
        <v>23.3</v>
      </c>
      <c r="AH1336" t="s">
        <v>207</v>
      </c>
      <c r="AI1336">
        <v>77228001</v>
      </c>
      <c r="AJ1336">
        <v>44666801</v>
      </c>
      <c r="AK1336">
        <v>33350555</v>
      </c>
      <c r="AL1336">
        <v>137901</v>
      </c>
      <c r="AM1336">
        <v>596599</v>
      </c>
      <c r="AN1336">
        <v>545105</v>
      </c>
      <c r="AO1336">
        <v>114.54</v>
      </c>
      <c r="AP1336">
        <v>66.25</v>
      </c>
      <c r="AQ1336">
        <v>49.47</v>
      </c>
      <c r="AR1336">
        <v>0.2</v>
      </c>
      <c r="AS1336">
        <v>8085</v>
      </c>
      <c r="AT1336">
        <v>335574</v>
      </c>
      <c r="AU1336">
        <v>0.498</v>
      </c>
      <c r="AV1336">
        <v>43.98</v>
      </c>
      <c r="AW1336">
        <v>67422000</v>
      </c>
      <c r="AX1336">
        <v>122.578</v>
      </c>
      <c r="AY1336">
        <v>42</v>
      </c>
      <c r="AZ1336">
        <v>19.718</v>
      </c>
      <c r="BA1336">
        <v>13.079000000000001</v>
      </c>
      <c r="BB1336">
        <v>38605.671000000002</v>
      </c>
      <c r="BD1336">
        <v>86.06</v>
      </c>
      <c r="BE1336">
        <v>4.7699999999999996</v>
      </c>
      <c r="BF1336">
        <v>30.1</v>
      </c>
      <c r="BG1336">
        <v>35.6</v>
      </c>
      <c r="BI1336">
        <v>5.98</v>
      </c>
      <c r="BJ1336">
        <v>82.66</v>
      </c>
      <c r="BK1336">
        <v>0.90100000000000002</v>
      </c>
    </row>
    <row r="1337" spans="1:67" x14ac:dyDescent="0.3">
      <c r="A1337" t="s">
        <v>205</v>
      </c>
      <c r="B1337" t="s">
        <v>206</v>
      </c>
      <c r="C1337" t="s">
        <v>122</v>
      </c>
      <c r="D1337" s="33">
        <v>44414</v>
      </c>
      <c r="E1337">
        <v>6302071</v>
      </c>
      <c r="F1337">
        <v>25077</v>
      </c>
      <c r="G1337">
        <v>22257.571</v>
      </c>
      <c r="H1337">
        <v>112200</v>
      </c>
      <c r="I1337">
        <v>64</v>
      </c>
      <c r="J1337">
        <v>48.286000000000001</v>
      </c>
      <c r="K1337">
        <v>93472.027000000002</v>
      </c>
      <c r="L1337">
        <v>371.94099999999997</v>
      </c>
      <c r="M1337">
        <v>330.12299999999999</v>
      </c>
      <c r="N1337">
        <v>1664.145</v>
      </c>
      <c r="O1337">
        <v>0.94899999999999995</v>
      </c>
      <c r="P1337">
        <v>0.71599999999999997</v>
      </c>
      <c r="Q1337">
        <v>1.17</v>
      </c>
      <c r="R1337">
        <v>1458</v>
      </c>
      <c r="S1337">
        <v>21.625</v>
      </c>
      <c r="T1337">
        <v>8368</v>
      </c>
      <c r="U1337">
        <v>124.114</v>
      </c>
      <c r="V1337">
        <v>1020</v>
      </c>
      <c r="W1337">
        <v>15.129</v>
      </c>
      <c r="X1337">
        <v>4631</v>
      </c>
      <c r="Y1337">
        <v>68.686999999999998</v>
      </c>
      <c r="Z1337">
        <v>812196</v>
      </c>
      <c r="AA1337">
        <v>109703194</v>
      </c>
      <c r="AB1337">
        <v>1627.1130000000001</v>
      </c>
      <c r="AC1337">
        <v>12.045999999999999</v>
      </c>
      <c r="AD1337">
        <v>566384</v>
      </c>
      <c r="AE1337">
        <v>8.4009999999999998</v>
      </c>
      <c r="AF1337">
        <v>4.2999999999999997E-2</v>
      </c>
      <c r="AG1337">
        <v>23.3</v>
      </c>
      <c r="AH1337" t="s">
        <v>207</v>
      </c>
      <c r="AI1337">
        <v>77861112</v>
      </c>
      <c r="AJ1337">
        <v>45026212</v>
      </c>
      <c r="AK1337">
        <v>33632551</v>
      </c>
      <c r="AL1337">
        <v>139768</v>
      </c>
      <c r="AM1337">
        <v>633111</v>
      </c>
      <c r="AN1337">
        <v>526047</v>
      </c>
      <c r="AO1337">
        <v>115.48</v>
      </c>
      <c r="AP1337">
        <v>66.78</v>
      </c>
      <c r="AQ1337">
        <v>49.88</v>
      </c>
      <c r="AR1337">
        <v>0.21</v>
      </c>
      <c r="AS1337">
        <v>7802</v>
      </c>
      <c r="AT1337">
        <v>320985</v>
      </c>
      <c r="AU1337">
        <v>0.47599999999999998</v>
      </c>
      <c r="AV1337">
        <v>43.98</v>
      </c>
      <c r="AW1337">
        <v>67422000</v>
      </c>
      <c r="AX1337">
        <v>122.578</v>
      </c>
      <c r="AY1337">
        <v>42</v>
      </c>
      <c r="AZ1337">
        <v>19.718</v>
      </c>
      <c r="BA1337">
        <v>13.079000000000001</v>
      </c>
      <c r="BB1337">
        <v>38605.671000000002</v>
      </c>
      <c r="BD1337">
        <v>86.06</v>
      </c>
      <c r="BE1337">
        <v>4.7699999999999996</v>
      </c>
      <c r="BF1337">
        <v>30.1</v>
      </c>
      <c r="BG1337">
        <v>35.6</v>
      </c>
      <c r="BI1337">
        <v>5.98</v>
      </c>
      <c r="BJ1337">
        <v>82.66</v>
      </c>
      <c r="BK1337">
        <v>0.90100000000000002</v>
      </c>
    </row>
    <row r="1338" spans="1:67" x14ac:dyDescent="0.3">
      <c r="A1338" t="s">
        <v>205</v>
      </c>
      <c r="B1338" t="s">
        <v>206</v>
      </c>
      <c r="C1338" t="s">
        <v>122</v>
      </c>
      <c r="D1338" s="33">
        <v>44415</v>
      </c>
      <c r="E1338">
        <v>6327928</v>
      </c>
      <c r="F1338">
        <v>25857</v>
      </c>
      <c r="G1338">
        <v>22567.286</v>
      </c>
      <c r="H1338">
        <v>112232</v>
      </c>
      <c r="I1338">
        <v>32</v>
      </c>
      <c r="J1338">
        <v>46.713999999999999</v>
      </c>
      <c r="K1338">
        <v>93855.536999999997</v>
      </c>
      <c r="L1338">
        <v>383.51</v>
      </c>
      <c r="M1338">
        <v>334.71699999999998</v>
      </c>
      <c r="N1338">
        <v>1664.62</v>
      </c>
      <c r="O1338">
        <v>0.47499999999999998</v>
      </c>
      <c r="P1338">
        <v>0.69299999999999995</v>
      </c>
      <c r="Q1338">
        <v>1.1599999999999999</v>
      </c>
      <c r="R1338">
        <v>1510</v>
      </c>
      <c r="S1338">
        <v>22.396000000000001</v>
      </c>
      <c r="T1338">
        <v>8425</v>
      </c>
      <c r="U1338">
        <v>124.959</v>
      </c>
      <c r="V1338">
        <v>1065</v>
      </c>
      <c r="W1338">
        <v>15.795999999999999</v>
      </c>
      <c r="X1338">
        <v>4646</v>
      </c>
      <c r="Y1338">
        <v>68.909000000000006</v>
      </c>
      <c r="Z1338">
        <v>623575</v>
      </c>
      <c r="AA1338">
        <v>110326769</v>
      </c>
      <c r="AB1338">
        <v>1636.3620000000001</v>
      </c>
      <c r="AC1338">
        <v>9.2490000000000006</v>
      </c>
      <c r="AD1338">
        <v>566552</v>
      </c>
      <c r="AE1338">
        <v>8.4030000000000005</v>
      </c>
      <c r="AF1338">
        <v>4.3999999999999997E-2</v>
      </c>
      <c r="AG1338">
        <v>22.7</v>
      </c>
      <c r="AH1338" t="s">
        <v>207</v>
      </c>
      <c r="AI1338">
        <v>78253154</v>
      </c>
      <c r="AJ1338">
        <v>45239127</v>
      </c>
      <c r="AK1338">
        <v>33815964</v>
      </c>
      <c r="AL1338">
        <v>140556</v>
      </c>
      <c r="AM1338">
        <v>392042</v>
      </c>
      <c r="AN1338">
        <v>514739</v>
      </c>
      <c r="AO1338">
        <v>116.06</v>
      </c>
      <c r="AP1338">
        <v>67.099999999999994</v>
      </c>
      <c r="AQ1338">
        <v>50.16</v>
      </c>
      <c r="AR1338">
        <v>0.21</v>
      </c>
      <c r="AS1338">
        <v>7635</v>
      </c>
      <c r="AT1338">
        <v>310649</v>
      </c>
      <c r="AU1338">
        <v>0.46100000000000002</v>
      </c>
      <c r="AV1338">
        <v>43.98</v>
      </c>
      <c r="AW1338">
        <v>67422000</v>
      </c>
      <c r="AX1338">
        <v>122.578</v>
      </c>
      <c r="AY1338">
        <v>42</v>
      </c>
      <c r="AZ1338">
        <v>19.718</v>
      </c>
      <c r="BA1338">
        <v>13.079000000000001</v>
      </c>
      <c r="BB1338">
        <v>38605.671000000002</v>
      </c>
      <c r="BD1338">
        <v>86.06</v>
      </c>
      <c r="BE1338">
        <v>4.7699999999999996</v>
      </c>
      <c r="BF1338">
        <v>30.1</v>
      </c>
      <c r="BG1338">
        <v>35.6</v>
      </c>
      <c r="BI1338">
        <v>5.98</v>
      </c>
      <c r="BJ1338">
        <v>82.66</v>
      </c>
      <c r="BK1338">
        <v>0.90100000000000002</v>
      </c>
    </row>
    <row r="1339" spans="1:67" x14ac:dyDescent="0.3">
      <c r="A1339" t="s">
        <v>205</v>
      </c>
      <c r="B1339" t="s">
        <v>206</v>
      </c>
      <c r="C1339" t="s">
        <v>122</v>
      </c>
      <c r="D1339" s="33">
        <v>44416</v>
      </c>
      <c r="E1339">
        <v>6348388</v>
      </c>
      <c r="F1339">
        <v>20460</v>
      </c>
      <c r="G1339">
        <v>22673.857</v>
      </c>
      <c r="H1339">
        <v>112263</v>
      </c>
      <c r="I1339">
        <v>31</v>
      </c>
      <c r="J1339">
        <v>48.570999999999998</v>
      </c>
      <c r="K1339">
        <v>94158.998999999996</v>
      </c>
      <c r="L1339">
        <v>303.46199999999999</v>
      </c>
      <c r="M1339">
        <v>336.298</v>
      </c>
      <c r="N1339">
        <v>1665.08</v>
      </c>
      <c r="O1339">
        <v>0.46</v>
      </c>
      <c r="P1339">
        <v>0.72</v>
      </c>
      <c r="Q1339">
        <v>1.1399999999999999</v>
      </c>
      <c r="R1339">
        <v>1556</v>
      </c>
      <c r="S1339">
        <v>23.079000000000001</v>
      </c>
      <c r="T1339">
        <v>8685</v>
      </c>
      <c r="U1339">
        <v>128.816</v>
      </c>
      <c r="V1339">
        <v>1113</v>
      </c>
      <c r="W1339">
        <v>16.507999999999999</v>
      </c>
      <c r="X1339">
        <v>4832</v>
      </c>
      <c r="Y1339">
        <v>71.668000000000006</v>
      </c>
      <c r="Z1339">
        <v>181295</v>
      </c>
      <c r="AA1339">
        <v>110508064</v>
      </c>
      <c r="AB1339">
        <v>1639.0509999999999</v>
      </c>
      <c r="AC1339">
        <v>2.6890000000000001</v>
      </c>
      <c r="AD1339">
        <v>569776</v>
      </c>
      <c r="AE1339">
        <v>8.4510000000000005</v>
      </c>
      <c r="AF1339">
        <v>4.2999999999999997E-2</v>
      </c>
      <c r="AG1339">
        <v>23.3</v>
      </c>
      <c r="AH1339" t="s">
        <v>207</v>
      </c>
      <c r="AI1339">
        <v>78390722</v>
      </c>
      <c r="AJ1339">
        <v>45313169</v>
      </c>
      <c r="AK1339">
        <v>33880419</v>
      </c>
      <c r="AL1339">
        <v>140837</v>
      </c>
      <c r="AM1339">
        <v>137568</v>
      </c>
      <c r="AN1339">
        <v>511222</v>
      </c>
      <c r="AO1339">
        <v>116.27</v>
      </c>
      <c r="AP1339">
        <v>67.209999999999994</v>
      </c>
      <c r="AQ1339">
        <v>50.25</v>
      </c>
      <c r="AR1339">
        <v>0.21</v>
      </c>
      <c r="AS1339">
        <v>7582</v>
      </c>
      <c r="AT1339">
        <v>305235</v>
      </c>
      <c r="AU1339">
        <v>0.45300000000000001</v>
      </c>
      <c r="AV1339">
        <v>43.98</v>
      </c>
      <c r="AW1339">
        <v>67422000</v>
      </c>
      <c r="AX1339">
        <v>122.578</v>
      </c>
      <c r="AY1339">
        <v>42</v>
      </c>
      <c r="AZ1339">
        <v>19.718</v>
      </c>
      <c r="BA1339">
        <v>13.079000000000001</v>
      </c>
      <c r="BB1339">
        <v>38605.671000000002</v>
      </c>
      <c r="BD1339">
        <v>86.06</v>
      </c>
      <c r="BE1339">
        <v>4.7699999999999996</v>
      </c>
      <c r="BF1339">
        <v>30.1</v>
      </c>
      <c r="BG1339">
        <v>35.6</v>
      </c>
      <c r="BI1339">
        <v>5.98</v>
      </c>
      <c r="BJ1339">
        <v>82.66</v>
      </c>
      <c r="BK1339">
        <v>0.90100000000000002</v>
      </c>
      <c r="BL1339">
        <v>62679.6</v>
      </c>
      <c r="BM1339">
        <v>6.36</v>
      </c>
      <c r="BN1339">
        <v>-0.05</v>
      </c>
      <c r="BO1339">
        <v>929.66094153243796</v>
      </c>
    </row>
    <row r="1340" spans="1:67" x14ac:dyDescent="0.3">
      <c r="A1340" t="s">
        <v>205</v>
      </c>
      <c r="B1340" t="s">
        <v>206</v>
      </c>
      <c r="C1340" t="s">
        <v>122</v>
      </c>
      <c r="D1340" s="33">
        <v>44417</v>
      </c>
      <c r="E1340">
        <v>6354163</v>
      </c>
      <c r="F1340">
        <v>5775</v>
      </c>
      <c r="G1340">
        <v>22333.143</v>
      </c>
      <c r="H1340">
        <v>112338</v>
      </c>
      <c r="I1340">
        <v>75</v>
      </c>
      <c r="J1340">
        <v>51.713999999999999</v>
      </c>
      <c r="K1340">
        <v>94244.653000000006</v>
      </c>
      <c r="L1340">
        <v>85.655000000000001</v>
      </c>
      <c r="M1340">
        <v>331.24400000000003</v>
      </c>
      <c r="N1340">
        <v>1666.192</v>
      </c>
      <c r="O1340">
        <v>1.1120000000000001</v>
      </c>
      <c r="P1340">
        <v>0.76700000000000002</v>
      </c>
      <c r="Q1340">
        <v>1.1299999999999999</v>
      </c>
      <c r="R1340">
        <v>1667</v>
      </c>
      <c r="S1340">
        <v>24.725000000000001</v>
      </c>
      <c r="T1340">
        <v>9022</v>
      </c>
      <c r="U1340">
        <v>133.81399999999999</v>
      </c>
      <c r="V1340">
        <v>1173</v>
      </c>
      <c r="W1340">
        <v>17.398</v>
      </c>
      <c r="X1340">
        <v>4977</v>
      </c>
      <c r="Y1340">
        <v>73.819000000000003</v>
      </c>
      <c r="Z1340">
        <v>945128</v>
      </c>
      <c r="AA1340">
        <v>111453192</v>
      </c>
      <c r="AB1340">
        <v>1653.069</v>
      </c>
      <c r="AC1340">
        <v>14.018000000000001</v>
      </c>
      <c r="AD1340">
        <v>609053</v>
      </c>
      <c r="AE1340">
        <v>9.0329999999999995</v>
      </c>
      <c r="AF1340">
        <v>4.1000000000000002E-2</v>
      </c>
      <c r="AG1340">
        <v>24.4</v>
      </c>
      <c r="AH1340" t="s">
        <v>207</v>
      </c>
      <c r="AI1340">
        <v>78910632</v>
      </c>
      <c r="AJ1340">
        <v>45571705</v>
      </c>
      <c r="AK1340">
        <v>34146539</v>
      </c>
      <c r="AL1340">
        <v>142408</v>
      </c>
      <c r="AM1340">
        <v>519910</v>
      </c>
      <c r="AN1340">
        <v>502969</v>
      </c>
      <c r="AO1340">
        <v>117.04</v>
      </c>
      <c r="AP1340">
        <v>67.59</v>
      </c>
      <c r="AQ1340">
        <v>50.65</v>
      </c>
      <c r="AR1340">
        <v>0.21</v>
      </c>
      <c r="AS1340">
        <v>7460</v>
      </c>
      <c r="AT1340">
        <v>293383</v>
      </c>
      <c r="AU1340">
        <v>0.435</v>
      </c>
      <c r="AV1340">
        <v>60.65</v>
      </c>
      <c r="AW1340">
        <v>67422000</v>
      </c>
      <c r="AX1340">
        <v>122.578</v>
      </c>
      <c r="AY1340">
        <v>42</v>
      </c>
      <c r="AZ1340">
        <v>19.718</v>
      </c>
      <c r="BA1340">
        <v>13.079000000000001</v>
      </c>
      <c r="BB1340">
        <v>38605.671000000002</v>
      </c>
      <c r="BD1340">
        <v>86.06</v>
      </c>
      <c r="BE1340">
        <v>4.7699999999999996</v>
      </c>
      <c r="BF1340">
        <v>30.1</v>
      </c>
      <c r="BG1340">
        <v>35.6</v>
      </c>
      <c r="BI1340">
        <v>5.98</v>
      </c>
      <c r="BJ1340">
        <v>82.66</v>
      </c>
      <c r="BK1340">
        <v>0.90100000000000002</v>
      </c>
    </row>
    <row r="1341" spans="1:67" x14ac:dyDescent="0.3">
      <c r="A1341" t="s">
        <v>205</v>
      </c>
      <c r="B1341" t="s">
        <v>206</v>
      </c>
      <c r="C1341" t="s">
        <v>122</v>
      </c>
      <c r="D1341" s="33">
        <v>44418</v>
      </c>
      <c r="E1341">
        <v>6381978</v>
      </c>
      <c r="F1341">
        <v>27815</v>
      </c>
      <c r="G1341">
        <v>22889.714</v>
      </c>
      <c r="H1341">
        <v>112408</v>
      </c>
      <c r="I1341">
        <v>70</v>
      </c>
      <c r="J1341">
        <v>53.286000000000001</v>
      </c>
      <c r="K1341">
        <v>94657.203999999998</v>
      </c>
      <c r="L1341">
        <v>412.55099999999999</v>
      </c>
      <c r="M1341">
        <v>339.49900000000002</v>
      </c>
      <c r="N1341">
        <v>1667.23</v>
      </c>
      <c r="O1341">
        <v>1.038</v>
      </c>
      <c r="P1341">
        <v>0.79</v>
      </c>
      <c r="Q1341">
        <v>1.1200000000000001</v>
      </c>
      <c r="R1341">
        <v>1712</v>
      </c>
      <c r="S1341">
        <v>25.391999999999999</v>
      </c>
      <c r="T1341">
        <v>9153</v>
      </c>
      <c r="U1341">
        <v>135.75700000000001</v>
      </c>
      <c r="V1341">
        <v>1166</v>
      </c>
      <c r="W1341">
        <v>17.294</v>
      </c>
      <c r="X1341">
        <v>5103</v>
      </c>
      <c r="Y1341">
        <v>75.686999999999998</v>
      </c>
      <c r="Z1341">
        <v>823111</v>
      </c>
      <c r="AA1341">
        <v>112276303</v>
      </c>
      <c r="AB1341">
        <v>1665.277</v>
      </c>
      <c r="AC1341">
        <v>12.208</v>
      </c>
      <c r="AD1341">
        <v>647934</v>
      </c>
      <c r="AE1341">
        <v>9.61</v>
      </c>
      <c r="AF1341">
        <v>0.04</v>
      </c>
      <c r="AG1341">
        <v>25</v>
      </c>
      <c r="AH1341" t="s">
        <v>207</v>
      </c>
      <c r="AI1341">
        <v>79497427</v>
      </c>
      <c r="AJ1341">
        <v>45878414</v>
      </c>
      <c r="AK1341">
        <v>34433687</v>
      </c>
      <c r="AL1341">
        <v>144081</v>
      </c>
      <c r="AM1341">
        <v>586795</v>
      </c>
      <c r="AN1341">
        <v>494639</v>
      </c>
      <c r="AO1341">
        <v>117.91</v>
      </c>
      <c r="AP1341">
        <v>68.05</v>
      </c>
      <c r="AQ1341">
        <v>51.07</v>
      </c>
      <c r="AR1341">
        <v>0.21</v>
      </c>
      <c r="AS1341">
        <v>7336</v>
      </c>
      <c r="AT1341">
        <v>280320</v>
      </c>
      <c r="AU1341">
        <v>0.41599999999999998</v>
      </c>
      <c r="AV1341">
        <v>60.65</v>
      </c>
      <c r="AW1341">
        <v>67422000</v>
      </c>
      <c r="AX1341">
        <v>122.578</v>
      </c>
      <c r="AY1341">
        <v>42</v>
      </c>
      <c r="AZ1341">
        <v>19.718</v>
      </c>
      <c r="BA1341">
        <v>13.079000000000001</v>
      </c>
      <c r="BB1341">
        <v>38605.671000000002</v>
      </c>
      <c r="BD1341">
        <v>86.06</v>
      </c>
      <c r="BE1341">
        <v>4.7699999999999996</v>
      </c>
      <c r="BF1341">
        <v>30.1</v>
      </c>
      <c r="BG1341">
        <v>35.6</v>
      </c>
      <c r="BI1341">
        <v>5.98</v>
      </c>
      <c r="BJ1341">
        <v>82.66</v>
      </c>
      <c r="BK1341">
        <v>0.90100000000000002</v>
      </c>
    </row>
    <row r="1342" spans="1:67" x14ac:dyDescent="0.3">
      <c r="A1342" t="s">
        <v>205</v>
      </c>
      <c r="B1342" t="s">
        <v>206</v>
      </c>
      <c r="C1342" t="s">
        <v>122</v>
      </c>
      <c r="D1342" s="33">
        <v>44419</v>
      </c>
      <c r="E1342">
        <v>6413830</v>
      </c>
      <c r="F1342">
        <v>31852</v>
      </c>
      <c r="G1342">
        <v>23328</v>
      </c>
      <c r="H1342">
        <v>112466</v>
      </c>
      <c r="I1342">
        <v>58</v>
      </c>
      <c r="J1342">
        <v>54.570999999999998</v>
      </c>
      <c r="K1342">
        <v>95129.630999999994</v>
      </c>
      <c r="L1342">
        <v>472.42700000000002</v>
      </c>
      <c r="M1342">
        <v>346</v>
      </c>
      <c r="N1342">
        <v>1668.0909999999999</v>
      </c>
      <c r="O1342">
        <v>0.86</v>
      </c>
      <c r="P1342">
        <v>0.80900000000000005</v>
      </c>
      <c r="Q1342">
        <v>1.1000000000000001</v>
      </c>
      <c r="R1342">
        <v>1745</v>
      </c>
      <c r="S1342">
        <v>25.882000000000001</v>
      </c>
      <c r="T1342">
        <v>9233</v>
      </c>
      <c r="U1342">
        <v>136.94300000000001</v>
      </c>
      <c r="V1342">
        <v>1167</v>
      </c>
      <c r="W1342">
        <v>17.309000000000001</v>
      </c>
      <c r="X1342">
        <v>5104</v>
      </c>
      <c r="Y1342">
        <v>75.701999999999998</v>
      </c>
      <c r="Z1342">
        <v>774216</v>
      </c>
      <c r="AA1342">
        <v>113050519</v>
      </c>
      <c r="AB1342">
        <v>1676.76</v>
      </c>
      <c r="AC1342">
        <v>11.483000000000001</v>
      </c>
      <c r="AD1342">
        <v>679919</v>
      </c>
      <c r="AE1342">
        <v>10.085000000000001</v>
      </c>
      <c r="AF1342">
        <v>3.7999999999999999E-2</v>
      </c>
      <c r="AG1342">
        <v>26.3</v>
      </c>
      <c r="AH1342" t="s">
        <v>207</v>
      </c>
      <c r="AI1342">
        <v>80038832</v>
      </c>
      <c r="AJ1342">
        <v>46157871</v>
      </c>
      <c r="AK1342">
        <v>34702081</v>
      </c>
      <c r="AL1342">
        <v>145554</v>
      </c>
      <c r="AM1342">
        <v>541405</v>
      </c>
      <c r="AN1342">
        <v>486776</v>
      </c>
      <c r="AO1342">
        <v>118.71</v>
      </c>
      <c r="AP1342">
        <v>68.459999999999994</v>
      </c>
      <c r="AQ1342">
        <v>51.47</v>
      </c>
      <c r="AR1342">
        <v>0.22</v>
      </c>
      <c r="AS1342">
        <v>7220</v>
      </c>
      <c r="AT1342">
        <v>265293</v>
      </c>
      <c r="AU1342">
        <v>0.39300000000000002</v>
      </c>
      <c r="AV1342">
        <v>60.65</v>
      </c>
      <c r="AW1342">
        <v>67422000</v>
      </c>
      <c r="AX1342">
        <v>122.578</v>
      </c>
      <c r="AY1342">
        <v>42</v>
      </c>
      <c r="AZ1342">
        <v>19.718</v>
      </c>
      <c r="BA1342">
        <v>13.079000000000001</v>
      </c>
      <c r="BB1342">
        <v>38605.671000000002</v>
      </c>
      <c r="BD1342">
        <v>86.06</v>
      </c>
      <c r="BE1342">
        <v>4.7699999999999996</v>
      </c>
      <c r="BF1342">
        <v>30.1</v>
      </c>
      <c r="BG1342">
        <v>35.6</v>
      </c>
      <c r="BI1342">
        <v>5.98</v>
      </c>
      <c r="BJ1342">
        <v>82.66</v>
      </c>
      <c r="BK1342">
        <v>0.90100000000000002</v>
      </c>
    </row>
    <row r="1343" spans="1:67" x14ac:dyDescent="0.3">
      <c r="A1343" t="s">
        <v>205</v>
      </c>
      <c r="B1343" t="s">
        <v>206</v>
      </c>
      <c r="C1343" t="s">
        <v>122</v>
      </c>
      <c r="D1343" s="33">
        <v>44420</v>
      </c>
      <c r="E1343">
        <v>6442384</v>
      </c>
      <c r="F1343">
        <v>28554</v>
      </c>
      <c r="G1343">
        <v>23627.143</v>
      </c>
      <c r="H1343">
        <v>112543</v>
      </c>
      <c r="I1343">
        <v>77</v>
      </c>
      <c r="J1343">
        <v>58.143000000000001</v>
      </c>
      <c r="K1343">
        <v>95553.142999999996</v>
      </c>
      <c r="L1343">
        <v>423.512</v>
      </c>
      <c r="M1343">
        <v>350.43700000000001</v>
      </c>
      <c r="N1343">
        <v>1669.2329999999999</v>
      </c>
      <c r="O1343">
        <v>1.1419999999999999</v>
      </c>
      <c r="P1343">
        <v>0.86199999999999999</v>
      </c>
      <c r="Q1343">
        <v>1.0900000000000001</v>
      </c>
      <c r="R1343">
        <v>1807</v>
      </c>
      <c r="S1343">
        <v>26.800999999999998</v>
      </c>
      <c r="T1343">
        <v>9465</v>
      </c>
      <c r="U1343">
        <v>140.38399999999999</v>
      </c>
      <c r="V1343">
        <v>1208</v>
      </c>
      <c r="W1343">
        <v>17.917000000000002</v>
      </c>
      <c r="X1343">
        <v>5286</v>
      </c>
      <c r="Y1343">
        <v>78.402000000000001</v>
      </c>
      <c r="Z1343">
        <v>863336</v>
      </c>
      <c r="AA1343">
        <v>113913855</v>
      </c>
      <c r="AB1343">
        <v>1689.5650000000001</v>
      </c>
      <c r="AC1343">
        <v>12.805</v>
      </c>
      <c r="AD1343">
        <v>717551</v>
      </c>
      <c r="AE1343">
        <v>10.643000000000001</v>
      </c>
      <c r="AF1343">
        <v>3.6999999999999998E-2</v>
      </c>
      <c r="AG1343">
        <v>27</v>
      </c>
      <c r="AH1343" t="s">
        <v>207</v>
      </c>
      <c r="AI1343">
        <v>80590297</v>
      </c>
      <c r="AJ1343">
        <v>46429082</v>
      </c>
      <c r="AK1343">
        <v>34989217</v>
      </c>
      <c r="AL1343">
        <v>147239</v>
      </c>
      <c r="AM1343">
        <v>551465</v>
      </c>
      <c r="AN1343">
        <v>480328</v>
      </c>
      <c r="AO1343">
        <v>119.53</v>
      </c>
      <c r="AP1343">
        <v>68.86</v>
      </c>
      <c r="AQ1343">
        <v>51.9</v>
      </c>
      <c r="AR1343">
        <v>0.22</v>
      </c>
      <c r="AS1343">
        <v>7124</v>
      </c>
      <c r="AT1343">
        <v>251754</v>
      </c>
      <c r="AU1343">
        <v>0.373</v>
      </c>
      <c r="AV1343">
        <v>60.65</v>
      </c>
      <c r="AW1343">
        <v>67422000</v>
      </c>
      <c r="AX1343">
        <v>122.578</v>
      </c>
      <c r="AY1343">
        <v>42</v>
      </c>
      <c r="AZ1343">
        <v>19.718</v>
      </c>
      <c r="BA1343">
        <v>13.079000000000001</v>
      </c>
      <c r="BB1343">
        <v>38605.671000000002</v>
      </c>
      <c r="BD1343">
        <v>86.06</v>
      </c>
      <c r="BE1343">
        <v>4.7699999999999996</v>
      </c>
      <c r="BF1343">
        <v>30.1</v>
      </c>
      <c r="BG1343">
        <v>35.6</v>
      </c>
      <c r="BI1343">
        <v>5.98</v>
      </c>
      <c r="BJ1343">
        <v>82.66</v>
      </c>
      <c r="BK1343">
        <v>0.90100000000000002</v>
      </c>
    </row>
    <row r="1344" spans="1:67" x14ac:dyDescent="0.3">
      <c r="A1344" t="s">
        <v>205</v>
      </c>
      <c r="B1344" t="s">
        <v>206</v>
      </c>
      <c r="C1344" t="s">
        <v>122</v>
      </c>
      <c r="D1344" s="33">
        <v>44421</v>
      </c>
      <c r="E1344">
        <v>6468837</v>
      </c>
      <c r="F1344">
        <v>26453</v>
      </c>
      <c r="G1344">
        <v>23823.714</v>
      </c>
      <c r="H1344">
        <v>112633</v>
      </c>
      <c r="I1344">
        <v>90</v>
      </c>
      <c r="J1344">
        <v>61.856999999999999</v>
      </c>
      <c r="K1344">
        <v>95945.493000000002</v>
      </c>
      <c r="L1344">
        <v>392.35</v>
      </c>
      <c r="M1344">
        <v>353.35199999999998</v>
      </c>
      <c r="N1344">
        <v>1670.567</v>
      </c>
      <c r="O1344">
        <v>1.335</v>
      </c>
      <c r="P1344">
        <v>0.91700000000000004</v>
      </c>
      <c r="Q1344">
        <v>1.07</v>
      </c>
      <c r="R1344">
        <v>1831</v>
      </c>
      <c r="S1344">
        <v>27.157</v>
      </c>
      <c r="T1344">
        <v>9546</v>
      </c>
      <c r="U1344">
        <v>141.58600000000001</v>
      </c>
      <c r="V1344">
        <v>1231</v>
      </c>
      <c r="W1344">
        <v>18.257999999999999</v>
      </c>
      <c r="X1344">
        <v>5260</v>
      </c>
      <c r="Y1344">
        <v>78.016000000000005</v>
      </c>
      <c r="Z1344">
        <v>1002999</v>
      </c>
      <c r="AA1344">
        <v>114916854</v>
      </c>
      <c r="AB1344">
        <v>1704.441</v>
      </c>
      <c r="AC1344">
        <v>14.875999999999999</v>
      </c>
      <c r="AD1344">
        <v>744809</v>
      </c>
      <c r="AE1344">
        <v>11.047000000000001</v>
      </c>
      <c r="AF1344">
        <v>3.5999999999999997E-2</v>
      </c>
      <c r="AG1344">
        <v>27.8</v>
      </c>
      <c r="AH1344" t="s">
        <v>207</v>
      </c>
      <c r="AI1344">
        <v>81121534</v>
      </c>
      <c r="AJ1344">
        <v>46681064</v>
      </c>
      <c r="AK1344">
        <v>35274391</v>
      </c>
      <c r="AL1344">
        <v>148852</v>
      </c>
      <c r="AM1344">
        <v>531237</v>
      </c>
      <c r="AN1344">
        <v>465775</v>
      </c>
      <c r="AO1344">
        <v>120.32</v>
      </c>
      <c r="AP1344">
        <v>69.239999999999995</v>
      </c>
      <c r="AQ1344">
        <v>52.32</v>
      </c>
      <c r="AR1344">
        <v>0.22</v>
      </c>
      <c r="AS1344">
        <v>6908</v>
      </c>
      <c r="AT1344">
        <v>236407</v>
      </c>
      <c r="AU1344">
        <v>0.35099999999999998</v>
      </c>
      <c r="AV1344">
        <v>66.67</v>
      </c>
      <c r="AW1344">
        <v>67422000</v>
      </c>
      <c r="AX1344">
        <v>122.578</v>
      </c>
      <c r="AY1344">
        <v>42</v>
      </c>
      <c r="AZ1344">
        <v>19.718</v>
      </c>
      <c r="BA1344">
        <v>13.079000000000001</v>
      </c>
      <c r="BB1344">
        <v>38605.671000000002</v>
      </c>
      <c r="BD1344">
        <v>86.06</v>
      </c>
      <c r="BE1344">
        <v>4.7699999999999996</v>
      </c>
      <c r="BF1344">
        <v>30.1</v>
      </c>
      <c r="BG1344">
        <v>35.6</v>
      </c>
      <c r="BI1344">
        <v>5.98</v>
      </c>
      <c r="BJ1344">
        <v>82.66</v>
      </c>
      <c r="BK1344">
        <v>0.90100000000000002</v>
      </c>
    </row>
    <row r="1345" spans="1:67" x14ac:dyDescent="0.3">
      <c r="A1345" t="s">
        <v>205</v>
      </c>
      <c r="B1345" t="s">
        <v>206</v>
      </c>
      <c r="C1345" t="s">
        <v>122</v>
      </c>
      <c r="D1345" s="33">
        <v>44422</v>
      </c>
      <c r="E1345">
        <v>6493264</v>
      </c>
      <c r="F1345">
        <v>24427</v>
      </c>
      <c r="G1345">
        <v>23619.429</v>
      </c>
      <c r="H1345">
        <v>112686</v>
      </c>
      <c r="I1345">
        <v>53</v>
      </c>
      <c r="J1345">
        <v>64.856999999999999</v>
      </c>
      <c r="K1345">
        <v>96307.793000000005</v>
      </c>
      <c r="L1345">
        <v>362.3</v>
      </c>
      <c r="M1345">
        <v>350.322</v>
      </c>
      <c r="N1345">
        <v>1671.354</v>
      </c>
      <c r="O1345">
        <v>0.78600000000000003</v>
      </c>
      <c r="P1345">
        <v>0.96199999999999997</v>
      </c>
      <c r="Q1345">
        <v>1.05</v>
      </c>
      <c r="R1345">
        <v>1837</v>
      </c>
      <c r="S1345">
        <v>27.245999999999999</v>
      </c>
      <c r="T1345">
        <v>9648</v>
      </c>
      <c r="U1345">
        <v>143.09899999999999</v>
      </c>
      <c r="V1345">
        <v>1213</v>
      </c>
      <c r="W1345">
        <v>17.991</v>
      </c>
      <c r="X1345">
        <v>5384</v>
      </c>
      <c r="Y1345">
        <v>79.855000000000004</v>
      </c>
      <c r="Z1345">
        <v>840311</v>
      </c>
      <c r="AA1345">
        <v>115757165</v>
      </c>
      <c r="AB1345">
        <v>1716.905</v>
      </c>
      <c r="AC1345">
        <v>12.462999999999999</v>
      </c>
      <c r="AD1345">
        <v>775771</v>
      </c>
      <c r="AE1345">
        <v>11.506</v>
      </c>
      <c r="AF1345">
        <v>3.4000000000000002E-2</v>
      </c>
      <c r="AG1345">
        <v>29.4</v>
      </c>
      <c r="AH1345" t="s">
        <v>207</v>
      </c>
      <c r="AI1345">
        <v>81464808</v>
      </c>
      <c r="AJ1345">
        <v>46826206</v>
      </c>
      <c r="AK1345">
        <v>35475539</v>
      </c>
      <c r="AL1345">
        <v>149611</v>
      </c>
      <c r="AM1345">
        <v>343274</v>
      </c>
      <c r="AN1345">
        <v>458808</v>
      </c>
      <c r="AO1345">
        <v>120.83</v>
      </c>
      <c r="AP1345">
        <v>69.45</v>
      </c>
      <c r="AQ1345">
        <v>52.62</v>
      </c>
      <c r="AR1345">
        <v>0.22</v>
      </c>
      <c r="AS1345">
        <v>6805</v>
      </c>
      <c r="AT1345">
        <v>226726</v>
      </c>
      <c r="AU1345">
        <v>0.33600000000000002</v>
      </c>
      <c r="AV1345">
        <v>66.67</v>
      </c>
      <c r="AW1345">
        <v>67422000</v>
      </c>
      <c r="AX1345">
        <v>122.578</v>
      </c>
      <c r="AY1345">
        <v>42</v>
      </c>
      <c r="AZ1345">
        <v>19.718</v>
      </c>
      <c r="BA1345">
        <v>13.079000000000001</v>
      </c>
      <c r="BB1345">
        <v>38605.671000000002</v>
      </c>
      <c r="BD1345">
        <v>86.06</v>
      </c>
      <c r="BE1345">
        <v>4.7699999999999996</v>
      </c>
      <c r="BF1345">
        <v>30.1</v>
      </c>
      <c r="BG1345">
        <v>35.6</v>
      </c>
      <c r="BI1345">
        <v>5.98</v>
      </c>
      <c r="BJ1345">
        <v>82.66</v>
      </c>
      <c r="BK1345">
        <v>0.90100000000000002</v>
      </c>
    </row>
    <row r="1346" spans="1:67" x14ac:dyDescent="0.3">
      <c r="A1346" t="s">
        <v>205</v>
      </c>
      <c r="B1346" t="s">
        <v>206</v>
      </c>
      <c r="C1346" t="s">
        <v>122</v>
      </c>
      <c r="D1346" s="33">
        <v>44423</v>
      </c>
      <c r="E1346">
        <v>6514533</v>
      </c>
      <c r="F1346">
        <v>21269</v>
      </c>
      <c r="G1346">
        <v>23735</v>
      </c>
      <c r="H1346">
        <v>112730</v>
      </c>
      <c r="I1346">
        <v>44</v>
      </c>
      <c r="J1346">
        <v>66.713999999999999</v>
      </c>
      <c r="K1346">
        <v>96623.254000000001</v>
      </c>
      <c r="L1346">
        <v>315.46100000000001</v>
      </c>
      <c r="M1346">
        <v>352.036</v>
      </c>
      <c r="N1346">
        <v>1672.0060000000001</v>
      </c>
      <c r="O1346">
        <v>0.65300000000000002</v>
      </c>
      <c r="P1346">
        <v>0.99</v>
      </c>
      <c r="Q1346">
        <v>1.04</v>
      </c>
      <c r="R1346">
        <v>1852</v>
      </c>
      <c r="S1346">
        <v>27.469000000000001</v>
      </c>
      <c r="T1346">
        <v>9798</v>
      </c>
      <c r="U1346">
        <v>145.32300000000001</v>
      </c>
      <c r="V1346">
        <v>1169</v>
      </c>
      <c r="W1346">
        <v>17.338999999999999</v>
      </c>
      <c r="X1346">
        <v>5285</v>
      </c>
      <c r="Y1346">
        <v>78.387</v>
      </c>
      <c r="Z1346">
        <v>197636</v>
      </c>
      <c r="AA1346">
        <v>115954801</v>
      </c>
      <c r="AB1346">
        <v>1719.836</v>
      </c>
      <c r="AC1346">
        <v>2.931</v>
      </c>
      <c r="AD1346">
        <v>778105</v>
      </c>
      <c r="AE1346">
        <v>11.541</v>
      </c>
      <c r="AF1346">
        <v>3.4000000000000002E-2</v>
      </c>
      <c r="AG1346">
        <v>29.4</v>
      </c>
      <c r="AH1346" t="s">
        <v>207</v>
      </c>
      <c r="AI1346">
        <v>81554315</v>
      </c>
      <c r="AJ1346">
        <v>46865408</v>
      </c>
      <c r="AK1346">
        <v>35526393</v>
      </c>
      <c r="AL1346">
        <v>149827</v>
      </c>
      <c r="AM1346">
        <v>89507</v>
      </c>
      <c r="AN1346">
        <v>451942</v>
      </c>
      <c r="AO1346">
        <v>120.96</v>
      </c>
      <c r="AP1346">
        <v>69.510000000000005</v>
      </c>
      <c r="AQ1346">
        <v>52.69</v>
      </c>
      <c r="AR1346">
        <v>0.22</v>
      </c>
      <c r="AS1346">
        <v>6703</v>
      </c>
      <c r="AT1346">
        <v>221748</v>
      </c>
      <c r="AU1346">
        <v>0.32900000000000001</v>
      </c>
      <c r="AV1346">
        <v>66.67</v>
      </c>
      <c r="AW1346">
        <v>67422000</v>
      </c>
      <c r="AX1346">
        <v>122.578</v>
      </c>
      <c r="AY1346">
        <v>42</v>
      </c>
      <c r="AZ1346">
        <v>19.718</v>
      </c>
      <c r="BA1346">
        <v>13.079000000000001</v>
      </c>
      <c r="BB1346">
        <v>38605.671000000002</v>
      </c>
      <c r="BD1346">
        <v>86.06</v>
      </c>
      <c r="BE1346">
        <v>4.7699999999999996</v>
      </c>
      <c r="BF1346">
        <v>30.1</v>
      </c>
      <c r="BG1346">
        <v>35.6</v>
      </c>
      <c r="BI1346">
        <v>5.98</v>
      </c>
      <c r="BJ1346">
        <v>82.66</v>
      </c>
      <c r="BK1346">
        <v>0.90100000000000002</v>
      </c>
      <c r="BL1346">
        <v>63606.8</v>
      </c>
      <c r="BM1346">
        <v>6.38</v>
      </c>
      <c r="BN1346">
        <v>8.7100000000000009</v>
      </c>
      <c r="BO1346">
        <v>943.41312924564704</v>
      </c>
    </row>
    <row r="1347" spans="1:67" x14ac:dyDescent="0.3">
      <c r="A1347" t="s">
        <v>205</v>
      </c>
      <c r="B1347" t="s">
        <v>206</v>
      </c>
      <c r="C1347" t="s">
        <v>122</v>
      </c>
      <c r="D1347" s="33">
        <v>44424</v>
      </c>
      <c r="E1347">
        <v>6525719</v>
      </c>
      <c r="F1347">
        <v>11186</v>
      </c>
      <c r="G1347">
        <v>24508</v>
      </c>
      <c r="H1347">
        <v>112837</v>
      </c>
      <c r="I1347">
        <v>107</v>
      </c>
      <c r="J1347">
        <v>71.286000000000001</v>
      </c>
      <c r="K1347">
        <v>96789.164000000004</v>
      </c>
      <c r="L1347">
        <v>165.91</v>
      </c>
      <c r="M1347">
        <v>363.50200000000001</v>
      </c>
      <c r="N1347">
        <v>1673.5930000000001</v>
      </c>
      <c r="O1347">
        <v>1.587</v>
      </c>
      <c r="P1347">
        <v>1.0569999999999999</v>
      </c>
      <c r="Q1347">
        <v>1.02</v>
      </c>
      <c r="R1347">
        <v>1908</v>
      </c>
      <c r="S1347">
        <v>28.298999999999999</v>
      </c>
      <c r="T1347">
        <v>10151</v>
      </c>
      <c r="U1347">
        <v>150.559</v>
      </c>
      <c r="V1347">
        <v>1117</v>
      </c>
      <c r="W1347">
        <v>16.567</v>
      </c>
      <c r="X1347">
        <v>5402</v>
      </c>
      <c r="Y1347">
        <v>80.122</v>
      </c>
      <c r="Z1347">
        <v>975439</v>
      </c>
      <c r="AA1347">
        <v>116930240</v>
      </c>
      <c r="AB1347">
        <v>1734.3040000000001</v>
      </c>
      <c r="AC1347">
        <v>14.468</v>
      </c>
      <c r="AD1347">
        <v>782435</v>
      </c>
      <c r="AE1347">
        <v>11.605</v>
      </c>
      <c r="AF1347">
        <v>3.4000000000000002E-2</v>
      </c>
      <c r="AG1347">
        <v>29.4</v>
      </c>
      <c r="AH1347" t="s">
        <v>207</v>
      </c>
      <c r="AI1347">
        <v>82059674</v>
      </c>
      <c r="AJ1347">
        <v>47050949</v>
      </c>
      <c r="AK1347">
        <v>35848652</v>
      </c>
      <c r="AL1347">
        <v>151377</v>
      </c>
      <c r="AM1347">
        <v>505359</v>
      </c>
      <c r="AN1347">
        <v>449863</v>
      </c>
      <c r="AO1347">
        <v>121.71</v>
      </c>
      <c r="AP1347">
        <v>69.790000000000006</v>
      </c>
      <c r="AQ1347">
        <v>53.17</v>
      </c>
      <c r="AR1347">
        <v>0.22</v>
      </c>
      <c r="AS1347">
        <v>6672</v>
      </c>
      <c r="AT1347">
        <v>211321</v>
      </c>
      <c r="AU1347">
        <v>0.313</v>
      </c>
      <c r="AV1347">
        <v>66.67</v>
      </c>
      <c r="AW1347">
        <v>67422000</v>
      </c>
      <c r="AX1347">
        <v>122.578</v>
      </c>
      <c r="AY1347">
        <v>42</v>
      </c>
      <c r="AZ1347">
        <v>19.718</v>
      </c>
      <c r="BA1347">
        <v>13.079000000000001</v>
      </c>
      <c r="BB1347">
        <v>38605.671000000002</v>
      </c>
      <c r="BD1347">
        <v>86.06</v>
      </c>
      <c r="BE1347">
        <v>4.7699999999999996</v>
      </c>
      <c r="BF1347">
        <v>30.1</v>
      </c>
      <c r="BG1347">
        <v>35.6</v>
      </c>
      <c r="BI1347">
        <v>5.98</v>
      </c>
      <c r="BJ1347">
        <v>82.66</v>
      </c>
      <c r="BK1347">
        <v>0.90100000000000002</v>
      </c>
    </row>
    <row r="1348" spans="1:67" x14ac:dyDescent="0.3">
      <c r="A1348" t="s">
        <v>205</v>
      </c>
      <c r="B1348" t="s">
        <v>206</v>
      </c>
      <c r="C1348" t="s">
        <v>122</v>
      </c>
      <c r="D1348" s="33">
        <v>44425</v>
      </c>
      <c r="E1348">
        <v>6548678</v>
      </c>
      <c r="F1348">
        <v>22959</v>
      </c>
      <c r="G1348">
        <v>23814.286</v>
      </c>
      <c r="H1348">
        <v>112948</v>
      </c>
      <c r="I1348">
        <v>111</v>
      </c>
      <c r="J1348">
        <v>77.143000000000001</v>
      </c>
      <c r="K1348">
        <v>97129.691000000006</v>
      </c>
      <c r="L1348">
        <v>340.52699999999999</v>
      </c>
      <c r="M1348">
        <v>353.21199999999999</v>
      </c>
      <c r="N1348">
        <v>1675.24</v>
      </c>
      <c r="O1348">
        <v>1.6459999999999999</v>
      </c>
      <c r="P1348">
        <v>1.1439999999999999</v>
      </c>
      <c r="Q1348">
        <v>1</v>
      </c>
      <c r="R1348">
        <v>1953</v>
      </c>
      <c r="S1348">
        <v>28.966999999999999</v>
      </c>
      <c r="T1348">
        <v>10219</v>
      </c>
      <c r="U1348">
        <v>151.56800000000001</v>
      </c>
      <c r="V1348">
        <v>1151</v>
      </c>
      <c r="W1348">
        <v>17.071999999999999</v>
      </c>
      <c r="X1348">
        <v>5533</v>
      </c>
      <c r="Y1348">
        <v>82.064999999999998</v>
      </c>
      <c r="Z1348">
        <v>821041</v>
      </c>
      <c r="AA1348">
        <v>117751281</v>
      </c>
      <c r="AB1348">
        <v>1746.482</v>
      </c>
      <c r="AC1348">
        <v>12.178000000000001</v>
      </c>
      <c r="AD1348">
        <v>782140</v>
      </c>
      <c r="AE1348">
        <v>11.601000000000001</v>
      </c>
      <c r="AF1348">
        <v>3.3000000000000002E-2</v>
      </c>
      <c r="AG1348">
        <v>30.3</v>
      </c>
      <c r="AH1348" t="s">
        <v>207</v>
      </c>
      <c r="AI1348">
        <v>82613450</v>
      </c>
      <c r="AJ1348">
        <v>47266331</v>
      </c>
      <c r="AK1348">
        <v>36191008</v>
      </c>
      <c r="AL1348">
        <v>153024</v>
      </c>
      <c r="AM1348">
        <v>553776</v>
      </c>
      <c r="AN1348">
        <v>445146</v>
      </c>
      <c r="AO1348">
        <v>122.53</v>
      </c>
      <c r="AP1348">
        <v>70.11</v>
      </c>
      <c r="AQ1348">
        <v>53.68</v>
      </c>
      <c r="AR1348">
        <v>0.23</v>
      </c>
      <c r="AS1348">
        <v>6602</v>
      </c>
      <c r="AT1348">
        <v>198274</v>
      </c>
      <c r="AU1348">
        <v>0.29399999999999998</v>
      </c>
      <c r="AV1348">
        <v>66.67</v>
      </c>
      <c r="AW1348">
        <v>67422000</v>
      </c>
      <c r="AX1348">
        <v>122.578</v>
      </c>
      <c r="AY1348">
        <v>42</v>
      </c>
      <c r="AZ1348">
        <v>19.718</v>
      </c>
      <c r="BA1348">
        <v>13.079000000000001</v>
      </c>
      <c r="BB1348">
        <v>38605.671000000002</v>
      </c>
      <c r="BD1348">
        <v>86.06</v>
      </c>
      <c r="BE1348">
        <v>4.7699999999999996</v>
      </c>
      <c r="BF1348">
        <v>30.1</v>
      </c>
      <c r="BG1348">
        <v>35.6</v>
      </c>
      <c r="BI1348">
        <v>5.98</v>
      </c>
      <c r="BJ1348">
        <v>82.66</v>
      </c>
      <c r="BK1348">
        <v>0.90100000000000002</v>
      </c>
    </row>
    <row r="1349" spans="1:67" x14ac:dyDescent="0.3">
      <c r="A1349" t="s">
        <v>205</v>
      </c>
      <c r="B1349" t="s">
        <v>206</v>
      </c>
      <c r="C1349" t="s">
        <v>122</v>
      </c>
      <c r="D1349" s="33">
        <v>44426</v>
      </c>
      <c r="E1349">
        <v>6577083</v>
      </c>
      <c r="F1349">
        <v>28405</v>
      </c>
      <c r="G1349">
        <v>23321.857</v>
      </c>
      <c r="H1349">
        <v>113070</v>
      </c>
      <c r="I1349">
        <v>122</v>
      </c>
      <c r="J1349">
        <v>86.286000000000001</v>
      </c>
      <c r="K1349">
        <v>97550.991999999998</v>
      </c>
      <c r="L1349">
        <v>421.30200000000002</v>
      </c>
      <c r="M1349">
        <v>345.90899999999999</v>
      </c>
      <c r="N1349">
        <v>1677.049</v>
      </c>
      <c r="O1349">
        <v>1.8089999999999999</v>
      </c>
      <c r="P1349">
        <v>1.28</v>
      </c>
      <c r="Q1349">
        <v>0.99</v>
      </c>
      <c r="R1349">
        <v>2054</v>
      </c>
      <c r="S1349">
        <v>30.465</v>
      </c>
      <c r="T1349">
        <v>10336</v>
      </c>
      <c r="U1349">
        <v>153.303</v>
      </c>
      <c r="V1349">
        <v>1292</v>
      </c>
      <c r="W1349">
        <v>19.163</v>
      </c>
      <c r="X1349">
        <v>5796</v>
      </c>
      <c r="Y1349">
        <v>85.965999999999994</v>
      </c>
      <c r="Z1349">
        <v>753852</v>
      </c>
      <c r="AA1349">
        <v>118505133</v>
      </c>
      <c r="AB1349">
        <v>1757.663</v>
      </c>
      <c r="AC1349">
        <v>11.180999999999999</v>
      </c>
      <c r="AD1349">
        <v>779231</v>
      </c>
      <c r="AE1349">
        <v>11.558</v>
      </c>
      <c r="AF1349">
        <v>3.3000000000000002E-2</v>
      </c>
      <c r="AG1349">
        <v>30.3</v>
      </c>
      <c r="AH1349" t="s">
        <v>207</v>
      </c>
      <c r="AI1349">
        <v>83138797</v>
      </c>
      <c r="AJ1349">
        <v>47465137</v>
      </c>
      <c r="AK1349">
        <v>36521074</v>
      </c>
      <c r="AL1349">
        <v>154648</v>
      </c>
      <c r="AM1349">
        <v>525347</v>
      </c>
      <c r="AN1349">
        <v>442852</v>
      </c>
      <c r="AO1349">
        <v>123.31</v>
      </c>
      <c r="AP1349">
        <v>70.400000000000006</v>
      </c>
      <c r="AQ1349">
        <v>54.17</v>
      </c>
      <c r="AR1349">
        <v>0.23</v>
      </c>
      <c r="AS1349">
        <v>6568</v>
      </c>
      <c r="AT1349">
        <v>186752</v>
      </c>
      <c r="AU1349">
        <v>0.27700000000000002</v>
      </c>
      <c r="AV1349">
        <v>66.67</v>
      </c>
      <c r="AW1349">
        <v>67422000</v>
      </c>
      <c r="AX1349">
        <v>122.578</v>
      </c>
      <c r="AY1349">
        <v>42</v>
      </c>
      <c r="AZ1349">
        <v>19.718</v>
      </c>
      <c r="BA1349">
        <v>13.079000000000001</v>
      </c>
      <c r="BB1349">
        <v>38605.671000000002</v>
      </c>
      <c r="BD1349">
        <v>86.06</v>
      </c>
      <c r="BE1349">
        <v>4.7699999999999996</v>
      </c>
      <c r="BF1349">
        <v>30.1</v>
      </c>
      <c r="BG1349">
        <v>35.6</v>
      </c>
      <c r="BI1349">
        <v>5.98</v>
      </c>
      <c r="BJ1349">
        <v>82.66</v>
      </c>
      <c r="BK1349">
        <v>0.90100000000000002</v>
      </c>
    </row>
    <row r="1350" spans="1:67" x14ac:dyDescent="0.3">
      <c r="A1350" t="s">
        <v>205</v>
      </c>
      <c r="B1350" t="s">
        <v>206</v>
      </c>
      <c r="C1350" t="s">
        <v>122</v>
      </c>
      <c r="D1350" s="33">
        <v>44427</v>
      </c>
      <c r="E1350">
        <v>6601056</v>
      </c>
      <c r="F1350">
        <v>23973</v>
      </c>
      <c r="G1350">
        <v>22667.429</v>
      </c>
      <c r="H1350">
        <v>113199</v>
      </c>
      <c r="I1350">
        <v>129</v>
      </c>
      <c r="J1350">
        <v>93.713999999999999</v>
      </c>
      <c r="K1350">
        <v>97906.558999999994</v>
      </c>
      <c r="L1350">
        <v>355.56599999999997</v>
      </c>
      <c r="M1350">
        <v>336.202</v>
      </c>
      <c r="N1350">
        <v>1678.962</v>
      </c>
      <c r="O1350">
        <v>1.913</v>
      </c>
      <c r="P1350">
        <v>1.39</v>
      </c>
      <c r="Q1350">
        <v>0.97</v>
      </c>
      <c r="R1350">
        <v>2049</v>
      </c>
      <c r="S1350">
        <v>30.390999999999998</v>
      </c>
      <c r="T1350">
        <v>10392</v>
      </c>
      <c r="U1350">
        <v>154.13399999999999</v>
      </c>
      <c r="V1350">
        <v>1287</v>
      </c>
      <c r="W1350">
        <v>19.088999999999999</v>
      </c>
      <c r="X1350">
        <v>5878</v>
      </c>
      <c r="Y1350">
        <v>87.182000000000002</v>
      </c>
      <c r="Z1350">
        <v>856307</v>
      </c>
      <c r="AA1350">
        <v>119361440</v>
      </c>
      <c r="AB1350">
        <v>1770.3630000000001</v>
      </c>
      <c r="AC1350">
        <v>12.701000000000001</v>
      </c>
      <c r="AD1350">
        <v>778226</v>
      </c>
      <c r="AE1350">
        <v>11.542999999999999</v>
      </c>
      <c r="AF1350">
        <v>3.2000000000000001E-2</v>
      </c>
      <c r="AG1350">
        <v>31.2</v>
      </c>
      <c r="AH1350" t="s">
        <v>207</v>
      </c>
      <c r="AI1350">
        <v>83657733</v>
      </c>
      <c r="AJ1350">
        <v>47656913</v>
      </c>
      <c r="AK1350">
        <v>36852038</v>
      </c>
      <c r="AL1350">
        <v>156310</v>
      </c>
      <c r="AM1350">
        <v>518936</v>
      </c>
      <c r="AN1350">
        <v>438205</v>
      </c>
      <c r="AO1350">
        <v>124.08</v>
      </c>
      <c r="AP1350">
        <v>70.680000000000007</v>
      </c>
      <c r="AQ1350">
        <v>54.66</v>
      </c>
      <c r="AR1350">
        <v>0.23</v>
      </c>
      <c r="AS1350">
        <v>6499</v>
      </c>
      <c r="AT1350">
        <v>175404</v>
      </c>
      <c r="AU1350">
        <v>0.26</v>
      </c>
      <c r="AV1350">
        <v>66.67</v>
      </c>
      <c r="AW1350">
        <v>67422000</v>
      </c>
      <c r="AX1350">
        <v>122.578</v>
      </c>
      <c r="AY1350">
        <v>42</v>
      </c>
      <c r="AZ1350">
        <v>19.718</v>
      </c>
      <c r="BA1350">
        <v>13.079000000000001</v>
      </c>
      <c r="BB1350">
        <v>38605.671000000002</v>
      </c>
      <c r="BD1350">
        <v>86.06</v>
      </c>
      <c r="BE1350">
        <v>4.7699999999999996</v>
      </c>
      <c r="BF1350">
        <v>30.1</v>
      </c>
      <c r="BG1350">
        <v>35.6</v>
      </c>
      <c r="BI1350">
        <v>5.98</v>
      </c>
      <c r="BJ1350">
        <v>82.66</v>
      </c>
      <c r="BK1350">
        <v>0.90100000000000002</v>
      </c>
    </row>
    <row r="1351" spans="1:67" x14ac:dyDescent="0.3">
      <c r="A1351" t="s">
        <v>205</v>
      </c>
      <c r="B1351" t="s">
        <v>206</v>
      </c>
      <c r="C1351" t="s">
        <v>122</v>
      </c>
      <c r="D1351" s="33">
        <v>44428</v>
      </c>
      <c r="E1351">
        <v>6623375</v>
      </c>
      <c r="F1351">
        <v>22319</v>
      </c>
      <c r="G1351">
        <v>22076.857</v>
      </c>
      <c r="H1351">
        <v>113284</v>
      </c>
      <c r="I1351">
        <v>85</v>
      </c>
      <c r="J1351">
        <v>93</v>
      </c>
      <c r="K1351">
        <v>98237.592999999993</v>
      </c>
      <c r="L1351">
        <v>331.03399999999999</v>
      </c>
      <c r="M1351">
        <v>327.44299999999998</v>
      </c>
      <c r="N1351">
        <v>1680.223</v>
      </c>
      <c r="O1351">
        <v>1.2609999999999999</v>
      </c>
      <c r="P1351">
        <v>1.379</v>
      </c>
      <c r="Q1351">
        <v>0.95</v>
      </c>
      <c r="R1351">
        <v>2091</v>
      </c>
      <c r="S1351">
        <v>31.013999999999999</v>
      </c>
      <c r="T1351">
        <v>10515</v>
      </c>
      <c r="U1351">
        <v>155.958</v>
      </c>
      <c r="V1351">
        <v>1313</v>
      </c>
      <c r="W1351">
        <v>19.474</v>
      </c>
      <c r="X1351">
        <v>5929</v>
      </c>
      <c r="Y1351">
        <v>87.938999999999993</v>
      </c>
      <c r="Z1351">
        <v>1064704</v>
      </c>
      <c r="AA1351">
        <v>120426144</v>
      </c>
      <c r="AB1351">
        <v>1786.155</v>
      </c>
      <c r="AC1351">
        <v>15.792</v>
      </c>
      <c r="AD1351">
        <v>787041</v>
      </c>
      <c r="AE1351">
        <v>11.673</v>
      </c>
      <c r="AF1351">
        <v>3.1E-2</v>
      </c>
      <c r="AG1351">
        <v>32.299999999999997</v>
      </c>
      <c r="AH1351" t="s">
        <v>207</v>
      </c>
      <c r="AI1351">
        <v>84211216</v>
      </c>
      <c r="AJ1351">
        <v>47843045</v>
      </c>
      <c r="AK1351">
        <v>37222758</v>
      </c>
      <c r="AL1351">
        <v>158136</v>
      </c>
      <c r="AM1351">
        <v>553483</v>
      </c>
      <c r="AN1351">
        <v>441383</v>
      </c>
      <c r="AO1351">
        <v>124.9</v>
      </c>
      <c r="AP1351">
        <v>70.959999999999994</v>
      </c>
      <c r="AQ1351">
        <v>55.21</v>
      </c>
      <c r="AR1351">
        <v>0.23</v>
      </c>
      <c r="AS1351">
        <v>6547</v>
      </c>
      <c r="AT1351">
        <v>165997</v>
      </c>
      <c r="AU1351">
        <v>0.246</v>
      </c>
      <c r="AV1351">
        <v>66.67</v>
      </c>
      <c r="AW1351">
        <v>67422000</v>
      </c>
      <c r="AX1351">
        <v>122.578</v>
      </c>
      <c r="AY1351">
        <v>42</v>
      </c>
      <c r="AZ1351">
        <v>19.718</v>
      </c>
      <c r="BA1351">
        <v>13.079000000000001</v>
      </c>
      <c r="BB1351">
        <v>38605.671000000002</v>
      </c>
      <c r="BD1351">
        <v>86.06</v>
      </c>
      <c r="BE1351">
        <v>4.7699999999999996</v>
      </c>
      <c r="BF1351">
        <v>30.1</v>
      </c>
      <c r="BG1351">
        <v>35.6</v>
      </c>
      <c r="BI1351">
        <v>5.98</v>
      </c>
      <c r="BJ1351">
        <v>82.66</v>
      </c>
      <c r="BK1351">
        <v>0.90100000000000002</v>
      </c>
    </row>
    <row r="1352" spans="1:67" x14ac:dyDescent="0.3">
      <c r="A1352" t="s">
        <v>205</v>
      </c>
      <c r="B1352" t="s">
        <v>206</v>
      </c>
      <c r="C1352" t="s">
        <v>122</v>
      </c>
      <c r="D1352" s="33">
        <v>44429</v>
      </c>
      <c r="E1352">
        <v>6646087</v>
      </c>
      <c r="F1352">
        <v>22712</v>
      </c>
      <c r="G1352">
        <v>21831.857</v>
      </c>
      <c r="H1352">
        <v>113396</v>
      </c>
      <c r="I1352">
        <v>112</v>
      </c>
      <c r="J1352">
        <v>101.429</v>
      </c>
      <c r="K1352">
        <v>98574.456000000006</v>
      </c>
      <c r="L1352">
        <v>336.863</v>
      </c>
      <c r="M1352">
        <v>323.80900000000003</v>
      </c>
      <c r="N1352">
        <v>1681.884</v>
      </c>
      <c r="O1352">
        <v>1.661</v>
      </c>
      <c r="P1352">
        <v>1.504</v>
      </c>
      <c r="Q1352">
        <v>0.94</v>
      </c>
      <c r="R1352">
        <v>2106</v>
      </c>
      <c r="S1352">
        <v>31.236000000000001</v>
      </c>
      <c r="T1352">
        <v>10463</v>
      </c>
      <c r="U1352">
        <v>155.18700000000001</v>
      </c>
      <c r="V1352">
        <v>1360</v>
      </c>
      <c r="W1352">
        <v>20.170999999999999</v>
      </c>
      <c r="X1352">
        <v>6128</v>
      </c>
      <c r="Y1352">
        <v>90.89</v>
      </c>
      <c r="Z1352">
        <v>769513</v>
      </c>
      <c r="AA1352">
        <v>121195657</v>
      </c>
      <c r="AB1352">
        <v>1797.568</v>
      </c>
      <c r="AC1352">
        <v>11.413</v>
      </c>
      <c r="AD1352">
        <v>776927</v>
      </c>
      <c r="AE1352">
        <v>11.523</v>
      </c>
      <c r="AF1352">
        <v>3.1E-2</v>
      </c>
      <c r="AG1352">
        <v>32.299999999999997</v>
      </c>
      <c r="AH1352" t="s">
        <v>207</v>
      </c>
      <c r="AI1352">
        <v>84554732</v>
      </c>
      <c r="AJ1352">
        <v>47947701</v>
      </c>
      <c r="AK1352">
        <v>37463200</v>
      </c>
      <c r="AL1352">
        <v>158857</v>
      </c>
      <c r="AM1352">
        <v>343516</v>
      </c>
      <c r="AN1352">
        <v>441418</v>
      </c>
      <c r="AO1352">
        <v>125.41</v>
      </c>
      <c r="AP1352">
        <v>71.12</v>
      </c>
      <c r="AQ1352">
        <v>55.57</v>
      </c>
      <c r="AR1352">
        <v>0.24</v>
      </c>
      <c r="AS1352">
        <v>6547</v>
      </c>
      <c r="AT1352">
        <v>160214</v>
      </c>
      <c r="AU1352">
        <v>0.23799999999999999</v>
      </c>
      <c r="AV1352">
        <v>66.67</v>
      </c>
      <c r="AW1352">
        <v>67422000</v>
      </c>
      <c r="AX1352">
        <v>122.578</v>
      </c>
      <c r="AY1352">
        <v>42</v>
      </c>
      <c r="AZ1352">
        <v>19.718</v>
      </c>
      <c r="BA1352">
        <v>13.079000000000001</v>
      </c>
      <c r="BB1352">
        <v>38605.671000000002</v>
      </c>
      <c r="BD1352">
        <v>86.06</v>
      </c>
      <c r="BE1352">
        <v>4.7699999999999996</v>
      </c>
      <c r="BF1352">
        <v>30.1</v>
      </c>
      <c r="BG1352">
        <v>35.6</v>
      </c>
      <c r="BI1352">
        <v>5.98</v>
      </c>
      <c r="BJ1352">
        <v>82.66</v>
      </c>
      <c r="BK1352">
        <v>0.90100000000000002</v>
      </c>
    </row>
    <row r="1353" spans="1:67" x14ac:dyDescent="0.3">
      <c r="A1353" t="s">
        <v>205</v>
      </c>
      <c r="B1353" t="s">
        <v>206</v>
      </c>
      <c r="C1353" t="s">
        <v>122</v>
      </c>
      <c r="D1353" s="33">
        <v>44430</v>
      </c>
      <c r="E1353">
        <v>6663387</v>
      </c>
      <c r="F1353">
        <v>17300</v>
      </c>
      <c r="G1353">
        <v>21264.857</v>
      </c>
      <c r="H1353">
        <v>113511</v>
      </c>
      <c r="I1353">
        <v>115</v>
      </c>
      <c r="J1353">
        <v>111.571</v>
      </c>
      <c r="K1353">
        <v>98831.048999999999</v>
      </c>
      <c r="L1353">
        <v>256.59300000000002</v>
      </c>
      <c r="M1353">
        <v>315.399</v>
      </c>
      <c r="N1353">
        <v>1683.59</v>
      </c>
      <c r="O1353">
        <v>1.706</v>
      </c>
      <c r="P1353">
        <v>1.655</v>
      </c>
      <c r="Q1353">
        <v>0.93</v>
      </c>
      <c r="R1353">
        <v>2128</v>
      </c>
      <c r="S1353">
        <v>31.562000000000001</v>
      </c>
      <c r="T1353">
        <v>10651</v>
      </c>
      <c r="U1353">
        <v>157.97499999999999</v>
      </c>
      <c r="V1353">
        <v>1390</v>
      </c>
      <c r="W1353">
        <v>20.616</v>
      </c>
      <c r="X1353">
        <v>6271</v>
      </c>
      <c r="Y1353">
        <v>93.010999999999996</v>
      </c>
      <c r="Z1353">
        <v>182326</v>
      </c>
      <c r="AA1353">
        <v>121377983</v>
      </c>
      <c r="AB1353">
        <v>1800.2729999999999</v>
      </c>
      <c r="AC1353">
        <v>2.7040000000000002</v>
      </c>
      <c r="AD1353">
        <v>774740</v>
      </c>
      <c r="AE1353">
        <v>11.491</v>
      </c>
      <c r="AF1353">
        <v>3.1E-2</v>
      </c>
      <c r="AG1353">
        <v>32.299999999999997</v>
      </c>
      <c r="AH1353" t="s">
        <v>207</v>
      </c>
      <c r="AI1353">
        <v>84674044</v>
      </c>
      <c r="AJ1353">
        <v>47979562</v>
      </c>
      <c r="AK1353">
        <v>37550796</v>
      </c>
      <c r="AL1353">
        <v>159112</v>
      </c>
      <c r="AM1353">
        <v>119312</v>
      </c>
      <c r="AN1353">
        <v>445676</v>
      </c>
      <c r="AO1353">
        <v>125.59</v>
      </c>
      <c r="AP1353">
        <v>71.16</v>
      </c>
      <c r="AQ1353">
        <v>55.7</v>
      </c>
      <c r="AR1353">
        <v>0.24</v>
      </c>
      <c r="AS1353">
        <v>6610</v>
      </c>
      <c r="AT1353">
        <v>159165</v>
      </c>
      <c r="AU1353">
        <v>0.23599999999999999</v>
      </c>
      <c r="AV1353">
        <v>66.67</v>
      </c>
      <c r="AW1353">
        <v>67422000</v>
      </c>
      <c r="AX1353">
        <v>122.578</v>
      </c>
      <c r="AY1353">
        <v>42</v>
      </c>
      <c r="AZ1353">
        <v>19.718</v>
      </c>
      <c r="BA1353">
        <v>13.079000000000001</v>
      </c>
      <c r="BB1353">
        <v>38605.671000000002</v>
      </c>
      <c r="BD1353">
        <v>86.06</v>
      </c>
      <c r="BE1353">
        <v>4.7699999999999996</v>
      </c>
      <c r="BF1353">
        <v>30.1</v>
      </c>
      <c r="BG1353">
        <v>35.6</v>
      </c>
      <c r="BI1353">
        <v>5.98</v>
      </c>
      <c r="BJ1353">
        <v>82.66</v>
      </c>
      <c r="BK1353">
        <v>0.90100000000000002</v>
      </c>
      <c r="BL1353">
        <v>64407.6</v>
      </c>
      <c r="BM1353">
        <v>6.4</v>
      </c>
      <c r="BN1353">
        <v>7.69</v>
      </c>
      <c r="BO1353">
        <v>955.29055797810804</v>
      </c>
    </row>
    <row r="1354" spans="1:67" x14ac:dyDescent="0.3">
      <c r="A1354" t="s">
        <v>205</v>
      </c>
      <c r="B1354" t="s">
        <v>206</v>
      </c>
      <c r="C1354" t="s">
        <v>122</v>
      </c>
      <c r="D1354" s="33">
        <v>44431</v>
      </c>
      <c r="E1354">
        <v>6668553</v>
      </c>
      <c r="F1354">
        <v>5166</v>
      </c>
      <c r="G1354">
        <v>20404.857</v>
      </c>
      <c r="H1354">
        <v>113620</v>
      </c>
      <c r="I1354">
        <v>109</v>
      </c>
      <c r="J1354">
        <v>111.857</v>
      </c>
      <c r="K1354">
        <v>98907.671000000002</v>
      </c>
      <c r="L1354">
        <v>76.622</v>
      </c>
      <c r="M1354">
        <v>302.64400000000001</v>
      </c>
      <c r="N1354">
        <v>1685.2070000000001</v>
      </c>
      <c r="O1354">
        <v>1.617</v>
      </c>
      <c r="P1354">
        <v>1.659</v>
      </c>
      <c r="Q1354">
        <v>0.92</v>
      </c>
      <c r="R1354">
        <v>2215</v>
      </c>
      <c r="S1354">
        <v>32.853000000000002</v>
      </c>
      <c r="T1354">
        <v>11007</v>
      </c>
      <c r="U1354">
        <v>163.255</v>
      </c>
      <c r="V1354">
        <v>1447</v>
      </c>
      <c r="W1354">
        <v>21.462</v>
      </c>
      <c r="X1354">
        <v>6264</v>
      </c>
      <c r="Y1354">
        <v>92.906999999999996</v>
      </c>
      <c r="Z1354">
        <v>896800</v>
      </c>
      <c r="AA1354">
        <v>122274783</v>
      </c>
      <c r="AB1354">
        <v>1813.5740000000001</v>
      </c>
      <c r="AC1354">
        <v>13.301</v>
      </c>
      <c r="AD1354">
        <v>763506</v>
      </c>
      <c r="AE1354">
        <v>11.324</v>
      </c>
      <c r="AF1354">
        <v>0.03</v>
      </c>
      <c r="AG1354">
        <v>33.299999999999997</v>
      </c>
      <c r="AH1354" t="s">
        <v>207</v>
      </c>
      <c r="AI1354">
        <v>85173683</v>
      </c>
      <c r="AJ1354">
        <v>48120367</v>
      </c>
      <c r="AK1354">
        <v>37910966</v>
      </c>
      <c r="AL1354">
        <v>160686</v>
      </c>
      <c r="AM1354">
        <v>499639</v>
      </c>
      <c r="AN1354">
        <v>444858</v>
      </c>
      <c r="AO1354">
        <v>126.33</v>
      </c>
      <c r="AP1354">
        <v>71.37</v>
      </c>
      <c r="AQ1354">
        <v>56.23</v>
      </c>
      <c r="AR1354">
        <v>0.24</v>
      </c>
      <c r="AS1354">
        <v>6598</v>
      </c>
      <c r="AT1354">
        <v>152774</v>
      </c>
      <c r="AU1354">
        <v>0.22700000000000001</v>
      </c>
      <c r="AV1354">
        <v>66.67</v>
      </c>
      <c r="AW1354">
        <v>67422000</v>
      </c>
      <c r="AX1354">
        <v>122.578</v>
      </c>
      <c r="AY1354">
        <v>42</v>
      </c>
      <c r="AZ1354">
        <v>19.718</v>
      </c>
      <c r="BA1354">
        <v>13.079000000000001</v>
      </c>
      <c r="BB1354">
        <v>38605.671000000002</v>
      </c>
      <c r="BD1354">
        <v>86.06</v>
      </c>
      <c r="BE1354">
        <v>4.7699999999999996</v>
      </c>
      <c r="BF1354">
        <v>30.1</v>
      </c>
      <c r="BG1354">
        <v>35.6</v>
      </c>
      <c r="BI1354">
        <v>5.98</v>
      </c>
      <c r="BJ1354">
        <v>82.66</v>
      </c>
      <c r="BK1354">
        <v>0.90100000000000002</v>
      </c>
    </row>
    <row r="1355" spans="1:67" x14ac:dyDescent="0.3">
      <c r="A1355" t="s">
        <v>205</v>
      </c>
      <c r="B1355" t="s">
        <v>206</v>
      </c>
      <c r="C1355" t="s">
        <v>122</v>
      </c>
      <c r="D1355" s="33">
        <v>44432</v>
      </c>
      <c r="E1355">
        <v>6693406</v>
      </c>
      <c r="F1355">
        <v>24853</v>
      </c>
      <c r="G1355">
        <v>20675.429</v>
      </c>
      <c r="H1355">
        <v>113777</v>
      </c>
      <c r="I1355">
        <v>157</v>
      </c>
      <c r="J1355">
        <v>118.429</v>
      </c>
      <c r="K1355">
        <v>99276.29</v>
      </c>
      <c r="L1355">
        <v>368.61900000000003</v>
      </c>
      <c r="M1355">
        <v>306.65699999999998</v>
      </c>
      <c r="N1355">
        <v>1687.5350000000001</v>
      </c>
      <c r="O1355">
        <v>2.3290000000000002</v>
      </c>
      <c r="P1355">
        <v>1.7569999999999999</v>
      </c>
      <c r="Q1355">
        <v>0.9</v>
      </c>
      <c r="R1355">
        <v>2221</v>
      </c>
      <c r="S1355">
        <v>32.942</v>
      </c>
      <c r="T1355">
        <v>11066</v>
      </c>
      <c r="U1355">
        <v>164.13</v>
      </c>
      <c r="V1355">
        <v>1416</v>
      </c>
      <c r="W1355">
        <v>21.001999999999999</v>
      </c>
      <c r="X1355">
        <v>6334</v>
      </c>
      <c r="Y1355">
        <v>93.945999999999998</v>
      </c>
      <c r="Z1355">
        <v>737987</v>
      </c>
      <c r="AA1355">
        <v>123012770</v>
      </c>
      <c r="AB1355">
        <v>1824.52</v>
      </c>
      <c r="AC1355">
        <v>10.946</v>
      </c>
      <c r="AD1355">
        <v>751641</v>
      </c>
      <c r="AE1355">
        <v>11.148</v>
      </c>
      <c r="AF1355">
        <v>0.03</v>
      </c>
      <c r="AG1355">
        <v>33.299999999999997</v>
      </c>
      <c r="AH1355" t="s">
        <v>207</v>
      </c>
      <c r="AI1355">
        <v>85714801</v>
      </c>
      <c r="AJ1355">
        <v>48282698</v>
      </c>
      <c r="AK1355">
        <v>38291631</v>
      </c>
      <c r="AL1355">
        <v>162537</v>
      </c>
      <c r="AM1355">
        <v>541118</v>
      </c>
      <c r="AN1355">
        <v>443050</v>
      </c>
      <c r="AO1355">
        <v>127.13</v>
      </c>
      <c r="AP1355">
        <v>71.61</v>
      </c>
      <c r="AQ1355">
        <v>56.79</v>
      </c>
      <c r="AR1355">
        <v>0.24</v>
      </c>
      <c r="AS1355">
        <v>6571</v>
      </c>
      <c r="AT1355">
        <v>145195</v>
      </c>
      <c r="AU1355">
        <v>0.215</v>
      </c>
      <c r="AV1355">
        <v>66.67</v>
      </c>
      <c r="AW1355">
        <v>67422000</v>
      </c>
      <c r="AX1355">
        <v>122.578</v>
      </c>
      <c r="AY1355">
        <v>42</v>
      </c>
      <c r="AZ1355">
        <v>19.718</v>
      </c>
      <c r="BA1355">
        <v>13.079000000000001</v>
      </c>
      <c r="BB1355">
        <v>38605.671000000002</v>
      </c>
      <c r="BD1355">
        <v>86.06</v>
      </c>
      <c r="BE1355">
        <v>4.7699999999999996</v>
      </c>
      <c r="BF1355">
        <v>30.1</v>
      </c>
      <c r="BG1355">
        <v>35.6</v>
      </c>
      <c r="BI1355">
        <v>5.98</v>
      </c>
      <c r="BJ1355">
        <v>82.66</v>
      </c>
      <c r="BK1355">
        <v>0.90100000000000002</v>
      </c>
    </row>
    <row r="1356" spans="1:67" x14ac:dyDescent="0.3">
      <c r="A1356" t="s">
        <v>205</v>
      </c>
      <c r="B1356" t="s">
        <v>206</v>
      </c>
      <c r="C1356" t="s">
        <v>122</v>
      </c>
      <c r="D1356" s="33">
        <v>44433</v>
      </c>
      <c r="E1356">
        <v>6717112</v>
      </c>
      <c r="F1356">
        <v>23706</v>
      </c>
      <c r="G1356">
        <v>20004.143</v>
      </c>
      <c r="H1356">
        <v>113880</v>
      </c>
      <c r="I1356">
        <v>103</v>
      </c>
      <c r="J1356">
        <v>115.714</v>
      </c>
      <c r="K1356">
        <v>99627.895999999993</v>
      </c>
      <c r="L1356">
        <v>351.60599999999999</v>
      </c>
      <c r="M1356">
        <v>296.70100000000002</v>
      </c>
      <c r="N1356">
        <v>1689.0630000000001</v>
      </c>
      <c r="O1356">
        <v>1.528</v>
      </c>
      <c r="P1356">
        <v>1.716</v>
      </c>
      <c r="Q1356">
        <v>0.89</v>
      </c>
      <c r="R1356">
        <v>2239</v>
      </c>
      <c r="S1356">
        <v>33.209000000000003</v>
      </c>
      <c r="T1356">
        <v>11171</v>
      </c>
      <c r="U1356">
        <v>165.68799999999999</v>
      </c>
      <c r="V1356">
        <v>1299</v>
      </c>
      <c r="W1356">
        <v>19.266999999999999</v>
      </c>
      <c r="X1356">
        <v>6181</v>
      </c>
      <c r="Y1356">
        <v>91.676000000000002</v>
      </c>
      <c r="Z1356">
        <v>673609</v>
      </c>
      <c r="AA1356">
        <v>123686379</v>
      </c>
      <c r="AB1356">
        <v>1834.511</v>
      </c>
      <c r="AC1356">
        <v>9.9909999999999997</v>
      </c>
      <c r="AD1356">
        <v>740178</v>
      </c>
      <c r="AE1356">
        <v>10.978</v>
      </c>
      <c r="AF1356">
        <v>2.9000000000000001E-2</v>
      </c>
      <c r="AG1356">
        <v>34.5</v>
      </c>
      <c r="AH1356" t="s">
        <v>207</v>
      </c>
      <c r="AI1356">
        <v>86218644</v>
      </c>
      <c r="AJ1356">
        <v>48433607</v>
      </c>
      <c r="AK1356">
        <v>38646034</v>
      </c>
      <c r="AL1356">
        <v>164591</v>
      </c>
      <c r="AM1356">
        <v>503843</v>
      </c>
      <c r="AN1356">
        <v>439978</v>
      </c>
      <c r="AO1356">
        <v>127.88</v>
      </c>
      <c r="AP1356">
        <v>71.84</v>
      </c>
      <c r="AQ1356">
        <v>57.32</v>
      </c>
      <c r="AR1356">
        <v>0.24</v>
      </c>
      <c r="AS1356">
        <v>6526</v>
      </c>
      <c r="AT1356">
        <v>138353</v>
      </c>
      <c r="AU1356">
        <v>0.20499999999999999</v>
      </c>
      <c r="AV1356">
        <v>66.67</v>
      </c>
      <c r="AW1356">
        <v>67422000</v>
      </c>
      <c r="AX1356">
        <v>122.578</v>
      </c>
      <c r="AY1356">
        <v>42</v>
      </c>
      <c r="AZ1356">
        <v>19.718</v>
      </c>
      <c r="BA1356">
        <v>13.079000000000001</v>
      </c>
      <c r="BB1356">
        <v>38605.671000000002</v>
      </c>
      <c r="BD1356">
        <v>86.06</v>
      </c>
      <c r="BE1356">
        <v>4.7699999999999996</v>
      </c>
      <c r="BF1356">
        <v>30.1</v>
      </c>
      <c r="BG1356">
        <v>35.6</v>
      </c>
      <c r="BI1356">
        <v>5.98</v>
      </c>
      <c r="BJ1356">
        <v>82.66</v>
      </c>
      <c r="BK1356">
        <v>0.90100000000000002</v>
      </c>
    </row>
    <row r="1357" spans="1:67" x14ac:dyDescent="0.3">
      <c r="A1357" t="s">
        <v>205</v>
      </c>
      <c r="B1357" t="s">
        <v>206</v>
      </c>
      <c r="C1357" t="s">
        <v>122</v>
      </c>
      <c r="D1357" s="33">
        <v>44434</v>
      </c>
      <c r="E1357">
        <v>6736795</v>
      </c>
      <c r="F1357">
        <v>19683</v>
      </c>
      <c r="G1357">
        <v>19391.286</v>
      </c>
      <c r="H1357">
        <v>114002</v>
      </c>
      <c r="I1357">
        <v>122</v>
      </c>
      <c r="J1357">
        <v>114.714</v>
      </c>
      <c r="K1357">
        <v>99919.832999999999</v>
      </c>
      <c r="L1357">
        <v>291.93700000000001</v>
      </c>
      <c r="M1357">
        <v>287.61099999999999</v>
      </c>
      <c r="N1357">
        <v>1690.8720000000001</v>
      </c>
      <c r="O1357">
        <v>1.8089999999999999</v>
      </c>
      <c r="P1357">
        <v>1.7010000000000001</v>
      </c>
      <c r="Q1357">
        <v>0.87</v>
      </c>
      <c r="R1357">
        <v>2261</v>
      </c>
      <c r="S1357">
        <v>33.534999999999997</v>
      </c>
      <c r="T1357">
        <v>11104</v>
      </c>
      <c r="U1357">
        <v>164.69399999999999</v>
      </c>
      <c r="V1357">
        <v>1304</v>
      </c>
      <c r="W1357">
        <v>19.341000000000001</v>
      </c>
      <c r="X1357">
        <v>5946</v>
      </c>
      <c r="Y1357">
        <v>88.191000000000003</v>
      </c>
      <c r="Z1357">
        <v>755513</v>
      </c>
      <c r="AA1357">
        <v>124441892</v>
      </c>
      <c r="AB1357">
        <v>1845.7159999999999</v>
      </c>
      <c r="AC1357">
        <v>11.206</v>
      </c>
      <c r="AD1357">
        <v>725779</v>
      </c>
      <c r="AE1357">
        <v>10.765000000000001</v>
      </c>
      <c r="AF1357">
        <v>2.9000000000000001E-2</v>
      </c>
      <c r="AG1357">
        <v>34.5</v>
      </c>
      <c r="AH1357" t="s">
        <v>207</v>
      </c>
      <c r="AI1357">
        <v>86706673</v>
      </c>
      <c r="AJ1357">
        <v>48576304</v>
      </c>
      <c r="AK1357">
        <v>38992484</v>
      </c>
      <c r="AL1357">
        <v>167169</v>
      </c>
      <c r="AM1357">
        <v>488029</v>
      </c>
      <c r="AN1357">
        <v>435563</v>
      </c>
      <c r="AO1357">
        <v>128.6</v>
      </c>
      <c r="AP1357">
        <v>72.05</v>
      </c>
      <c r="AQ1357">
        <v>57.83</v>
      </c>
      <c r="AR1357">
        <v>0.25</v>
      </c>
      <c r="AS1357">
        <v>6460</v>
      </c>
      <c r="AT1357">
        <v>131342</v>
      </c>
      <c r="AU1357">
        <v>0.19500000000000001</v>
      </c>
      <c r="AV1357">
        <v>66.67</v>
      </c>
      <c r="AW1357">
        <v>67422000</v>
      </c>
      <c r="AX1357">
        <v>122.578</v>
      </c>
      <c r="AY1357">
        <v>42</v>
      </c>
      <c r="AZ1357">
        <v>19.718</v>
      </c>
      <c r="BA1357">
        <v>13.079000000000001</v>
      </c>
      <c r="BB1357">
        <v>38605.671000000002</v>
      </c>
      <c r="BD1357">
        <v>86.06</v>
      </c>
      <c r="BE1357">
        <v>4.7699999999999996</v>
      </c>
      <c r="BF1357">
        <v>30.1</v>
      </c>
      <c r="BG1357">
        <v>35.6</v>
      </c>
      <c r="BI1357">
        <v>5.98</v>
      </c>
      <c r="BJ1357">
        <v>82.66</v>
      </c>
      <c r="BK1357">
        <v>0.90100000000000002</v>
      </c>
    </row>
    <row r="1358" spans="1:67" x14ac:dyDescent="0.3">
      <c r="A1358" t="s">
        <v>205</v>
      </c>
      <c r="B1358" t="s">
        <v>206</v>
      </c>
      <c r="C1358" t="s">
        <v>122</v>
      </c>
      <c r="D1358" s="33">
        <v>44435</v>
      </c>
      <c r="E1358">
        <v>6737252</v>
      </c>
      <c r="F1358">
        <v>457</v>
      </c>
      <c r="G1358">
        <v>16268.143</v>
      </c>
      <c r="H1358">
        <v>114108</v>
      </c>
      <c r="I1358">
        <v>106</v>
      </c>
      <c r="J1358">
        <v>117.714</v>
      </c>
      <c r="K1358">
        <v>99926.611000000004</v>
      </c>
      <c r="L1358">
        <v>6.7779999999999996</v>
      </c>
      <c r="M1358">
        <v>241.28800000000001</v>
      </c>
      <c r="N1358">
        <v>1692.4449999999999</v>
      </c>
      <c r="O1358">
        <v>1.5720000000000001</v>
      </c>
      <c r="P1358">
        <v>1.746</v>
      </c>
      <c r="Q1358">
        <v>0.86</v>
      </c>
      <c r="R1358">
        <v>2270</v>
      </c>
      <c r="S1358">
        <v>33.668999999999997</v>
      </c>
      <c r="T1358">
        <v>11162</v>
      </c>
      <c r="U1358">
        <v>165.554</v>
      </c>
      <c r="V1358">
        <v>1284</v>
      </c>
      <c r="W1358">
        <v>19.044</v>
      </c>
      <c r="X1358">
        <v>5967</v>
      </c>
      <c r="Y1358">
        <v>88.501999999999995</v>
      </c>
      <c r="Z1358">
        <v>978790</v>
      </c>
      <c r="AA1358">
        <v>125420682</v>
      </c>
      <c r="AB1358">
        <v>1860.2339999999999</v>
      </c>
      <c r="AC1358">
        <v>14.516999999999999</v>
      </c>
      <c r="AD1358">
        <v>713505</v>
      </c>
      <c r="AE1358">
        <v>10.583</v>
      </c>
      <c r="AF1358">
        <v>2.8000000000000001E-2</v>
      </c>
      <c r="AG1358">
        <v>35.700000000000003</v>
      </c>
      <c r="AH1358" t="s">
        <v>207</v>
      </c>
      <c r="AI1358">
        <v>87245312</v>
      </c>
      <c r="AJ1358">
        <v>48724548</v>
      </c>
      <c r="AK1358">
        <v>39383648</v>
      </c>
      <c r="AL1358">
        <v>169995</v>
      </c>
      <c r="AM1358">
        <v>538639</v>
      </c>
      <c r="AN1358">
        <v>433442</v>
      </c>
      <c r="AO1358">
        <v>129.4</v>
      </c>
      <c r="AP1358">
        <v>72.27</v>
      </c>
      <c r="AQ1358">
        <v>58.41</v>
      </c>
      <c r="AR1358">
        <v>0.25</v>
      </c>
      <c r="AS1358">
        <v>6429</v>
      </c>
      <c r="AT1358">
        <v>125929</v>
      </c>
      <c r="AU1358">
        <v>0.187</v>
      </c>
      <c r="AV1358">
        <v>66.67</v>
      </c>
      <c r="AW1358">
        <v>67422000</v>
      </c>
      <c r="AX1358">
        <v>122.578</v>
      </c>
      <c r="AY1358">
        <v>42</v>
      </c>
      <c r="AZ1358">
        <v>19.718</v>
      </c>
      <c r="BA1358">
        <v>13.079000000000001</v>
      </c>
      <c r="BB1358">
        <v>38605.671000000002</v>
      </c>
      <c r="BD1358">
        <v>86.06</v>
      </c>
      <c r="BE1358">
        <v>4.7699999999999996</v>
      </c>
      <c r="BF1358">
        <v>30.1</v>
      </c>
      <c r="BG1358">
        <v>35.6</v>
      </c>
      <c r="BI1358">
        <v>5.98</v>
      </c>
      <c r="BJ1358">
        <v>82.66</v>
      </c>
      <c r="BK1358">
        <v>0.90100000000000002</v>
      </c>
    </row>
    <row r="1359" spans="1:67" x14ac:dyDescent="0.3">
      <c r="A1359" t="s">
        <v>205</v>
      </c>
      <c r="B1359" t="s">
        <v>206</v>
      </c>
      <c r="C1359" t="s">
        <v>122</v>
      </c>
      <c r="D1359" s="33">
        <v>44436</v>
      </c>
      <c r="E1359">
        <v>6772882</v>
      </c>
      <c r="F1359">
        <v>35630</v>
      </c>
      <c r="G1359">
        <v>18113.571</v>
      </c>
      <c r="H1359">
        <v>114182</v>
      </c>
      <c r="I1359">
        <v>74</v>
      </c>
      <c r="J1359">
        <v>112.286</v>
      </c>
      <c r="K1359">
        <v>100455.07399999999</v>
      </c>
      <c r="L1359">
        <v>528.46299999999997</v>
      </c>
      <c r="M1359">
        <v>268.66000000000003</v>
      </c>
      <c r="N1359">
        <v>1693.5419999999999</v>
      </c>
      <c r="O1359">
        <v>1.0980000000000001</v>
      </c>
      <c r="P1359">
        <v>1.665</v>
      </c>
      <c r="Q1359">
        <v>0.87</v>
      </c>
      <c r="R1359">
        <v>2259</v>
      </c>
      <c r="S1359">
        <v>33.505000000000003</v>
      </c>
      <c r="T1359">
        <v>11052</v>
      </c>
      <c r="U1359">
        <v>163.923</v>
      </c>
      <c r="V1359">
        <v>1238</v>
      </c>
      <c r="W1359">
        <v>18.361999999999998</v>
      </c>
      <c r="X1359">
        <v>5627</v>
      </c>
      <c r="Y1359">
        <v>83.459000000000003</v>
      </c>
      <c r="Z1359">
        <v>723868</v>
      </c>
      <c r="AA1359">
        <v>126144550</v>
      </c>
      <c r="AB1359">
        <v>1870.97</v>
      </c>
      <c r="AC1359">
        <v>10.736000000000001</v>
      </c>
      <c r="AD1359">
        <v>706985</v>
      </c>
      <c r="AE1359">
        <v>10.486000000000001</v>
      </c>
      <c r="AF1359">
        <v>2.8000000000000001E-2</v>
      </c>
      <c r="AG1359">
        <v>35.700000000000003</v>
      </c>
      <c r="AH1359" t="s">
        <v>207</v>
      </c>
      <c r="AI1359">
        <v>87586663</v>
      </c>
      <c r="AJ1359">
        <v>48815020</v>
      </c>
      <c r="AK1359">
        <v>39634830</v>
      </c>
      <c r="AL1359">
        <v>171407</v>
      </c>
      <c r="AM1359">
        <v>341351</v>
      </c>
      <c r="AN1359">
        <v>433133</v>
      </c>
      <c r="AO1359">
        <v>129.91</v>
      </c>
      <c r="AP1359">
        <v>72.400000000000006</v>
      </c>
      <c r="AQ1359">
        <v>58.79</v>
      </c>
      <c r="AR1359">
        <v>0.25</v>
      </c>
      <c r="AS1359">
        <v>6424</v>
      </c>
      <c r="AT1359">
        <v>123903</v>
      </c>
      <c r="AU1359">
        <v>0.184</v>
      </c>
      <c r="AV1359">
        <v>66.67</v>
      </c>
      <c r="AW1359">
        <v>67422000</v>
      </c>
      <c r="AX1359">
        <v>122.578</v>
      </c>
      <c r="AY1359">
        <v>42</v>
      </c>
      <c r="AZ1359">
        <v>19.718</v>
      </c>
      <c r="BA1359">
        <v>13.079000000000001</v>
      </c>
      <c r="BB1359">
        <v>38605.671000000002</v>
      </c>
      <c r="BD1359">
        <v>86.06</v>
      </c>
      <c r="BE1359">
        <v>4.7699999999999996</v>
      </c>
      <c r="BF1359">
        <v>30.1</v>
      </c>
      <c r="BG1359">
        <v>35.6</v>
      </c>
      <c r="BI1359">
        <v>5.98</v>
      </c>
      <c r="BJ1359">
        <v>82.66</v>
      </c>
      <c r="BK1359">
        <v>0.90100000000000002</v>
      </c>
    </row>
    <row r="1360" spans="1:67" x14ac:dyDescent="0.3">
      <c r="A1360" t="s">
        <v>205</v>
      </c>
      <c r="B1360" t="s">
        <v>206</v>
      </c>
      <c r="C1360" t="s">
        <v>122</v>
      </c>
      <c r="D1360" s="33">
        <v>44437</v>
      </c>
      <c r="E1360">
        <v>6786512</v>
      </c>
      <c r="F1360">
        <v>13630</v>
      </c>
      <c r="G1360">
        <v>17589.286</v>
      </c>
      <c r="H1360">
        <v>114235</v>
      </c>
      <c r="I1360">
        <v>53</v>
      </c>
      <c r="J1360">
        <v>103.429</v>
      </c>
      <c r="K1360">
        <v>100657.234</v>
      </c>
      <c r="L1360">
        <v>202.16</v>
      </c>
      <c r="M1360">
        <v>260.88299999999998</v>
      </c>
      <c r="N1360">
        <v>1694.328</v>
      </c>
      <c r="O1360">
        <v>0.78600000000000003</v>
      </c>
      <c r="P1360">
        <v>1.534</v>
      </c>
      <c r="Q1360">
        <v>0.86</v>
      </c>
      <c r="R1360">
        <v>2276</v>
      </c>
      <c r="S1360">
        <v>33.758000000000003</v>
      </c>
      <c r="T1360">
        <v>11092</v>
      </c>
      <c r="U1360">
        <v>164.51599999999999</v>
      </c>
      <c r="V1360">
        <v>1206</v>
      </c>
      <c r="W1360">
        <v>17.887</v>
      </c>
      <c r="X1360">
        <v>5396</v>
      </c>
      <c r="Y1360">
        <v>80.033000000000001</v>
      </c>
      <c r="Z1360">
        <v>168926</v>
      </c>
      <c r="AA1360">
        <v>126313476</v>
      </c>
      <c r="AB1360">
        <v>1873.4760000000001</v>
      </c>
      <c r="AC1360">
        <v>2.5059999999999998</v>
      </c>
      <c r="AD1360">
        <v>705070</v>
      </c>
      <c r="AE1360">
        <v>10.458</v>
      </c>
      <c r="AF1360">
        <v>2.8000000000000001E-2</v>
      </c>
      <c r="AG1360">
        <v>35.700000000000003</v>
      </c>
      <c r="AH1360" t="s">
        <v>207</v>
      </c>
      <c r="AI1360">
        <v>87697743</v>
      </c>
      <c r="AJ1360">
        <v>48842305</v>
      </c>
      <c r="AK1360">
        <v>39718494</v>
      </c>
      <c r="AL1360">
        <v>171922</v>
      </c>
      <c r="AM1360">
        <v>111080</v>
      </c>
      <c r="AN1360">
        <v>431957</v>
      </c>
      <c r="AO1360">
        <v>130.07</v>
      </c>
      <c r="AP1360">
        <v>72.44</v>
      </c>
      <c r="AQ1360">
        <v>58.91</v>
      </c>
      <c r="AR1360">
        <v>0.25</v>
      </c>
      <c r="AS1360">
        <v>6407</v>
      </c>
      <c r="AT1360">
        <v>123249</v>
      </c>
      <c r="AU1360">
        <v>0.183</v>
      </c>
      <c r="AV1360">
        <v>66.67</v>
      </c>
      <c r="AW1360">
        <v>67422000</v>
      </c>
      <c r="AX1360">
        <v>122.578</v>
      </c>
      <c r="AY1360">
        <v>42</v>
      </c>
      <c r="AZ1360">
        <v>19.718</v>
      </c>
      <c r="BA1360">
        <v>13.079000000000001</v>
      </c>
      <c r="BB1360">
        <v>38605.671000000002</v>
      </c>
      <c r="BD1360">
        <v>86.06</v>
      </c>
      <c r="BE1360">
        <v>4.7699999999999996</v>
      </c>
      <c r="BF1360">
        <v>30.1</v>
      </c>
      <c r="BG1360">
        <v>35.6</v>
      </c>
      <c r="BI1360">
        <v>5.98</v>
      </c>
      <c r="BJ1360">
        <v>82.66</v>
      </c>
      <c r="BK1360">
        <v>0.90100000000000002</v>
      </c>
      <c r="BL1360">
        <v>64642.400000000001</v>
      </c>
      <c r="BM1360">
        <v>6.35</v>
      </c>
      <c r="BN1360">
        <v>2.2000000000000002</v>
      </c>
      <c r="BO1360">
        <v>958.77310076829497</v>
      </c>
    </row>
    <row r="1361" spans="1:67" x14ac:dyDescent="0.3">
      <c r="A1361" t="s">
        <v>205</v>
      </c>
      <c r="B1361" t="s">
        <v>206</v>
      </c>
      <c r="C1361" t="s">
        <v>122</v>
      </c>
      <c r="D1361" s="33">
        <v>44438</v>
      </c>
      <c r="E1361">
        <v>6794200</v>
      </c>
      <c r="F1361">
        <v>7688</v>
      </c>
      <c r="G1361">
        <v>17949.571</v>
      </c>
      <c r="H1361">
        <v>114348</v>
      </c>
      <c r="I1361">
        <v>113</v>
      </c>
      <c r="J1361">
        <v>104</v>
      </c>
      <c r="K1361">
        <v>100771.262</v>
      </c>
      <c r="L1361">
        <v>114.02800000000001</v>
      </c>
      <c r="M1361">
        <v>266.22699999999998</v>
      </c>
      <c r="N1361">
        <v>1696.0039999999999</v>
      </c>
      <c r="O1361">
        <v>1.6759999999999999</v>
      </c>
      <c r="P1361">
        <v>1.5429999999999999</v>
      </c>
      <c r="Q1361">
        <v>0.85</v>
      </c>
      <c r="R1361">
        <v>2290</v>
      </c>
      <c r="S1361">
        <v>33.965000000000003</v>
      </c>
      <c r="T1361">
        <v>11245</v>
      </c>
      <c r="U1361">
        <v>166.785</v>
      </c>
      <c r="V1361">
        <v>1130</v>
      </c>
      <c r="W1361">
        <v>16.760000000000002</v>
      </c>
      <c r="X1361">
        <v>5178</v>
      </c>
      <c r="Y1361">
        <v>76.8</v>
      </c>
      <c r="Z1361">
        <v>823050</v>
      </c>
      <c r="AA1361">
        <v>127136526</v>
      </c>
      <c r="AB1361">
        <v>1885.683</v>
      </c>
      <c r="AC1361">
        <v>12.207000000000001</v>
      </c>
      <c r="AD1361">
        <v>694535</v>
      </c>
      <c r="AE1361">
        <v>10.301</v>
      </c>
      <c r="AF1361">
        <v>2.5999999999999999E-2</v>
      </c>
      <c r="AG1361">
        <v>38.5</v>
      </c>
      <c r="AH1361" t="s">
        <v>207</v>
      </c>
      <c r="AI1361">
        <v>88144231</v>
      </c>
      <c r="AJ1361">
        <v>48959315</v>
      </c>
      <c r="AK1361">
        <v>40045236</v>
      </c>
      <c r="AL1361">
        <v>176653</v>
      </c>
      <c r="AM1361">
        <v>446488</v>
      </c>
      <c r="AN1361">
        <v>424364</v>
      </c>
      <c r="AO1361">
        <v>130.74</v>
      </c>
      <c r="AP1361">
        <v>72.62</v>
      </c>
      <c r="AQ1361">
        <v>59.39</v>
      </c>
      <c r="AR1361">
        <v>0.26</v>
      </c>
      <c r="AS1361">
        <v>6294</v>
      </c>
      <c r="AT1361">
        <v>119850</v>
      </c>
      <c r="AU1361">
        <v>0.17799999999999999</v>
      </c>
      <c r="AV1361">
        <v>66.67</v>
      </c>
      <c r="AW1361">
        <v>67422000</v>
      </c>
      <c r="AX1361">
        <v>122.578</v>
      </c>
      <c r="AY1361">
        <v>42</v>
      </c>
      <c r="AZ1361">
        <v>19.718</v>
      </c>
      <c r="BA1361">
        <v>13.079000000000001</v>
      </c>
      <c r="BB1361">
        <v>38605.671000000002</v>
      </c>
      <c r="BD1361">
        <v>86.06</v>
      </c>
      <c r="BE1361">
        <v>4.7699999999999996</v>
      </c>
      <c r="BF1361">
        <v>30.1</v>
      </c>
      <c r="BG1361">
        <v>35.6</v>
      </c>
      <c r="BI1361">
        <v>5.98</v>
      </c>
      <c r="BJ1361">
        <v>82.66</v>
      </c>
      <c r="BK1361">
        <v>0.90100000000000002</v>
      </c>
    </row>
    <row r="1362" spans="1:67" x14ac:dyDescent="0.3">
      <c r="A1362" t="s">
        <v>205</v>
      </c>
      <c r="B1362" t="s">
        <v>206</v>
      </c>
      <c r="C1362" t="s">
        <v>122</v>
      </c>
      <c r="D1362" s="33">
        <v>44439</v>
      </c>
      <c r="E1362">
        <v>6794224</v>
      </c>
      <c r="F1362">
        <v>24</v>
      </c>
      <c r="G1362">
        <v>14402.571</v>
      </c>
      <c r="H1362">
        <v>114483</v>
      </c>
      <c r="I1362">
        <v>135</v>
      </c>
      <c r="J1362">
        <v>100.857</v>
      </c>
      <c r="K1362">
        <v>100771.618</v>
      </c>
      <c r="L1362">
        <v>0.35599999999999998</v>
      </c>
      <c r="M1362">
        <v>213.61799999999999</v>
      </c>
      <c r="N1362">
        <v>1698.0070000000001</v>
      </c>
      <c r="O1362">
        <v>2.0019999999999998</v>
      </c>
      <c r="P1362">
        <v>1.496</v>
      </c>
      <c r="Q1362">
        <v>0.83</v>
      </c>
      <c r="R1362">
        <v>2292</v>
      </c>
      <c r="S1362">
        <v>33.994999999999997</v>
      </c>
      <c r="T1362">
        <v>11120</v>
      </c>
      <c r="U1362">
        <v>164.93100000000001</v>
      </c>
      <c r="V1362">
        <v>1134</v>
      </c>
      <c r="W1362">
        <v>16.818999999999999</v>
      </c>
      <c r="X1362">
        <v>4974</v>
      </c>
      <c r="Y1362">
        <v>73.774000000000001</v>
      </c>
      <c r="Z1362">
        <v>643381</v>
      </c>
      <c r="AA1362">
        <v>127779907</v>
      </c>
      <c r="AB1362">
        <v>1895.2260000000001</v>
      </c>
      <c r="AC1362">
        <v>9.5429999999999993</v>
      </c>
      <c r="AD1362">
        <v>681020</v>
      </c>
      <c r="AE1362">
        <v>10.101000000000001</v>
      </c>
      <c r="AF1362">
        <v>2.5999999999999999E-2</v>
      </c>
      <c r="AG1362">
        <v>38.5</v>
      </c>
      <c r="AH1362" t="s">
        <v>207</v>
      </c>
      <c r="AI1362">
        <v>88617687</v>
      </c>
      <c r="AJ1362">
        <v>49087914</v>
      </c>
      <c r="AK1362">
        <v>40382372</v>
      </c>
      <c r="AL1362">
        <v>186842</v>
      </c>
      <c r="AM1362">
        <v>473456</v>
      </c>
      <c r="AN1362">
        <v>414698</v>
      </c>
      <c r="AO1362">
        <v>131.44</v>
      </c>
      <c r="AP1362">
        <v>72.81</v>
      </c>
      <c r="AQ1362">
        <v>59.89</v>
      </c>
      <c r="AR1362">
        <v>0.28000000000000003</v>
      </c>
      <c r="AS1362">
        <v>6151</v>
      </c>
      <c r="AT1362">
        <v>115031</v>
      </c>
      <c r="AU1362">
        <v>0.17100000000000001</v>
      </c>
      <c r="AV1362">
        <v>66.67</v>
      </c>
      <c r="AW1362">
        <v>67422000</v>
      </c>
      <c r="AX1362">
        <v>122.578</v>
      </c>
      <c r="AY1362">
        <v>42</v>
      </c>
      <c r="AZ1362">
        <v>19.718</v>
      </c>
      <c r="BA1362">
        <v>13.079000000000001</v>
      </c>
      <c r="BB1362">
        <v>38605.671000000002</v>
      </c>
      <c r="BD1362">
        <v>86.06</v>
      </c>
      <c r="BE1362">
        <v>4.7699999999999996</v>
      </c>
      <c r="BF1362">
        <v>30.1</v>
      </c>
      <c r="BG1362">
        <v>35.6</v>
      </c>
      <c r="BI1362">
        <v>5.98</v>
      </c>
      <c r="BJ1362">
        <v>82.66</v>
      </c>
      <c r="BK1362">
        <v>0.90100000000000002</v>
      </c>
    </row>
    <row r="1363" spans="1:67" x14ac:dyDescent="0.3">
      <c r="A1363" t="s">
        <v>205</v>
      </c>
      <c r="B1363" t="s">
        <v>206</v>
      </c>
      <c r="C1363" t="s">
        <v>122</v>
      </c>
      <c r="D1363" s="33">
        <v>44440</v>
      </c>
      <c r="E1363">
        <v>6827353</v>
      </c>
      <c r="F1363">
        <v>33129</v>
      </c>
      <c r="G1363">
        <v>15748.714</v>
      </c>
      <c r="H1363">
        <v>114578</v>
      </c>
      <c r="I1363">
        <v>95</v>
      </c>
      <c r="J1363">
        <v>99.713999999999999</v>
      </c>
      <c r="K1363">
        <v>101262.985</v>
      </c>
      <c r="L1363">
        <v>491.36799999999999</v>
      </c>
      <c r="M1363">
        <v>233.584</v>
      </c>
      <c r="N1363">
        <v>1699.4159999999999</v>
      </c>
      <c r="O1363">
        <v>1.409</v>
      </c>
      <c r="P1363">
        <v>1.4790000000000001</v>
      </c>
      <c r="Q1363">
        <v>0.84</v>
      </c>
      <c r="R1363">
        <v>2294</v>
      </c>
      <c r="S1363">
        <v>34.024999999999999</v>
      </c>
      <c r="T1363">
        <v>11119</v>
      </c>
      <c r="U1363">
        <v>164.916</v>
      </c>
      <c r="V1363">
        <v>1139</v>
      </c>
      <c r="W1363">
        <v>16.893999999999998</v>
      </c>
      <c r="X1363">
        <v>4833</v>
      </c>
      <c r="Y1363">
        <v>71.683000000000007</v>
      </c>
      <c r="Z1363">
        <v>572051</v>
      </c>
      <c r="AA1363">
        <v>128351958</v>
      </c>
      <c r="AB1363">
        <v>1903.71</v>
      </c>
      <c r="AC1363">
        <v>8.4849999999999994</v>
      </c>
      <c r="AD1363">
        <v>666511</v>
      </c>
      <c r="AE1363">
        <v>9.8859999999999992</v>
      </c>
      <c r="AF1363">
        <v>2.5000000000000001E-2</v>
      </c>
      <c r="AG1363">
        <v>40</v>
      </c>
      <c r="AH1363" t="s">
        <v>207</v>
      </c>
      <c r="AI1363">
        <v>89060829</v>
      </c>
      <c r="AJ1363">
        <v>49223093</v>
      </c>
      <c r="AK1363">
        <v>40669966</v>
      </c>
      <c r="AL1363">
        <v>209278</v>
      </c>
      <c r="AM1363">
        <v>443142</v>
      </c>
      <c r="AN1363">
        <v>406026</v>
      </c>
      <c r="AO1363">
        <v>132.09</v>
      </c>
      <c r="AP1363">
        <v>73.010000000000005</v>
      </c>
      <c r="AQ1363">
        <v>60.32</v>
      </c>
      <c r="AR1363">
        <v>0.31</v>
      </c>
      <c r="AS1363">
        <v>6022</v>
      </c>
      <c r="AT1363">
        <v>112784</v>
      </c>
      <c r="AU1363">
        <v>0.16700000000000001</v>
      </c>
      <c r="AV1363">
        <v>66.67</v>
      </c>
      <c r="AW1363">
        <v>67422000</v>
      </c>
      <c r="AX1363">
        <v>122.578</v>
      </c>
      <c r="AY1363">
        <v>42</v>
      </c>
      <c r="AZ1363">
        <v>19.718</v>
      </c>
      <c r="BA1363">
        <v>13.079000000000001</v>
      </c>
      <c r="BB1363">
        <v>38605.671000000002</v>
      </c>
      <c r="BD1363">
        <v>86.06</v>
      </c>
      <c r="BE1363">
        <v>4.7699999999999996</v>
      </c>
      <c r="BF1363">
        <v>30.1</v>
      </c>
      <c r="BG1363">
        <v>35.6</v>
      </c>
      <c r="BI1363">
        <v>5.98</v>
      </c>
      <c r="BJ1363">
        <v>82.66</v>
      </c>
      <c r="BK1363">
        <v>0.90100000000000002</v>
      </c>
    </row>
    <row r="1364" spans="1:67" x14ac:dyDescent="0.3">
      <c r="A1364" t="s">
        <v>205</v>
      </c>
      <c r="B1364" t="s">
        <v>206</v>
      </c>
      <c r="C1364" t="s">
        <v>122</v>
      </c>
      <c r="D1364" s="33">
        <v>44441</v>
      </c>
      <c r="E1364">
        <v>6841506</v>
      </c>
      <c r="F1364">
        <v>14153</v>
      </c>
      <c r="G1364">
        <v>14958.714</v>
      </c>
      <c r="H1364">
        <v>114687</v>
      </c>
      <c r="I1364">
        <v>109</v>
      </c>
      <c r="J1364">
        <v>97.856999999999999</v>
      </c>
      <c r="K1364">
        <v>101472.902</v>
      </c>
      <c r="L1364">
        <v>209.917</v>
      </c>
      <c r="M1364">
        <v>221.86699999999999</v>
      </c>
      <c r="N1364">
        <v>1701.0319999999999</v>
      </c>
      <c r="O1364">
        <v>1.617</v>
      </c>
      <c r="P1364">
        <v>1.4510000000000001</v>
      </c>
      <c r="Q1364">
        <v>0.83</v>
      </c>
      <c r="R1364">
        <v>2275</v>
      </c>
      <c r="S1364">
        <v>33.743000000000002</v>
      </c>
      <c r="T1364">
        <v>10934</v>
      </c>
      <c r="U1364">
        <v>162.173</v>
      </c>
      <c r="V1364">
        <v>1091</v>
      </c>
      <c r="W1364">
        <v>16.181999999999999</v>
      </c>
      <c r="X1364">
        <v>4740</v>
      </c>
      <c r="Y1364">
        <v>70.302999999999997</v>
      </c>
      <c r="Z1364">
        <v>618483</v>
      </c>
      <c r="AA1364">
        <v>128970441</v>
      </c>
      <c r="AB1364">
        <v>1912.884</v>
      </c>
      <c r="AC1364">
        <v>9.173</v>
      </c>
      <c r="AD1364">
        <v>646936</v>
      </c>
      <c r="AE1364">
        <v>9.5950000000000006</v>
      </c>
      <c r="AF1364">
        <v>2.5000000000000001E-2</v>
      </c>
      <c r="AG1364">
        <v>40</v>
      </c>
      <c r="AH1364" t="s">
        <v>207</v>
      </c>
      <c r="AI1364">
        <v>89447362</v>
      </c>
      <c r="AJ1364">
        <v>49335830</v>
      </c>
      <c r="AK1364">
        <v>40919540</v>
      </c>
      <c r="AL1364">
        <v>235793</v>
      </c>
      <c r="AM1364">
        <v>386533</v>
      </c>
      <c r="AN1364">
        <v>391527</v>
      </c>
      <c r="AO1364">
        <v>132.66999999999999</v>
      </c>
      <c r="AP1364">
        <v>73.17</v>
      </c>
      <c r="AQ1364">
        <v>60.69</v>
      </c>
      <c r="AR1364">
        <v>0.35</v>
      </c>
      <c r="AS1364">
        <v>5807</v>
      </c>
      <c r="AT1364">
        <v>108504</v>
      </c>
      <c r="AU1364">
        <v>0.161</v>
      </c>
      <c r="AV1364">
        <v>66.67</v>
      </c>
      <c r="AW1364">
        <v>67422000</v>
      </c>
      <c r="AX1364">
        <v>122.578</v>
      </c>
      <c r="AY1364">
        <v>42</v>
      </c>
      <c r="AZ1364">
        <v>19.718</v>
      </c>
      <c r="BA1364">
        <v>13.079000000000001</v>
      </c>
      <c r="BB1364">
        <v>38605.671000000002</v>
      </c>
      <c r="BD1364">
        <v>86.06</v>
      </c>
      <c r="BE1364">
        <v>4.7699999999999996</v>
      </c>
      <c r="BF1364">
        <v>30.1</v>
      </c>
      <c r="BG1364">
        <v>35.6</v>
      </c>
      <c r="BI1364">
        <v>5.98</v>
      </c>
      <c r="BJ1364">
        <v>82.66</v>
      </c>
      <c r="BK1364">
        <v>0.90100000000000002</v>
      </c>
    </row>
    <row r="1365" spans="1:67" x14ac:dyDescent="0.3">
      <c r="A1365" t="s">
        <v>205</v>
      </c>
      <c r="B1365" t="s">
        <v>206</v>
      </c>
      <c r="C1365" t="s">
        <v>122</v>
      </c>
      <c r="D1365" s="33">
        <v>44442</v>
      </c>
      <c r="E1365">
        <v>6856730</v>
      </c>
      <c r="F1365">
        <v>15224</v>
      </c>
      <c r="G1365">
        <v>17068.286</v>
      </c>
      <c r="H1365">
        <v>114782</v>
      </c>
      <c r="I1365">
        <v>95</v>
      </c>
      <c r="J1365">
        <v>96.286000000000001</v>
      </c>
      <c r="K1365">
        <v>101698.704</v>
      </c>
      <c r="L1365">
        <v>225.80199999999999</v>
      </c>
      <c r="M1365">
        <v>253.15600000000001</v>
      </c>
      <c r="N1365">
        <v>1702.441</v>
      </c>
      <c r="O1365">
        <v>1.409</v>
      </c>
      <c r="P1365">
        <v>1.4279999999999999</v>
      </c>
      <c r="Q1365">
        <v>0.82</v>
      </c>
      <c r="R1365">
        <v>2259</v>
      </c>
      <c r="S1365">
        <v>33.505000000000003</v>
      </c>
      <c r="T1365">
        <v>10816</v>
      </c>
      <c r="U1365">
        <v>160.422</v>
      </c>
      <c r="V1365">
        <v>1056</v>
      </c>
      <c r="W1365">
        <v>15.663</v>
      </c>
      <c r="X1365">
        <v>4456</v>
      </c>
      <c r="Y1365">
        <v>66.090999999999994</v>
      </c>
      <c r="Z1365">
        <v>845584</v>
      </c>
      <c r="AA1365">
        <v>129816025</v>
      </c>
      <c r="AB1365">
        <v>1925.425</v>
      </c>
      <c r="AC1365">
        <v>12.542</v>
      </c>
      <c r="AD1365">
        <v>627906</v>
      </c>
      <c r="AE1365">
        <v>9.3130000000000006</v>
      </c>
      <c r="AF1365">
        <v>2.5000000000000001E-2</v>
      </c>
      <c r="AG1365">
        <v>40</v>
      </c>
      <c r="AH1365" t="s">
        <v>207</v>
      </c>
      <c r="AI1365">
        <v>89888235</v>
      </c>
      <c r="AJ1365">
        <v>49454064</v>
      </c>
      <c r="AK1365">
        <v>41214538</v>
      </c>
      <c r="AL1365">
        <v>265782</v>
      </c>
      <c r="AM1365">
        <v>440873</v>
      </c>
      <c r="AN1365">
        <v>377560</v>
      </c>
      <c r="AO1365">
        <v>133.32</v>
      </c>
      <c r="AP1365">
        <v>73.349999999999994</v>
      </c>
      <c r="AQ1365">
        <v>61.13</v>
      </c>
      <c r="AR1365">
        <v>0.39</v>
      </c>
      <c r="AS1365">
        <v>5600</v>
      </c>
      <c r="AT1365">
        <v>104217</v>
      </c>
      <c r="AU1365">
        <v>0.155</v>
      </c>
      <c r="AV1365">
        <v>66.67</v>
      </c>
      <c r="AW1365">
        <v>67422000</v>
      </c>
      <c r="AX1365">
        <v>122.578</v>
      </c>
      <c r="AY1365">
        <v>42</v>
      </c>
      <c r="AZ1365">
        <v>19.718</v>
      </c>
      <c r="BA1365">
        <v>13.079000000000001</v>
      </c>
      <c r="BB1365">
        <v>38605.671000000002</v>
      </c>
      <c r="BD1365">
        <v>86.06</v>
      </c>
      <c r="BE1365">
        <v>4.7699999999999996</v>
      </c>
      <c r="BF1365">
        <v>30.1</v>
      </c>
      <c r="BG1365">
        <v>35.6</v>
      </c>
      <c r="BI1365">
        <v>5.98</v>
      </c>
      <c r="BJ1365">
        <v>82.66</v>
      </c>
      <c r="BK1365">
        <v>0.90100000000000002</v>
      </c>
    </row>
    <row r="1366" spans="1:67" x14ac:dyDescent="0.3">
      <c r="A1366" t="s">
        <v>205</v>
      </c>
      <c r="B1366" t="s">
        <v>206</v>
      </c>
      <c r="C1366" t="s">
        <v>122</v>
      </c>
      <c r="D1366" s="33">
        <v>44443</v>
      </c>
      <c r="E1366">
        <v>6870066</v>
      </c>
      <c r="F1366">
        <v>13336</v>
      </c>
      <c r="G1366">
        <v>13883.429</v>
      </c>
      <c r="H1366">
        <v>114865</v>
      </c>
      <c r="I1366">
        <v>83</v>
      </c>
      <c r="J1366">
        <v>97.570999999999998</v>
      </c>
      <c r="K1366">
        <v>101896.503</v>
      </c>
      <c r="L1366">
        <v>197.79900000000001</v>
      </c>
      <c r="M1366">
        <v>205.91800000000001</v>
      </c>
      <c r="N1366">
        <v>1703.672</v>
      </c>
      <c r="O1366">
        <v>1.2310000000000001</v>
      </c>
      <c r="P1366">
        <v>1.4470000000000001</v>
      </c>
      <c r="Q1366">
        <v>0.81</v>
      </c>
      <c r="R1366">
        <v>2223</v>
      </c>
      <c r="S1366">
        <v>32.970999999999997</v>
      </c>
      <c r="T1366">
        <v>10654</v>
      </c>
      <c r="U1366">
        <v>158.02000000000001</v>
      </c>
      <c r="V1366">
        <v>1061</v>
      </c>
      <c r="W1366">
        <v>15.737</v>
      </c>
      <c r="X1366">
        <v>4415</v>
      </c>
      <c r="Y1366">
        <v>65.483000000000004</v>
      </c>
      <c r="Z1366">
        <v>658034</v>
      </c>
      <c r="AA1366">
        <v>130474059</v>
      </c>
      <c r="AB1366">
        <v>1935.1849999999999</v>
      </c>
      <c r="AC1366">
        <v>9.76</v>
      </c>
      <c r="AD1366">
        <v>618501</v>
      </c>
      <c r="AE1366">
        <v>9.1739999999999995</v>
      </c>
      <c r="AF1366">
        <v>2.4E-2</v>
      </c>
      <c r="AG1366">
        <v>41.7</v>
      </c>
      <c r="AH1366" t="s">
        <v>207</v>
      </c>
      <c r="AI1366">
        <v>90207972</v>
      </c>
      <c r="AJ1366">
        <v>49543573</v>
      </c>
      <c r="AK1366">
        <v>41433534</v>
      </c>
      <c r="AL1366">
        <v>278382</v>
      </c>
      <c r="AM1366">
        <v>319737</v>
      </c>
      <c r="AN1366">
        <v>374473</v>
      </c>
      <c r="AO1366">
        <v>133.80000000000001</v>
      </c>
      <c r="AP1366">
        <v>73.48</v>
      </c>
      <c r="AQ1366">
        <v>61.45</v>
      </c>
      <c r="AR1366">
        <v>0.41</v>
      </c>
      <c r="AS1366">
        <v>5554</v>
      </c>
      <c r="AT1366">
        <v>104079</v>
      </c>
      <c r="AU1366">
        <v>0.154</v>
      </c>
      <c r="AV1366">
        <v>66.67</v>
      </c>
      <c r="AW1366">
        <v>67422000</v>
      </c>
      <c r="AX1366">
        <v>122.578</v>
      </c>
      <c r="AY1366">
        <v>42</v>
      </c>
      <c r="AZ1366">
        <v>19.718</v>
      </c>
      <c r="BA1366">
        <v>13.079000000000001</v>
      </c>
      <c r="BB1366">
        <v>38605.671000000002</v>
      </c>
      <c r="BD1366">
        <v>86.06</v>
      </c>
      <c r="BE1366">
        <v>4.7699999999999996</v>
      </c>
      <c r="BF1366">
        <v>30.1</v>
      </c>
      <c r="BG1366">
        <v>35.6</v>
      </c>
      <c r="BI1366">
        <v>5.98</v>
      </c>
      <c r="BJ1366">
        <v>82.66</v>
      </c>
      <c r="BK1366">
        <v>0.90100000000000002</v>
      </c>
    </row>
    <row r="1367" spans="1:67" x14ac:dyDescent="0.3">
      <c r="A1367" t="s">
        <v>205</v>
      </c>
      <c r="B1367" t="s">
        <v>206</v>
      </c>
      <c r="C1367" t="s">
        <v>122</v>
      </c>
      <c r="D1367" s="33">
        <v>44444</v>
      </c>
      <c r="E1367">
        <v>6880476</v>
      </c>
      <c r="F1367">
        <v>10410</v>
      </c>
      <c r="G1367">
        <v>13423.429</v>
      </c>
      <c r="H1367">
        <v>114914</v>
      </c>
      <c r="I1367">
        <v>49</v>
      </c>
      <c r="J1367">
        <v>97</v>
      </c>
      <c r="K1367">
        <v>102050.90300000001</v>
      </c>
      <c r="L1367">
        <v>154.40100000000001</v>
      </c>
      <c r="M1367">
        <v>199.096</v>
      </c>
      <c r="N1367">
        <v>1704.3989999999999</v>
      </c>
      <c r="O1367">
        <v>0.72699999999999998</v>
      </c>
      <c r="P1367">
        <v>1.4390000000000001</v>
      </c>
      <c r="Q1367">
        <v>0.8</v>
      </c>
      <c r="R1367">
        <v>2217</v>
      </c>
      <c r="S1367">
        <v>32.881999999999998</v>
      </c>
      <c r="T1367">
        <v>10644</v>
      </c>
      <c r="U1367">
        <v>157.87100000000001</v>
      </c>
      <c r="V1367">
        <v>1050</v>
      </c>
      <c r="W1367">
        <v>15.574</v>
      </c>
      <c r="X1367">
        <v>4331</v>
      </c>
      <c r="Y1367">
        <v>64.236999999999995</v>
      </c>
      <c r="Z1367">
        <v>140194</v>
      </c>
      <c r="AA1367">
        <v>130614253</v>
      </c>
      <c r="AB1367">
        <v>1937.2650000000001</v>
      </c>
      <c r="AC1367">
        <v>2.0790000000000002</v>
      </c>
      <c r="AD1367">
        <v>614397</v>
      </c>
      <c r="AE1367">
        <v>9.1129999999999995</v>
      </c>
      <c r="AF1367">
        <v>2.4E-2</v>
      </c>
      <c r="AG1367">
        <v>41.7</v>
      </c>
      <c r="AH1367" t="s">
        <v>207</v>
      </c>
      <c r="AI1367">
        <v>90278581</v>
      </c>
      <c r="AJ1367">
        <v>49564903</v>
      </c>
      <c r="AK1367">
        <v>41478857</v>
      </c>
      <c r="AL1367">
        <v>282766</v>
      </c>
      <c r="AM1367">
        <v>70609</v>
      </c>
      <c r="AN1367">
        <v>368691</v>
      </c>
      <c r="AO1367">
        <v>133.9</v>
      </c>
      <c r="AP1367">
        <v>73.510000000000005</v>
      </c>
      <c r="AQ1367">
        <v>61.52</v>
      </c>
      <c r="AR1367">
        <v>0.42</v>
      </c>
      <c r="AS1367">
        <v>5468</v>
      </c>
      <c r="AT1367">
        <v>103228</v>
      </c>
      <c r="AU1367">
        <v>0.153</v>
      </c>
      <c r="AV1367">
        <v>66.67</v>
      </c>
      <c r="AW1367">
        <v>67422000</v>
      </c>
      <c r="AX1367">
        <v>122.578</v>
      </c>
      <c r="AY1367">
        <v>42</v>
      </c>
      <c r="AZ1367">
        <v>19.718</v>
      </c>
      <c r="BA1367">
        <v>13.079000000000001</v>
      </c>
      <c r="BB1367">
        <v>38605.671000000002</v>
      </c>
      <c r="BD1367">
        <v>86.06</v>
      </c>
      <c r="BE1367">
        <v>4.7699999999999996</v>
      </c>
      <c r="BF1367">
        <v>30.1</v>
      </c>
      <c r="BG1367">
        <v>35.6</v>
      </c>
      <c r="BI1367">
        <v>5.98</v>
      </c>
      <c r="BJ1367">
        <v>82.66</v>
      </c>
      <c r="BK1367">
        <v>0.90100000000000002</v>
      </c>
      <c r="BL1367">
        <v>65433</v>
      </c>
      <c r="BM1367">
        <v>6.36</v>
      </c>
      <c r="BN1367">
        <v>7.41</v>
      </c>
      <c r="BO1367">
        <v>970.49924357034797</v>
      </c>
    </row>
    <row r="1368" spans="1:67" x14ac:dyDescent="0.3">
      <c r="A1368" t="s">
        <v>205</v>
      </c>
      <c r="B1368" t="s">
        <v>206</v>
      </c>
      <c r="C1368" t="s">
        <v>122</v>
      </c>
      <c r="D1368" s="33">
        <v>44445</v>
      </c>
      <c r="E1368">
        <v>6883526</v>
      </c>
      <c r="F1368">
        <v>3050</v>
      </c>
      <c r="G1368">
        <v>12760.857</v>
      </c>
      <c r="H1368">
        <v>115043</v>
      </c>
      <c r="I1368">
        <v>129</v>
      </c>
      <c r="J1368">
        <v>99.286000000000001</v>
      </c>
      <c r="K1368">
        <v>102096.141</v>
      </c>
      <c r="L1368">
        <v>45.237000000000002</v>
      </c>
      <c r="M1368">
        <v>189.268</v>
      </c>
      <c r="N1368">
        <v>1706.3119999999999</v>
      </c>
      <c r="O1368">
        <v>1.913</v>
      </c>
      <c r="P1368">
        <v>1.4730000000000001</v>
      </c>
      <c r="Q1368">
        <v>0.79</v>
      </c>
      <c r="R1368">
        <v>2249</v>
      </c>
      <c r="S1368">
        <v>33.356999999999999</v>
      </c>
      <c r="T1368">
        <v>10757</v>
      </c>
      <c r="U1368">
        <v>159.547</v>
      </c>
      <c r="V1368">
        <v>1078</v>
      </c>
      <c r="W1368">
        <v>15.989000000000001</v>
      </c>
      <c r="X1368">
        <v>4267</v>
      </c>
      <c r="Y1368">
        <v>63.287999999999997</v>
      </c>
      <c r="Z1368">
        <v>688945</v>
      </c>
      <c r="AA1368">
        <v>131303198</v>
      </c>
      <c r="AB1368">
        <v>1947.4829999999999</v>
      </c>
      <c r="AC1368">
        <v>10.218</v>
      </c>
      <c r="AD1368">
        <v>595239</v>
      </c>
      <c r="AE1368">
        <v>8.8290000000000006</v>
      </c>
      <c r="AF1368">
        <v>2.3E-2</v>
      </c>
      <c r="AG1368">
        <v>43.5</v>
      </c>
      <c r="AH1368" t="s">
        <v>207</v>
      </c>
      <c r="AI1368">
        <v>90566557</v>
      </c>
      <c r="AJ1368">
        <v>49640043</v>
      </c>
      <c r="AK1368">
        <v>41661393</v>
      </c>
      <c r="AL1368">
        <v>314763</v>
      </c>
      <c r="AM1368">
        <v>287976</v>
      </c>
      <c r="AN1368">
        <v>346047</v>
      </c>
      <c r="AO1368">
        <v>134.33000000000001</v>
      </c>
      <c r="AP1368">
        <v>73.63</v>
      </c>
      <c r="AQ1368">
        <v>61.79</v>
      </c>
      <c r="AR1368">
        <v>0.47</v>
      </c>
      <c r="AS1368">
        <v>5133</v>
      </c>
      <c r="AT1368">
        <v>97247</v>
      </c>
      <c r="AU1368">
        <v>0.14399999999999999</v>
      </c>
      <c r="AV1368">
        <v>66.67</v>
      </c>
      <c r="AW1368">
        <v>67422000</v>
      </c>
      <c r="AX1368">
        <v>122.578</v>
      </c>
      <c r="AY1368">
        <v>42</v>
      </c>
      <c r="AZ1368">
        <v>19.718</v>
      </c>
      <c r="BA1368">
        <v>13.079000000000001</v>
      </c>
      <c r="BB1368">
        <v>38605.671000000002</v>
      </c>
      <c r="BD1368">
        <v>86.06</v>
      </c>
      <c r="BE1368">
        <v>4.7699999999999996</v>
      </c>
      <c r="BF1368">
        <v>30.1</v>
      </c>
      <c r="BG1368">
        <v>35.6</v>
      </c>
      <c r="BI1368">
        <v>5.98</v>
      </c>
      <c r="BJ1368">
        <v>82.66</v>
      </c>
      <c r="BK1368">
        <v>0.90100000000000002</v>
      </c>
    </row>
    <row r="1369" spans="1:67" x14ac:dyDescent="0.3">
      <c r="A1369" t="s">
        <v>205</v>
      </c>
      <c r="B1369" t="s">
        <v>206</v>
      </c>
      <c r="C1369" t="s">
        <v>122</v>
      </c>
      <c r="D1369" s="33">
        <v>44446</v>
      </c>
      <c r="E1369">
        <v>6898060</v>
      </c>
      <c r="F1369">
        <v>14534</v>
      </c>
      <c r="G1369">
        <v>14833.714</v>
      </c>
      <c r="H1369">
        <v>115151</v>
      </c>
      <c r="I1369">
        <v>108</v>
      </c>
      <c r="J1369">
        <v>95.429000000000002</v>
      </c>
      <c r="K1369">
        <v>102311.708</v>
      </c>
      <c r="L1369">
        <v>215.56800000000001</v>
      </c>
      <c r="M1369">
        <v>220.01300000000001</v>
      </c>
      <c r="N1369">
        <v>1707.914</v>
      </c>
      <c r="O1369">
        <v>1.6020000000000001</v>
      </c>
      <c r="P1369">
        <v>1.415</v>
      </c>
      <c r="Q1369">
        <v>0.78</v>
      </c>
      <c r="R1369">
        <v>2259</v>
      </c>
      <c r="S1369">
        <v>33.505000000000003</v>
      </c>
      <c r="T1369">
        <v>10646</v>
      </c>
      <c r="U1369">
        <v>157.90100000000001</v>
      </c>
      <c r="V1369">
        <v>1060</v>
      </c>
      <c r="W1369">
        <v>15.722</v>
      </c>
      <c r="X1369">
        <v>4087</v>
      </c>
      <c r="Y1369">
        <v>60.618000000000002</v>
      </c>
      <c r="Z1369">
        <v>550374</v>
      </c>
      <c r="AA1369">
        <v>131853572</v>
      </c>
      <c r="AB1369">
        <v>1955.646</v>
      </c>
      <c r="AC1369">
        <v>8.1630000000000003</v>
      </c>
      <c r="AD1369">
        <v>581952</v>
      </c>
      <c r="AE1369">
        <v>8.6310000000000002</v>
      </c>
      <c r="AF1369">
        <v>2.3E-2</v>
      </c>
      <c r="AG1369">
        <v>43.5</v>
      </c>
      <c r="AH1369" t="s">
        <v>207</v>
      </c>
      <c r="AI1369">
        <v>90859701</v>
      </c>
      <c r="AJ1369">
        <v>49718730</v>
      </c>
      <c r="AK1369">
        <v>41844243</v>
      </c>
      <c r="AL1369">
        <v>348041</v>
      </c>
      <c r="AM1369">
        <v>293144</v>
      </c>
      <c r="AN1369">
        <v>320288</v>
      </c>
      <c r="AO1369">
        <v>134.76</v>
      </c>
      <c r="AP1369">
        <v>73.739999999999995</v>
      </c>
      <c r="AQ1369">
        <v>62.06</v>
      </c>
      <c r="AR1369">
        <v>0.52</v>
      </c>
      <c r="AS1369">
        <v>4750</v>
      </c>
      <c r="AT1369">
        <v>90117</v>
      </c>
      <c r="AU1369">
        <v>0.13400000000000001</v>
      </c>
      <c r="AV1369">
        <v>66.67</v>
      </c>
      <c r="AW1369">
        <v>67422000</v>
      </c>
      <c r="AX1369">
        <v>122.578</v>
      </c>
      <c r="AY1369">
        <v>42</v>
      </c>
      <c r="AZ1369">
        <v>19.718</v>
      </c>
      <c r="BA1369">
        <v>13.079000000000001</v>
      </c>
      <c r="BB1369">
        <v>38605.671000000002</v>
      </c>
      <c r="BD1369">
        <v>86.06</v>
      </c>
      <c r="BE1369">
        <v>4.7699999999999996</v>
      </c>
      <c r="BF1369">
        <v>30.1</v>
      </c>
      <c r="BG1369">
        <v>35.6</v>
      </c>
      <c r="BI1369">
        <v>5.98</v>
      </c>
      <c r="BJ1369">
        <v>82.66</v>
      </c>
      <c r="BK1369">
        <v>0.90100000000000002</v>
      </c>
    </row>
    <row r="1370" spans="1:67" x14ac:dyDescent="0.3">
      <c r="A1370" t="s">
        <v>205</v>
      </c>
      <c r="B1370" t="s">
        <v>206</v>
      </c>
      <c r="C1370" t="s">
        <v>122</v>
      </c>
      <c r="D1370" s="33">
        <v>44447</v>
      </c>
      <c r="E1370">
        <v>6903982</v>
      </c>
      <c r="F1370">
        <v>5922</v>
      </c>
      <c r="G1370">
        <v>10947</v>
      </c>
      <c r="H1370">
        <v>115304</v>
      </c>
      <c r="I1370">
        <v>153</v>
      </c>
      <c r="J1370">
        <v>103.714</v>
      </c>
      <c r="K1370">
        <v>102399.54300000001</v>
      </c>
      <c r="L1370">
        <v>87.834999999999994</v>
      </c>
      <c r="M1370">
        <v>162.36500000000001</v>
      </c>
      <c r="N1370">
        <v>1710.184</v>
      </c>
      <c r="O1370">
        <v>2.2690000000000001</v>
      </c>
      <c r="P1370">
        <v>1.538</v>
      </c>
      <c r="Q1370">
        <v>0.78</v>
      </c>
      <c r="R1370">
        <v>2224</v>
      </c>
      <c r="S1370">
        <v>32.985999999999997</v>
      </c>
      <c r="T1370">
        <v>10438</v>
      </c>
      <c r="U1370">
        <v>154.816</v>
      </c>
      <c r="V1370">
        <v>1047</v>
      </c>
      <c r="W1370">
        <v>15.529</v>
      </c>
      <c r="X1370">
        <v>3940</v>
      </c>
      <c r="Y1370">
        <v>58.438000000000002</v>
      </c>
      <c r="Z1370">
        <v>518153</v>
      </c>
      <c r="AA1370">
        <v>132371725</v>
      </c>
      <c r="AB1370">
        <v>1963.3309999999999</v>
      </c>
      <c r="AC1370">
        <v>7.6849999999999996</v>
      </c>
      <c r="AD1370">
        <v>574252</v>
      </c>
      <c r="AE1370">
        <v>8.5169999999999995</v>
      </c>
      <c r="AF1370">
        <v>2.1999999999999999E-2</v>
      </c>
      <c r="AG1370">
        <v>45.5</v>
      </c>
      <c r="AH1370" t="s">
        <v>207</v>
      </c>
      <c r="AI1370">
        <v>91184290</v>
      </c>
      <c r="AJ1370">
        <v>49807564</v>
      </c>
      <c r="AK1370">
        <v>42051592</v>
      </c>
      <c r="AL1370">
        <v>377722</v>
      </c>
      <c r="AM1370">
        <v>324589</v>
      </c>
      <c r="AN1370">
        <v>303352</v>
      </c>
      <c r="AO1370">
        <v>135.24</v>
      </c>
      <c r="AP1370">
        <v>73.87</v>
      </c>
      <c r="AQ1370">
        <v>62.37</v>
      </c>
      <c r="AR1370">
        <v>0.56000000000000005</v>
      </c>
      <c r="AS1370">
        <v>4499</v>
      </c>
      <c r="AT1370">
        <v>83496</v>
      </c>
      <c r="AU1370">
        <v>0.124</v>
      </c>
      <c r="AV1370">
        <v>66.67</v>
      </c>
      <c r="AW1370">
        <v>67422000</v>
      </c>
      <c r="AX1370">
        <v>122.578</v>
      </c>
      <c r="AY1370">
        <v>42</v>
      </c>
      <c r="AZ1370">
        <v>19.718</v>
      </c>
      <c r="BA1370">
        <v>13.079000000000001</v>
      </c>
      <c r="BB1370">
        <v>38605.671000000002</v>
      </c>
      <c r="BD1370">
        <v>86.06</v>
      </c>
      <c r="BE1370">
        <v>4.7699999999999996</v>
      </c>
      <c r="BF1370">
        <v>30.1</v>
      </c>
      <c r="BG1370">
        <v>35.6</v>
      </c>
      <c r="BI1370">
        <v>5.98</v>
      </c>
      <c r="BJ1370">
        <v>82.66</v>
      </c>
      <c r="BK1370">
        <v>0.90100000000000002</v>
      </c>
    </row>
    <row r="1371" spans="1:67" x14ac:dyDescent="0.3">
      <c r="A1371" t="s">
        <v>205</v>
      </c>
      <c r="B1371" t="s">
        <v>206</v>
      </c>
      <c r="C1371" t="s">
        <v>122</v>
      </c>
      <c r="D1371" s="33">
        <v>44448</v>
      </c>
      <c r="E1371">
        <v>6922052</v>
      </c>
      <c r="F1371">
        <v>18070</v>
      </c>
      <c r="G1371">
        <v>11506.571</v>
      </c>
      <c r="H1371">
        <v>115396</v>
      </c>
      <c r="I1371">
        <v>92</v>
      </c>
      <c r="J1371">
        <v>101.286</v>
      </c>
      <c r="K1371">
        <v>102667.557</v>
      </c>
      <c r="L1371">
        <v>268.01299999999998</v>
      </c>
      <c r="M1371">
        <v>170.66499999999999</v>
      </c>
      <c r="N1371">
        <v>1711.548</v>
      </c>
      <c r="O1371">
        <v>1.365</v>
      </c>
      <c r="P1371">
        <v>1.502</v>
      </c>
      <c r="Q1371">
        <v>0.78</v>
      </c>
      <c r="R1371">
        <v>2195</v>
      </c>
      <c r="S1371">
        <v>32.555999999999997</v>
      </c>
      <c r="T1371">
        <v>10323</v>
      </c>
      <c r="U1371">
        <v>153.11000000000001</v>
      </c>
      <c r="V1371">
        <v>1043</v>
      </c>
      <c r="W1371">
        <v>15.47</v>
      </c>
      <c r="X1371">
        <v>3846</v>
      </c>
      <c r="Y1371">
        <v>57.043999999999997</v>
      </c>
      <c r="Z1371">
        <v>613496</v>
      </c>
      <c r="AA1371">
        <v>132985221</v>
      </c>
      <c r="AB1371">
        <v>1972.431</v>
      </c>
      <c r="AC1371">
        <v>9.0990000000000002</v>
      </c>
      <c r="AD1371">
        <v>573540</v>
      </c>
      <c r="AE1371">
        <v>8.5069999999999997</v>
      </c>
      <c r="AF1371">
        <v>2.1000000000000001E-2</v>
      </c>
      <c r="AG1371">
        <v>47.6</v>
      </c>
      <c r="AH1371" t="s">
        <v>207</v>
      </c>
      <c r="AI1371">
        <v>91458394</v>
      </c>
      <c r="AJ1371">
        <v>49883377</v>
      </c>
      <c r="AK1371">
        <v>42218216</v>
      </c>
      <c r="AL1371">
        <v>410771</v>
      </c>
      <c r="AM1371">
        <v>274104</v>
      </c>
      <c r="AN1371">
        <v>287290</v>
      </c>
      <c r="AO1371">
        <v>135.65</v>
      </c>
      <c r="AP1371">
        <v>73.989999999999995</v>
      </c>
      <c r="AQ1371">
        <v>62.62</v>
      </c>
      <c r="AR1371">
        <v>0.61</v>
      </c>
      <c r="AS1371">
        <v>4261</v>
      </c>
      <c r="AT1371">
        <v>78221</v>
      </c>
      <c r="AU1371">
        <v>0.11600000000000001</v>
      </c>
      <c r="AV1371">
        <v>66.67</v>
      </c>
      <c r="AW1371">
        <v>67422000</v>
      </c>
      <c r="AX1371">
        <v>122.578</v>
      </c>
      <c r="AY1371">
        <v>42</v>
      </c>
      <c r="AZ1371">
        <v>19.718</v>
      </c>
      <c r="BA1371">
        <v>13.079000000000001</v>
      </c>
      <c r="BB1371">
        <v>38605.671000000002</v>
      </c>
      <c r="BD1371">
        <v>86.06</v>
      </c>
      <c r="BE1371">
        <v>4.7699999999999996</v>
      </c>
      <c r="BF1371">
        <v>30.1</v>
      </c>
      <c r="BG1371">
        <v>35.6</v>
      </c>
      <c r="BI1371">
        <v>5.98</v>
      </c>
      <c r="BJ1371">
        <v>82.66</v>
      </c>
      <c r="BK1371">
        <v>0.90100000000000002</v>
      </c>
    </row>
    <row r="1372" spans="1:67" x14ac:dyDescent="0.3">
      <c r="A1372" t="s">
        <v>205</v>
      </c>
      <c r="B1372" t="s">
        <v>206</v>
      </c>
      <c r="C1372" t="s">
        <v>122</v>
      </c>
      <c r="D1372" s="33">
        <v>44449</v>
      </c>
      <c r="E1372">
        <v>6932018</v>
      </c>
      <c r="F1372">
        <v>9966</v>
      </c>
      <c r="G1372">
        <v>10755.429</v>
      </c>
      <c r="H1372">
        <v>115490</v>
      </c>
      <c r="I1372">
        <v>94</v>
      </c>
      <c r="J1372">
        <v>101.143</v>
      </c>
      <c r="K1372">
        <v>102815.372</v>
      </c>
      <c r="L1372">
        <v>147.815</v>
      </c>
      <c r="M1372">
        <v>159.524</v>
      </c>
      <c r="N1372">
        <v>1712.942</v>
      </c>
      <c r="O1372">
        <v>1.3939999999999999</v>
      </c>
      <c r="P1372">
        <v>1.5</v>
      </c>
      <c r="Q1372">
        <v>0.78</v>
      </c>
      <c r="R1372">
        <v>2151</v>
      </c>
      <c r="S1372">
        <v>31.904</v>
      </c>
      <c r="T1372">
        <v>10115</v>
      </c>
      <c r="U1372">
        <v>150.02500000000001</v>
      </c>
      <c r="V1372">
        <v>1019</v>
      </c>
      <c r="W1372">
        <v>15.114000000000001</v>
      </c>
      <c r="X1372">
        <v>3727</v>
      </c>
      <c r="Y1372">
        <v>55.279000000000003</v>
      </c>
      <c r="Z1372">
        <v>836652</v>
      </c>
      <c r="AA1372">
        <v>133821873</v>
      </c>
      <c r="AB1372">
        <v>1984.84</v>
      </c>
      <c r="AC1372">
        <v>12.409000000000001</v>
      </c>
      <c r="AD1372">
        <v>572264</v>
      </c>
      <c r="AE1372">
        <v>8.4879999999999995</v>
      </c>
      <c r="AF1372">
        <v>0.02</v>
      </c>
      <c r="AG1372">
        <v>50</v>
      </c>
      <c r="AH1372" t="s">
        <v>207</v>
      </c>
      <c r="AI1372">
        <v>91792814</v>
      </c>
      <c r="AJ1372">
        <v>49978593</v>
      </c>
      <c r="AK1372">
        <v>42423200</v>
      </c>
      <c r="AL1372">
        <v>446503</v>
      </c>
      <c r="AM1372">
        <v>334420</v>
      </c>
      <c r="AN1372">
        <v>272083</v>
      </c>
      <c r="AO1372">
        <v>136.15</v>
      </c>
      <c r="AP1372">
        <v>74.13</v>
      </c>
      <c r="AQ1372">
        <v>62.92</v>
      </c>
      <c r="AR1372">
        <v>0.66</v>
      </c>
      <c r="AS1372">
        <v>4036</v>
      </c>
      <c r="AT1372">
        <v>74933</v>
      </c>
      <c r="AU1372">
        <v>0.111</v>
      </c>
      <c r="AV1372">
        <v>66.67</v>
      </c>
      <c r="AW1372">
        <v>67422000</v>
      </c>
      <c r="AX1372">
        <v>122.578</v>
      </c>
      <c r="AY1372">
        <v>42</v>
      </c>
      <c r="AZ1372">
        <v>19.718</v>
      </c>
      <c r="BA1372">
        <v>13.079000000000001</v>
      </c>
      <c r="BB1372">
        <v>38605.671000000002</v>
      </c>
      <c r="BD1372">
        <v>86.06</v>
      </c>
      <c r="BE1372">
        <v>4.7699999999999996</v>
      </c>
      <c r="BF1372">
        <v>30.1</v>
      </c>
      <c r="BG1372">
        <v>35.6</v>
      </c>
      <c r="BI1372">
        <v>5.98</v>
      </c>
      <c r="BJ1372">
        <v>82.66</v>
      </c>
      <c r="BK1372">
        <v>0.90100000000000002</v>
      </c>
    </row>
    <row r="1373" spans="1:67" x14ac:dyDescent="0.3">
      <c r="A1373" t="s">
        <v>205</v>
      </c>
      <c r="B1373" t="s">
        <v>206</v>
      </c>
      <c r="C1373" t="s">
        <v>122</v>
      </c>
      <c r="D1373" s="33">
        <v>44450</v>
      </c>
      <c r="E1373">
        <v>6941619</v>
      </c>
      <c r="F1373">
        <v>9601</v>
      </c>
      <c r="G1373">
        <v>10221.857</v>
      </c>
      <c r="H1373">
        <v>115536</v>
      </c>
      <c r="I1373">
        <v>46</v>
      </c>
      <c r="J1373">
        <v>95.856999999999999</v>
      </c>
      <c r="K1373">
        <v>102957.773</v>
      </c>
      <c r="L1373">
        <v>142.40199999999999</v>
      </c>
      <c r="M1373">
        <v>151.61000000000001</v>
      </c>
      <c r="N1373">
        <v>1713.625</v>
      </c>
      <c r="O1373">
        <v>0.68200000000000005</v>
      </c>
      <c r="P1373">
        <v>1.4219999999999999</v>
      </c>
      <c r="Q1373">
        <v>0.77</v>
      </c>
      <c r="R1373">
        <v>2131</v>
      </c>
      <c r="S1373">
        <v>31.606999999999999</v>
      </c>
      <c r="T1373">
        <v>10018</v>
      </c>
      <c r="U1373">
        <v>148.58699999999999</v>
      </c>
      <c r="V1373">
        <v>986</v>
      </c>
      <c r="W1373">
        <v>14.624000000000001</v>
      </c>
      <c r="X1373">
        <v>3625</v>
      </c>
      <c r="Y1373">
        <v>53.765999999999998</v>
      </c>
      <c r="Z1373">
        <v>637240</v>
      </c>
      <c r="AA1373">
        <v>134459113</v>
      </c>
      <c r="AB1373">
        <v>1994.2909999999999</v>
      </c>
      <c r="AC1373">
        <v>9.452</v>
      </c>
      <c r="AD1373">
        <v>569293</v>
      </c>
      <c r="AE1373">
        <v>8.4440000000000008</v>
      </c>
      <c r="AF1373">
        <v>1.9E-2</v>
      </c>
      <c r="AG1373">
        <v>52.6</v>
      </c>
      <c r="AH1373" t="s">
        <v>207</v>
      </c>
      <c r="AI1373">
        <v>92040193</v>
      </c>
      <c r="AJ1373">
        <v>50044746</v>
      </c>
      <c r="AK1373">
        <v>42593016</v>
      </c>
      <c r="AL1373">
        <v>458646</v>
      </c>
      <c r="AM1373">
        <v>247379</v>
      </c>
      <c r="AN1373">
        <v>261746</v>
      </c>
      <c r="AO1373">
        <v>136.51</v>
      </c>
      <c r="AP1373">
        <v>74.23</v>
      </c>
      <c r="AQ1373">
        <v>63.17</v>
      </c>
      <c r="AR1373">
        <v>0.68</v>
      </c>
      <c r="AS1373">
        <v>3882</v>
      </c>
      <c r="AT1373">
        <v>71596</v>
      </c>
      <c r="AU1373">
        <v>0.106</v>
      </c>
      <c r="AV1373">
        <v>66.67</v>
      </c>
      <c r="AW1373">
        <v>67422000</v>
      </c>
      <c r="AX1373">
        <v>122.578</v>
      </c>
      <c r="AY1373">
        <v>42</v>
      </c>
      <c r="AZ1373">
        <v>19.718</v>
      </c>
      <c r="BA1373">
        <v>13.079000000000001</v>
      </c>
      <c r="BB1373">
        <v>38605.671000000002</v>
      </c>
      <c r="BD1373">
        <v>86.06</v>
      </c>
      <c r="BE1373">
        <v>4.7699999999999996</v>
      </c>
      <c r="BF1373">
        <v>30.1</v>
      </c>
      <c r="BG1373">
        <v>35.6</v>
      </c>
      <c r="BI1373">
        <v>5.98</v>
      </c>
      <c r="BJ1373">
        <v>82.66</v>
      </c>
      <c r="BK1373">
        <v>0.90100000000000002</v>
      </c>
    </row>
    <row r="1374" spans="1:67" x14ac:dyDescent="0.3">
      <c r="A1374" t="s">
        <v>205</v>
      </c>
      <c r="B1374" t="s">
        <v>206</v>
      </c>
      <c r="C1374" t="s">
        <v>122</v>
      </c>
      <c r="D1374" s="33">
        <v>44451</v>
      </c>
      <c r="E1374">
        <v>6949298</v>
      </c>
      <c r="F1374">
        <v>7679</v>
      </c>
      <c r="G1374">
        <v>9831.7139999999999</v>
      </c>
      <c r="H1374">
        <v>115565</v>
      </c>
      <c r="I1374">
        <v>29</v>
      </c>
      <c r="J1374">
        <v>93</v>
      </c>
      <c r="K1374">
        <v>103071.66800000001</v>
      </c>
      <c r="L1374">
        <v>113.895</v>
      </c>
      <c r="M1374">
        <v>145.82400000000001</v>
      </c>
      <c r="N1374">
        <v>1714.0550000000001</v>
      </c>
      <c r="O1374">
        <v>0.43</v>
      </c>
      <c r="P1374">
        <v>1.379</v>
      </c>
      <c r="Q1374">
        <v>0.77</v>
      </c>
      <c r="R1374">
        <v>2129</v>
      </c>
      <c r="S1374">
        <v>31.577000000000002</v>
      </c>
      <c r="T1374">
        <v>10012</v>
      </c>
      <c r="U1374">
        <v>148.49799999999999</v>
      </c>
      <c r="V1374">
        <v>960</v>
      </c>
      <c r="W1374">
        <v>14.239000000000001</v>
      </c>
      <c r="X1374">
        <v>3585</v>
      </c>
      <c r="Y1374">
        <v>53.173000000000002</v>
      </c>
      <c r="Z1374">
        <v>137477</v>
      </c>
      <c r="AA1374">
        <v>134596590</v>
      </c>
      <c r="AB1374">
        <v>1996.33</v>
      </c>
      <c r="AC1374">
        <v>2.0390000000000001</v>
      </c>
      <c r="AD1374">
        <v>568905</v>
      </c>
      <c r="AE1374">
        <v>8.4380000000000006</v>
      </c>
      <c r="AF1374">
        <v>1.9E-2</v>
      </c>
      <c r="AG1374">
        <v>52.6</v>
      </c>
      <c r="AH1374" t="s">
        <v>207</v>
      </c>
      <c r="AI1374">
        <v>92087733</v>
      </c>
      <c r="AJ1374">
        <v>50057443</v>
      </c>
      <c r="AK1374">
        <v>42625261</v>
      </c>
      <c r="AL1374">
        <v>461412</v>
      </c>
      <c r="AM1374">
        <v>47540</v>
      </c>
      <c r="AN1374">
        <v>258450</v>
      </c>
      <c r="AO1374">
        <v>136.58000000000001</v>
      </c>
      <c r="AP1374">
        <v>74.239999999999995</v>
      </c>
      <c r="AQ1374">
        <v>63.22</v>
      </c>
      <c r="AR1374">
        <v>0.68</v>
      </c>
      <c r="AS1374">
        <v>3833</v>
      </c>
      <c r="AT1374">
        <v>70363</v>
      </c>
      <c r="AU1374">
        <v>0.104</v>
      </c>
      <c r="AV1374">
        <v>66.67</v>
      </c>
      <c r="AW1374">
        <v>67422000</v>
      </c>
      <c r="AX1374">
        <v>122.578</v>
      </c>
      <c r="AY1374">
        <v>42</v>
      </c>
      <c r="AZ1374">
        <v>19.718</v>
      </c>
      <c r="BA1374">
        <v>13.079000000000001</v>
      </c>
      <c r="BB1374">
        <v>38605.671000000002</v>
      </c>
      <c r="BD1374">
        <v>86.06</v>
      </c>
      <c r="BE1374">
        <v>4.7699999999999996</v>
      </c>
      <c r="BF1374">
        <v>30.1</v>
      </c>
      <c r="BG1374">
        <v>35.6</v>
      </c>
      <c r="BI1374">
        <v>5.98</v>
      </c>
      <c r="BJ1374">
        <v>82.66</v>
      </c>
      <c r="BK1374">
        <v>0.90100000000000002</v>
      </c>
      <c r="BL1374">
        <v>66689.399999999994</v>
      </c>
      <c r="BM1374">
        <v>6.42</v>
      </c>
      <c r="BN1374">
        <v>12</v>
      </c>
      <c r="BO1374">
        <v>989.13411052772096</v>
      </c>
    </row>
    <row r="1375" spans="1:67" x14ac:dyDescent="0.3">
      <c r="A1375" t="s">
        <v>205</v>
      </c>
      <c r="B1375" t="s">
        <v>206</v>
      </c>
      <c r="C1375" t="s">
        <v>122</v>
      </c>
      <c r="D1375" s="33">
        <v>44452</v>
      </c>
      <c r="E1375">
        <v>6951360</v>
      </c>
      <c r="F1375">
        <v>2062</v>
      </c>
      <c r="G1375">
        <v>9690.5709999999999</v>
      </c>
      <c r="H1375">
        <v>115662</v>
      </c>
      <c r="I1375">
        <v>97</v>
      </c>
      <c r="J1375">
        <v>88.429000000000002</v>
      </c>
      <c r="K1375">
        <v>103102.251</v>
      </c>
      <c r="L1375">
        <v>30.582999999999998</v>
      </c>
      <c r="M1375">
        <v>143.72999999999999</v>
      </c>
      <c r="N1375">
        <v>1715.4929999999999</v>
      </c>
      <c r="O1375">
        <v>1.4390000000000001</v>
      </c>
      <c r="P1375">
        <v>1.3120000000000001</v>
      </c>
      <c r="Q1375">
        <v>0.77</v>
      </c>
      <c r="R1375">
        <v>2103</v>
      </c>
      <c r="S1375">
        <v>31.192</v>
      </c>
      <c r="T1375">
        <v>9986</v>
      </c>
      <c r="U1375">
        <v>148.11199999999999</v>
      </c>
      <c r="V1375">
        <v>889</v>
      </c>
      <c r="W1375">
        <v>13.186</v>
      </c>
      <c r="X1375">
        <v>3370</v>
      </c>
      <c r="Y1375">
        <v>49.984000000000002</v>
      </c>
      <c r="Z1375">
        <v>665563</v>
      </c>
      <c r="AA1375">
        <v>135262153</v>
      </c>
      <c r="AB1375">
        <v>2006.202</v>
      </c>
      <c r="AC1375">
        <v>9.8719999999999999</v>
      </c>
      <c r="AD1375">
        <v>565565</v>
      </c>
      <c r="AE1375">
        <v>8.3879999999999999</v>
      </c>
      <c r="AF1375">
        <v>1.7999999999999999E-2</v>
      </c>
      <c r="AG1375">
        <v>55.6</v>
      </c>
      <c r="AH1375" t="s">
        <v>207</v>
      </c>
      <c r="AI1375">
        <v>92319589</v>
      </c>
      <c r="AJ1375">
        <v>50121736</v>
      </c>
      <c r="AK1375">
        <v>42752928</v>
      </c>
      <c r="AL1375">
        <v>502610</v>
      </c>
      <c r="AM1375">
        <v>231856</v>
      </c>
      <c r="AN1375">
        <v>250433</v>
      </c>
      <c r="AO1375">
        <v>136.93</v>
      </c>
      <c r="AP1375">
        <v>74.34</v>
      </c>
      <c r="AQ1375">
        <v>63.41</v>
      </c>
      <c r="AR1375">
        <v>0.75</v>
      </c>
      <c r="AS1375">
        <v>3714</v>
      </c>
      <c r="AT1375">
        <v>68813</v>
      </c>
      <c r="AU1375">
        <v>0.10199999999999999</v>
      </c>
      <c r="AV1375">
        <v>66.67</v>
      </c>
      <c r="AW1375">
        <v>67422000</v>
      </c>
      <c r="AX1375">
        <v>122.578</v>
      </c>
      <c r="AY1375">
        <v>42</v>
      </c>
      <c r="AZ1375">
        <v>19.718</v>
      </c>
      <c r="BA1375">
        <v>13.079000000000001</v>
      </c>
      <c r="BB1375">
        <v>38605.671000000002</v>
      </c>
      <c r="BD1375">
        <v>86.06</v>
      </c>
      <c r="BE1375">
        <v>4.7699999999999996</v>
      </c>
      <c r="BF1375">
        <v>30.1</v>
      </c>
      <c r="BG1375">
        <v>35.6</v>
      </c>
      <c r="BI1375">
        <v>5.98</v>
      </c>
      <c r="BJ1375">
        <v>82.66</v>
      </c>
      <c r="BK1375">
        <v>0.90100000000000002</v>
      </c>
    </row>
    <row r="1376" spans="1:67" x14ac:dyDescent="0.3">
      <c r="A1376" t="s">
        <v>205</v>
      </c>
      <c r="B1376" t="s">
        <v>206</v>
      </c>
      <c r="C1376" t="s">
        <v>122</v>
      </c>
      <c r="D1376" s="33">
        <v>44453</v>
      </c>
      <c r="E1376">
        <v>6965425</v>
      </c>
      <c r="F1376">
        <v>14065</v>
      </c>
      <c r="G1376">
        <v>9623.5709999999999</v>
      </c>
      <c r="H1376">
        <v>115862</v>
      </c>
      <c r="I1376">
        <v>200</v>
      </c>
      <c r="J1376">
        <v>101.571</v>
      </c>
      <c r="K1376">
        <v>103310.863</v>
      </c>
      <c r="L1376">
        <v>208.61099999999999</v>
      </c>
      <c r="M1376">
        <v>142.73599999999999</v>
      </c>
      <c r="N1376">
        <v>1718.46</v>
      </c>
      <c r="O1376">
        <v>2.9660000000000002</v>
      </c>
      <c r="P1376">
        <v>1.5069999999999999</v>
      </c>
      <c r="Q1376">
        <v>0.77</v>
      </c>
      <c r="R1376">
        <v>2000</v>
      </c>
      <c r="S1376">
        <v>29.664000000000001</v>
      </c>
      <c r="T1376">
        <v>9739</v>
      </c>
      <c r="U1376">
        <v>144.44800000000001</v>
      </c>
      <c r="V1376">
        <v>826</v>
      </c>
      <c r="W1376">
        <v>12.250999999999999</v>
      </c>
      <c r="X1376">
        <v>3186</v>
      </c>
      <c r="Y1376">
        <v>47.255000000000003</v>
      </c>
      <c r="Z1376">
        <v>549677</v>
      </c>
      <c r="AA1376">
        <v>135811830</v>
      </c>
      <c r="AB1376">
        <v>2014.355</v>
      </c>
      <c r="AC1376">
        <v>8.1530000000000005</v>
      </c>
      <c r="AD1376">
        <v>565465</v>
      </c>
      <c r="AE1376">
        <v>8.3870000000000005</v>
      </c>
      <c r="AF1376">
        <v>1.7000000000000001E-2</v>
      </c>
      <c r="AG1376">
        <v>58.8</v>
      </c>
      <c r="AH1376" t="s">
        <v>207</v>
      </c>
      <c r="AI1376">
        <v>92578331</v>
      </c>
      <c r="AJ1376">
        <v>50194930</v>
      </c>
      <c r="AK1376">
        <v>42883613</v>
      </c>
      <c r="AL1376">
        <v>558959</v>
      </c>
      <c r="AM1376">
        <v>258742</v>
      </c>
      <c r="AN1376">
        <v>245519</v>
      </c>
      <c r="AO1376">
        <v>137.31</v>
      </c>
      <c r="AP1376">
        <v>74.45</v>
      </c>
      <c r="AQ1376">
        <v>63.6</v>
      </c>
      <c r="AR1376">
        <v>0.83</v>
      </c>
      <c r="AS1376">
        <v>3642</v>
      </c>
      <c r="AT1376">
        <v>68029</v>
      </c>
      <c r="AU1376">
        <v>0.10100000000000001</v>
      </c>
      <c r="AV1376">
        <v>66.67</v>
      </c>
      <c r="AW1376">
        <v>67422000</v>
      </c>
      <c r="AX1376">
        <v>122.578</v>
      </c>
      <c r="AY1376">
        <v>42</v>
      </c>
      <c r="AZ1376">
        <v>19.718</v>
      </c>
      <c r="BA1376">
        <v>13.079000000000001</v>
      </c>
      <c r="BB1376">
        <v>38605.671000000002</v>
      </c>
      <c r="BD1376">
        <v>86.06</v>
      </c>
      <c r="BE1376">
        <v>4.7699999999999996</v>
      </c>
      <c r="BF1376">
        <v>30.1</v>
      </c>
      <c r="BG1376">
        <v>35.6</v>
      </c>
      <c r="BI1376">
        <v>5.98</v>
      </c>
      <c r="BJ1376">
        <v>82.66</v>
      </c>
      <c r="BK1376">
        <v>0.90100000000000002</v>
      </c>
    </row>
    <row r="1377" spans="1:67" x14ac:dyDescent="0.3">
      <c r="A1377" t="s">
        <v>205</v>
      </c>
      <c r="B1377" t="s">
        <v>206</v>
      </c>
      <c r="C1377" t="s">
        <v>122</v>
      </c>
      <c r="D1377" s="33">
        <v>44454</v>
      </c>
      <c r="E1377">
        <v>6965808</v>
      </c>
      <c r="F1377">
        <v>383</v>
      </c>
      <c r="G1377">
        <v>8832.2860000000001</v>
      </c>
      <c r="H1377">
        <v>115876</v>
      </c>
      <c r="I1377">
        <v>14</v>
      </c>
      <c r="J1377">
        <v>81.713999999999999</v>
      </c>
      <c r="K1377">
        <v>103316.54399999999</v>
      </c>
      <c r="L1377">
        <v>5.681</v>
      </c>
      <c r="M1377">
        <v>131</v>
      </c>
      <c r="N1377">
        <v>1718.6669999999999</v>
      </c>
      <c r="O1377">
        <v>0.20799999999999999</v>
      </c>
      <c r="P1377">
        <v>1.212</v>
      </c>
      <c r="Q1377">
        <v>0.76</v>
      </c>
      <c r="R1377">
        <v>1959</v>
      </c>
      <c r="S1377">
        <v>29.056000000000001</v>
      </c>
      <c r="T1377">
        <v>9555</v>
      </c>
      <c r="U1377">
        <v>141.71899999999999</v>
      </c>
      <c r="V1377">
        <v>771</v>
      </c>
      <c r="W1377">
        <v>11.435</v>
      </c>
      <c r="X1377">
        <v>3043</v>
      </c>
      <c r="Y1377">
        <v>45.134</v>
      </c>
      <c r="Z1377">
        <v>497421</v>
      </c>
      <c r="AA1377">
        <v>136309251</v>
      </c>
      <c r="AB1377">
        <v>2021.7329999999999</v>
      </c>
      <c r="AC1377">
        <v>7.3780000000000001</v>
      </c>
      <c r="AD1377">
        <v>562504</v>
      </c>
      <c r="AE1377">
        <v>8.343</v>
      </c>
      <c r="AF1377">
        <v>1.6E-2</v>
      </c>
      <c r="AG1377">
        <v>62.5</v>
      </c>
      <c r="AH1377" t="s">
        <v>207</v>
      </c>
      <c r="AI1377">
        <v>92878100</v>
      </c>
      <c r="AJ1377">
        <v>50271354</v>
      </c>
      <c r="AK1377">
        <v>43052393</v>
      </c>
      <c r="AL1377">
        <v>614610</v>
      </c>
      <c r="AM1377">
        <v>299769</v>
      </c>
      <c r="AN1377">
        <v>241973</v>
      </c>
      <c r="AO1377">
        <v>137.76</v>
      </c>
      <c r="AP1377">
        <v>74.56</v>
      </c>
      <c r="AQ1377">
        <v>63.86</v>
      </c>
      <c r="AR1377">
        <v>0.91</v>
      </c>
      <c r="AS1377">
        <v>3589</v>
      </c>
      <c r="AT1377">
        <v>66256</v>
      </c>
      <c r="AU1377">
        <v>9.8000000000000004E-2</v>
      </c>
      <c r="AV1377">
        <v>66.67</v>
      </c>
      <c r="AW1377">
        <v>67422000</v>
      </c>
      <c r="AX1377">
        <v>122.578</v>
      </c>
      <c r="AY1377">
        <v>42</v>
      </c>
      <c r="AZ1377">
        <v>19.718</v>
      </c>
      <c r="BA1377">
        <v>13.079000000000001</v>
      </c>
      <c r="BB1377">
        <v>38605.671000000002</v>
      </c>
      <c r="BD1377">
        <v>86.06</v>
      </c>
      <c r="BE1377">
        <v>4.7699999999999996</v>
      </c>
      <c r="BF1377">
        <v>30.1</v>
      </c>
      <c r="BG1377">
        <v>35.6</v>
      </c>
      <c r="BI1377">
        <v>5.98</v>
      </c>
      <c r="BJ1377">
        <v>82.66</v>
      </c>
      <c r="BK1377">
        <v>0.90100000000000002</v>
      </c>
    </row>
    <row r="1378" spans="1:67" x14ac:dyDescent="0.3">
      <c r="A1378" t="s">
        <v>205</v>
      </c>
      <c r="B1378" t="s">
        <v>206</v>
      </c>
      <c r="C1378" t="s">
        <v>122</v>
      </c>
      <c r="D1378" s="33">
        <v>44455</v>
      </c>
      <c r="E1378">
        <v>6979080</v>
      </c>
      <c r="F1378">
        <v>13272</v>
      </c>
      <c r="G1378">
        <v>8146.857</v>
      </c>
      <c r="H1378">
        <v>115912</v>
      </c>
      <c r="I1378">
        <v>36</v>
      </c>
      <c r="J1378">
        <v>73.713999999999999</v>
      </c>
      <c r="K1378">
        <v>103513.393</v>
      </c>
      <c r="L1378">
        <v>196.85</v>
      </c>
      <c r="M1378">
        <v>120.834</v>
      </c>
      <c r="N1378">
        <v>1719.201</v>
      </c>
      <c r="O1378">
        <v>0.53400000000000003</v>
      </c>
      <c r="P1378">
        <v>1.093</v>
      </c>
      <c r="Q1378">
        <v>0.77</v>
      </c>
      <c r="R1378">
        <v>1952</v>
      </c>
      <c r="S1378">
        <v>28.952000000000002</v>
      </c>
      <c r="T1378">
        <v>9297</v>
      </c>
      <c r="U1378">
        <v>137.893</v>
      </c>
      <c r="V1378">
        <v>735</v>
      </c>
      <c r="W1378">
        <v>10.901</v>
      </c>
      <c r="X1378">
        <v>2871</v>
      </c>
      <c r="Y1378">
        <v>42.582999999999998</v>
      </c>
      <c r="Z1378">
        <v>564313</v>
      </c>
      <c r="AA1378">
        <v>136873564</v>
      </c>
      <c r="AB1378">
        <v>2030.1020000000001</v>
      </c>
      <c r="AC1378">
        <v>8.3699999999999992</v>
      </c>
      <c r="AD1378">
        <v>555478</v>
      </c>
      <c r="AE1378">
        <v>8.2390000000000008</v>
      </c>
      <c r="AF1378">
        <v>1.4999999999999999E-2</v>
      </c>
      <c r="AG1378">
        <v>66.7</v>
      </c>
      <c r="AH1378" t="s">
        <v>207</v>
      </c>
      <c r="AI1378">
        <v>93116271</v>
      </c>
      <c r="AJ1378">
        <v>50335112</v>
      </c>
      <c r="AK1378">
        <v>43167826</v>
      </c>
      <c r="AL1378">
        <v>674681</v>
      </c>
      <c r="AM1378">
        <v>238171</v>
      </c>
      <c r="AN1378">
        <v>236840</v>
      </c>
      <c r="AO1378">
        <v>138.11000000000001</v>
      </c>
      <c r="AP1378">
        <v>74.66</v>
      </c>
      <c r="AQ1378">
        <v>64.03</v>
      </c>
      <c r="AR1378">
        <v>1</v>
      </c>
      <c r="AS1378">
        <v>3513</v>
      </c>
      <c r="AT1378">
        <v>64534</v>
      </c>
      <c r="AU1378">
        <v>9.6000000000000002E-2</v>
      </c>
      <c r="AV1378">
        <v>66.67</v>
      </c>
      <c r="AW1378">
        <v>67422000</v>
      </c>
      <c r="AX1378">
        <v>122.578</v>
      </c>
      <c r="AY1378">
        <v>42</v>
      </c>
      <c r="AZ1378">
        <v>19.718</v>
      </c>
      <c r="BA1378">
        <v>13.079000000000001</v>
      </c>
      <c r="BB1378">
        <v>38605.671000000002</v>
      </c>
      <c r="BD1378">
        <v>86.06</v>
      </c>
      <c r="BE1378">
        <v>4.7699999999999996</v>
      </c>
      <c r="BF1378">
        <v>30.1</v>
      </c>
      <c r="BG1378">
        <v>35.6</v>
      </c>
      <c r="BI1378">
        <v>5.98</v>
      </c>
      <c r="BJ1378">
        <v>82.66</v>
      </c>
      <c r="BK1378">
        <v>0.90100000000000002</v>
      </c>
    </row>
    <row r="1379" spans="1:67" x14ac:dyDescent="0.3">
      <c r="A1379" t="s">
        <v>205</v>
      </c>
      <c r="B1379" t="s">
        <v>206</v>
      </c>
      <c r="C1379" t="s">
        <v>122</v>
      </c>
      <c r="D1379" s="33">
        <v>44456</v>
      </c>
      <c r="E1379">
        <v>6986453</v>
      </c>
      <c r="F1379">
        <v>7373</v>
      </c>
      <c r="G1379">
        <v>7776.4290000000001</v>
      </c>
      <c r="H1379">
        <v>116004</v>
      </c>
      <c r="I1379">
        <v>92</v>
      </c>
      <c r="J1379">
        <v>73.429000000000002</v>
      </c>
      <c r="K1379">
        <v>103622.749</v>
      </c>
      <c r="L1379">
        <v>109.35599999999999</v>
      </c>
      <c r="M1379">
        <v>115.34</v>
      </c>
      <c r="N1379">
        <v>1720.566</v>
      </c>
      <c r="O1379">
        <v>1.365</v>
      </c>
      <c r="P1379">
        <v>1.089</v>
      </c>
      <c r="Q1379">
        <v>0.77</v>
      </c>
      <c r="R1379">
        <v>1891</v>
      </c>
      <c r="S1379">
        <v>28.047000000000001</v>
      </c>
      <c r="T1379">
        <v>9070</v>
      </c>
      <c r="U1379">
        <v>134.52600000000001</v>
      </c>
      <c r="V1379">
        <v>681</v>
      </c>
      <c r="W1379">
        <v>10.101000000000001</v>
      </c>
      <c r="X1379">
        <v>2737</v>
      </c>
      <c r="Y1379">
        <v>40.594999999999999</v>
      </c>
      <c r="Z1379">
        <v>792154</v>
      </c>
      <c r="AA1379">
        <v>137665718</v>
      </c>
      <c r="AB1379">
        <v>2041.8520000000001</v>
      </c>
      <c r="AC1379">
        <v>11.749000000000001</v>
      </c>
      <c r="AD1379">
        <v>549121</v>
      </c>
      <c r="AE1379">
        <v>8.1449999999999996</v>
      </c>
      <c r="AF1379">
        <v>1.4999999999999999E-2</v>
      </c>
      <c r="AG1379">
        <v>66.7</v>
      </c>
      <c r="AH1379" t="s">
        <v>207</v>
      </c>
      <c r="AI1379">
        <v>93401756</v>
      </c>
      <c r="AJ1379">
        <v>50410047</v>
      </c>
      <c r="AK1379">
        <v>43325403</v>
      </c>
      <c r="AL1379">
        <v>728540</v>
      </c>
      <c r="AM1379">
        <v>285485</v>
      </c>
      <c r="AN1379">
        <v>229849</v>
      </c>
      <c r="AO1379">
        <v>138.53</v>
      </c>
      <c r="AP1379">
        <v>74.77</v>
      </c>
      <c r="AQ1379">
        <v>64.260000000000005</v>
      </c>
      <c r="AR1379">
        <v>1.08</v>
      </c>
      <c r="AS1379">
        <v>3409</v>
      </c>
      <c r="AT1379">
        <v>61636</v>
      </c>
      <c r="AU1379">
        <v>9.0999999999999998E-2</v>
      </c>
      <c r="AV1379">
        <v>66.67</v>
      </c>
      <c r="AW1379">
        <v>67422000</v>
      </c>
      <c r="AX1379">
        <v>122.578</v>
      </c>
      <c r="AY1379">
        <v>42</v>
      </c>
      <c r="AZ1379">
        <v>19.718</v>
      </c>
      <c r="BA1379">
        <v>13.079000000000001</v>
      </c>
      <c r="BB1379">
        <v>38605.671000000002</v>
      </c>
      <c r="BD1379">
        <v>86.06</v>
      </c>
      <c r="BE1379">
        <v>4.7699999999999996</v>
      </c>
      <c r="BF1379">
        <v>30.1</v>
      </c>
      <c r="BG1379">
        <v>35.6</v>
      </c>
      <c r="BI1379">
        <v>5.98</v>
      </c>
      <c r="BJ1379">
        <v>82.66</v>
      </c>
      <c r="BK1379">
        <v>0.90100000000000002</v>
      </c>
    </row>
    <row r="1380" spans="1:67" x14ac:dyDescent="0.3">
      <c r="A1380" t="s">
        <v>205</v>
      </c>
      <c r="B1380" t="s">
        <v>206</v>
      </c>
      <c r="C1380" t="s">
        <v>122</v>
      </c>
      <c r="D1380" s="33">
        <v>44457</v>
      </c>
      <c r="E1380">
        <v>6993867</v>
      </c>
      <c r="F1380">
        <v>7414</v>
      </c>
      <c r="G1380">
        <v>7464</v>
      </c>
      <c r="H1380">
        <v>116046</v>
      </c>
      <c r="I1380">
        <v>42</v>
      </c>
      <c r="J1380">
        <v>72.856999999999999</v>
      </c>
      <c r="K1380">
        <v>103732.713</v>
      </c>
      <c r="L1380">
        <v>109.964</v>
      </c>
      <c r="M1380">
        <v>110.706</v>
      </c>
      <c r="N1380">
        <v>1721.1890000000001</v>
      </c>
      <c r="O1380">
        <v>0.623</v>
      </c>
      <c r="P1380">
        <v>1.081</v>
      </c>
      <c r="Q1380">
        <v>0.77</v>
      </c>
      <c r="R1380">
        <v>1837</v>
      </c>
      <c r="S1380">
        <v>27.245999999999999</v>
      </c>
      <c r="T1380">
        <v>8912</v>
      </c>
      <c r="U1380">
        <v>132.18199999999999</v>
      </c>
      <c r="V1380">
        <v>658</v>
      </c>
      <c r="W1380">
        <v>9.7590000000000003</v>
      </c>
      <c r="X1380">
        <v>2658</v>
      </c>
      <c r="Y1380">
        <v>39.423000000000002</v>
      </c>
      <c r="Z1380">
        <v>578139</v>
      </c>
      <c r="AA1380">
        <v>138243857</v>
      </c>
      <c r="AB1380">
        <v>2050.4270000000001</v>
      </c>
      <c r="AC1380">
        <v>8.5749999999999993</v>
      </c>
      <c r="AD1380">
        <v>540678</v>
      </c>
      <c r="AE1380">
        <v>8.0190000000000001</v>
      </c>
      <c r="AF1380">
        <v>1.4999999999999999E-2</v>
      </c>
      <c r="AG1380">
        <v>66.7</v>
      </c>
      <c r="AH1380" t="s">
        <v>207</v>
      </c>
      <c r="AI1380">
        <v>93604972</v>
      </c>
      <c r="AJ1380">
        <v>50458148</v>
      </c>
      <c r="AK1380">
        <v>43465359</v>
      </c>
      <c r="AL1380">
        <v>744156</v>
      </c>
      <c r="AM1380">
        <v>203216</v>
      </c>
      <c r="AN1380">
        <v>223540</v>
      </c>
      <c r="AO1380">
        <v>138.83000000000001</v>
      </c>
      <c r="AP1380">
        <v>74.84</v>
      </c>
      <c r="AQ1380">
        <v>64.47</v>
      </c>
      <c r="AR1380">
        <v>1.1000000000000001</v>
      </c>
      <c r="AS1380">
        <v>3316</v>
      </c>
      <c r="AT1380">
        <v>59057</v>
      </c>
      <c r="AU1380">
        <v>8.7999999999999995E-2</v>
      </c>
      <c r="AV1380">
        <v>66.67</v>
      </c>
      <c r="AW1380">
        <v>67422000</v>
      </c>
      <c r="AX1380">
        <v>122.578</v>
      </c>
      <c r="AY1380">
        <v>42</v>
      </c>
      <c r="AZ1380">
        <v>19.718</v>
      </c>
      <c r="BA1380">
        <v>13.079000000000001</v>
      </c>
      <c r="BB1380">
        <v>38605.671000000002</v>
      </c>
      <c r="BD1380">
        <v>86.06</v>
      </c>
      <c r="BE1380">
        <v>4.7699999999999996</v>
      </c>
      <c r="BF1380">
        <v>30.1</v>
      </c>
      <c r="BG1380">
        <v>35.6</v>
      </c>
      <c r="BI1380">
        <v>5.98</v>
      </c>
      <c r="BJ1380">
        <v>82.66</v>
      </c>
      <c r="BK1380">
        <v>0.90100000000000002</v>
      </c>
    </row>
    <row r="1381" spans="1:67" x14ac:dyDescent="0.3">
      <c r="A1381" t="s">
        <v>205</v>
      </c>
      <c r="B1381" t="s">
        <v>206</v>
      </c>
      <c r="C1381" t="s">
        <v>122</v>
      </c>
      <c r="D1381" s="33">
        <v>44458</v>
      </c>
      <c r="E1381">
        <v>6999681</v>
      </c>
      <c r="F1381">
        <v>5814</v>
      </c>
      <c r="G1381">
        <v>7197.5709999999999</v>
      </c>
      <c r="H1381">
        <v>116074</v>
      </c>
      <c r="I1381">
        <v>28</v>
      </c>
      <c r="J1381">
        <v>72.713999999999999</v>
      </c>
      <c r="K1381">
        <v>103818.946</v>
      </c>
      <c r="L1381">
        <v>86.233000000000004</v>
      </c>
      <c r="M1381">
        <v>106.754</v>
      </c>
      <c r="N1381">
        <v>1721.604</v>
      </c>
      <c r="O1381">
        <v>0.41499999999999998</v>
      </c>
      <c r="P1381">
        <v>1.0780000000000001</v>
      </c>
      <c r="Q1381">
        <v>0.78</v>
      </c>
      <c r="R1381">
        <v>1832</v>
      </c>
      <c r="S1381">
        <v>27.172000000000001</v>
      </c>
      <c r="T1381">
        <v>8887</v>
      </c>
      <c r="U1381">
        <v>131.81200000000001</v>
      </c>
      <c r="V1381">
        <v>657</v>
      </c>
      <c r="W1381">
        <v>9.7449999999999992</v>
      </c>
      <c r="X1381">
        <v>2584</v>
      </c>
      <c r="Y1381">
        <v>38.326000000000001</v>
      </c>
      <c r="Z1381">
        <v>120079</v>
      </c>
      <c r="AA1381">
        <v>138363936</v>
      </c>
      <c r="AB1381">
        <v>2052.2080000000001</v>
      </c>
      <c r="AC1381">
        <v>1.7809999999999999</v>
      </c>
      <c r="AD1381">
        <v>538192</v>
      </c>
      <c r="AE1381">
        <v>7.9820000000000002</v>
      </c>
      <c r="AF1381">
        <v>1.4E-2</v>
      </c>
      <c r="AG1381">
        <v>71.400000000000006</v>
      </c>
      <c r="AH1381" t="s">
        <v>207</v>
      </c>
      <c r="AI1381">
        <v>93638948</v>
      </c>
      <c r="AJ1381">
        <v>50465988</v>
      </c>
      <c r="AK1381">
        <v>43489245</v>
      </c>
      <c r="AL1381">
        <v>746587</v>
      </c>
      <c r="AM1381">
        <v>33976</v>
      </c>
      <c r="AN1381">
        <v>221602</v>
      </c>
      <c r="AO1381">
        <v>138.88</v>
      </c>
      <c r="AP1381">
        <v>74.849999999999994</v>
      </c>
      <c r="AQ1381">
        <v>64.5</v>
      </c>
      <c r="AR1381">
        <v>1.1100000000000001</v>
      </c>
      <c r="AS1381">
        <v>3287</v>
      </c>
      <c r="AT1381">
        <v>58364</v>
      </c>
      <c r="AU1381">
        <v>8.6999999999999994E-2</v>
      </c>
      <c r="AV1381">
        <v>66.67</v>
      </c>
      <c r="AW1381">
        <v>67422000</v>
      </c>
      <c r="AX1381">
        <v>122.578</v>
      </c>
      <c r="AY1381">
        <v>42</v>
      </c>
      <c r="AZ1381">
        <v>19.718</v>
      </c>
      <c r="BA1381">
        <v>13.079000000000001</v>
      </c>
      <c r="BB1381">
        <v>38605.671000000002</v>
      </c>
      <c r="BD1381">
        <v>86.06</v>
      </c>
      <c r="BE1381">
        <v>4.7699999999999996</v>
      </c>
      <c r="BF1381">
        <v>30.1</v>
      </c>
      <c r="BG1381">
        <v>35.6</v>
      </c>
      <c r="BI1381">
        <v>5.98</v>
      </c>
      <c r="BJ1381">
        <v>82.66</v>
      </c>
      <c r="BK1381">
        <v>0.90100000000000002</v>
      </c>
      <c r="BL1381">
        <v>66885</v>
      </c>
      <c r="BM1381">
        <v>6.37</v>
      </c>
      <c r="BN1381">
        <v>1.82</v>
      </c>
      <c r="BO1381">
        <v>992.03524072261303</v>
      </c>
    </row>
    <row r="1382" spans="1:67" x14ac:dyDescent="0.3">
      <c r="A1382" t="s">
        <v>205</v>
      </c>
      <c r="B1382" t="s">
        <v>206</v>
      </c>
      <c r="C1382" t="s">
        <v>122</v>
      </c>
      <c r="D1382" s="33">
        <v>44459</v>
      </c>
      <c r="E1382">
        <v>7001156</v>
      </c>
      <c r="F1382">
        <v>1475</v>
      </c>
      <c r="G1382">
        <v>7113.7139999999999</v>
      </c>
      <c r="H1382">
        <v>116134</v>
      </c>
      <c r="I1382">
        <v>60</v>
      </c>
      <c r="J1382">
        <v>67.429000000000002</v>
      </c>
      <c r="K1382">
        <v>103840.823</v>
      </c>
      <c r="L1382">
        <v>21.876999999999999</v>
      </c>
      <c r="M1382">
        <v>105.51</v>
      </c>
      <c r="N1382">
        <v>1722.4939999999999</v>
      </c>
      <c r="O1382">
        <v>0.89</v>
      </c>
      <c r="P1382">
        <v>1</v>
      </c>
      <c r="Q1382">
        <v>0.78</v>
      </c>
      <c r="R1382">
        <v>1805</v>
      </c>
      <c r="S1382">
        <v>26.771999999999998</v>
      </c>
      <c r="T1382">
        <v>8845</v>
      </c>
      <c r="U1382">
        <v>131.18899999999999</v>
      </c>
      <c r="V1382">
        <v>655</v>
      </c>
      <c r="W1382">
        <v>9.7149999999999999</v>
      </c>
      <c r="X1382">
        <v>2511</v>
      </c>
      <c r="Y1382">
        <v>37.243000000000002</v>
      </c>
      <c r="Z1382">
        <v>613961</v>
      </c>
      <c r="AA1382">
        <v>138977897</v>
      </c>
      <c r="AB1382">
        <v>2061.3139999999999</v>
      </c>
      <c r="AC1382">
        <v>9.1059999999999999</v>
      </c>
      <c r="AD1382">
        <v>530821</v>
      </c>
      <c r="AE1382">
        <v>7.8730000000000002</v>
      </c>
      <c r="AF1382">
        <v>1.4E-2</v>
      </c>
      <c r="AG1382">
        <v>71.400000000000006</v>
      </c>
      <c r="AH1382" t="s">
        <v>207</v>
      </c>
      <c r="AI1382">
        <v>93828110</v>
      </c>
      <c r="AJ1382">
        <v>50511254</v>
      </c>
      <c r="AK1382">
        <v>43583525</v>
      </c>
      <c r="AL1382">
        <v>796644</v>
      </c>
      <c r="AM1382">
        <v>189162</v>
      </c>
      <c r="AN1382">
        <v>215503</v>
      </c>
      <c r="AO1382">
        <v>139.16999999999999</v>
      </c>
      <c r="AP1382">
        <v>74.92</v>
      </c>
      <c r="AQ1382">
        <v>64.64</v>
      </c>
      <c r="AR1382">
        <v>1.18</v>
      </c>
      <c r="AS1382">
        <v>3196</v>
      </c>
      <c r="AT1382">
        <v>55645</v>
      </c>
      <c r="AU1382">
        <v>8.3000000000000004E-2</v>
      </c>
      <c r="AV1382">
        <v>66.67</v>
      </c>
      <c r="AW1382">
        <v>67422000</v>
      </c>
      <c r="AX1382">
        <v>122.578</v>
      </c>
      <c r="AY1382">
        <v>42</v>
      </c>
      <c r="AZ1382">
        <v>19.718</v>
      </c>
      <c r="BA1382">
        <v>13.079000000000001</v>
      </c>
      <c r="BB1382">
        <v>38605.671000000002</v>
      </c>
      <c r="BD1382">
        <v>86.06</v>
      </c>
      <c r="BE1382">
        <v>4.7699999999999996</v>
      </c>
      <c r="BF1382">
        <v>30.1</v>
      </c>
      <c r="BG1382">
        <v>35.6</v>
      </c>
      <c r="BI1382">
        <v>5.98</v>
      </c>
      <c r="BJ1382">
        <v>82.66</v>
      </c>
      <c r="BK1382">
        <v>0.90100000000000002</v>
      </c>
    </row>
    <row r="1383" spans="1:67" x14ac:dyDescent="0.3">
      <c r="A1383" t="s">
        <v>205</v>
      </c>
      <c r="B1383" t="s">
        <v>206</v>
      </c>
      <c r="C1383" t="s">
        <v>122</v>
      </c>
      <c r="D1383" s="33">
        <v>44460</v>
      </c>
      <c r="E1383">
        <v>7009139</v>
      </c>
      <c r="F1383">
        <v>7983</v>
      </c>
      <c r="G1383">
        <v>6244.857</v>
      </c>
      <c r="H1383">
        <v>116259</v>
      </c>
      <c r="I1383">
        <v>125</v>
      </c>
      <c r="J1383">
        <v>56.713999999999999</v>
      </c>
      <c r="K1383">
        <v>103959.227</v>
      </c>
      <c r="L1383">
        <v>118.40300000000001</v>
      </c>
      <c r="M1383">
        <v>92.623000000000005</v>
      </c>
      <c r="N1383">
        <v>1724.348</v>
      </c>
      <c r="O1383">
        <v>1.8540000000000001</v>
      </c>
      <c r="P1383">
        <v>0.84099999999999997</v>
      </c>
      <c r="Q1383">
        <v>0.78</v>
      </c>
      <c r="R1383">
        <v>1744</v>
      </c>
      <c r="S1383">
        <v>25.867000000000001</v>
      </c>
      <c r="T1383">
        <v>8594</v>
      </c>
      <c r="U1383">
        <v>127.46599999999999</v>
      </c>
      <c r="V1383">
        <v>654</v>
      </c>
      <c r="W1383">
        <v>9.6999999999999993</v>
      </c>
      <c r="X1383">
        <v>2437</v>
      </c>
      <c r="Y1383">
        <v>36.145000000000003</v>
      </c>
      <c r="Z1383">
        <v>508604</v>
      </c>
      <c r="AA1383">
        <v>139486501</v>
      </c>
      <c r="AB1383">
        <v>2068.857</v>
      </c>
      <c r="AC1383">
        <v>7.5439999999999996</v>
      </c>
      <c r="AD1383">
        <v>524953</v>
      </c>
      <c r="AE1383">
        <v>7.7859999999999996</v>
      </c>
      <c r="AF1383">
        <v>1.2999999999999999E-2</v>
      </c>
      <c r="AG1383">
        <v>76.900000000000006</v>
      </c>
      <c r="AH1383" t="s">
        <v>207</v>
      </c>
      <c r="AI1383">
        <v>94034957</v>
      </c>
      <c r="AJ1383">
        <v>50556965</v>
      </c>
      <c r="AK1383">
        <v>43682347</v>
      </c>
      <c r="AL1383">
        <v>859376</v>
      </c>
      <c r="AM1383">
        <v>206847</v>
      </c>
      <c r="AN1383">
        <v>208089</v>
      </c>
      <c r="AO1383">
        <v>139.47</v>
      </c>
      <c r="AP1383">
        <v>74.989999999999995</v>
      </c>
      <c r="AQ1383">
        <v>64.790000000000006</v>
      </c>
      <c r="AR1383">
        <v>1.27</v>
      </c>
      <c r="AS1383">
        <v>3086</v>
      </c>
      <c r="AT1383">
        <v>51719</v>
      </c>
      <c r="AU1383">
        <v>7.6999999999999999E-2</v>
      </c>
      <c r="AV1383">
        <v>66.67</v>
      </c>
      <c r="AW1383">
        <v>67422000</v>
      </c>
      <c r="AX1383">
        <v>122.578</v>
      </c>
      <c r="AY1383">
        <v>42</v>
      </c>
      <c r="AZ1383">
        <v>19.718</v>
      </c>
      <c r="BA1383">
        <v>13.079000000000001</v>
      </c>
      <c r="BB1383">
        <v>38605.671000000002</v>
      </c>
      <c r="BD1383">
        <v>86.06</v>
      </c>
      <c r="BE1383">
        <v>4.7699999999999996</v>
      </c>
      <c r="BF1383">
        <v>30.1</v>
      </c>
      <c r="BG1383">
        <v>35.6</v>
      </c>
      <c r="BI1383">
        <v>5.98</v>
      </c>
      <c r="BJ1383">
        <v>82.66</v>
      </c>
      <c r="BK1383">
        <v>0.90100000000000002</v>
      </c>
    </row>
    <row r="1384" spans="1:67" x14ac:dyDescent="0.3">
      <c r="A1384" t="s">
        <v>205</v>
      </c>
      <c r="B1384" t="s">
        <v>206</v>
      </c>
      <c r="C1384" t="s">
        <v>122</v>
      </c>
      <c r="D1384" s="33">
        <v>44461</v>
      </c>
      <c r="E1384">
        <v>7015933</v>
      </c>
      <c r="F1384">
        <v>6794</v>
      </c>
      <c r="G1384">
        <v>7160.7139999999999</v>
      </c>
      <c r="H1384">
        <v>116319</v>
      </c>
      <c r="I1384">
        <v>60</v>
      </c>
      <c r="J1384">
        <v>63.286000000000001</v>
      </c>
      <c r="K1384">
        <v>104059.995</v>
      </c>
      <c r="L1384">
        <v>100.768</v>
      </c>
      <c r="M1384">
        <v>106.20699999999999</v>
      </c>
      <c r="N1384">
        <v>1725.2380000000001</v>
      </c>
      <c r="O1384">
        <v>0.89</v>
      </c>
      <c r="P1384">
        <v>0.93899999999999995</v>
      </c>
      <c r="Q1384">
        <v>0.78</v>
      </c>
      <c r="R1384">
        <v>1656</v>
      </c>
      <c r="S1384">
        <v>24.562000000000001</v>
      </c>
      <c r="T1384">
        <v>8414</v>
      </c>
      <c r="U1384">
        <v>124.79600000000001</v>
      </c>
      <c r="V1384">
        <v>603</v>
      </c>
      <c r="W1384">
        <v>8.9440000000000008</v>
      </c>
      <c r="X1384">
        <v>2346</v>
      </c>
      <c r="Y1384">
        <v>34.795999999999999</v>
      </c>
      <c r="Z1384">
        <v>454400</v>
      </c>
      <c r="AA1384">
        <v>139940901</v>
      </c>
      <c r="AB1384">
        <v>2075.5970000000002</v>
      </c>
      <c r="AC1384">
        <v>6.74</v>
      </c>
      <c r="AD1384">
        <v>518807</v>
      </c>
      <c r="AE1384">
        <v>7.6950000000000003</v>
      </c>
      <c r="AF1384">
        <v>1.2999999999999999E-2</v>
      </c>
      <c r="AG1384">
        <v>76.900000000000006</v>
      </c>
      <c r="AH1384" t="s">
        <v>207</v>
      </c>
      <c r="AI1384">
        <v>94280769</v>
      </c>
      <c r="AJ1384">
        <v>50605454</v>
      </c>
      <c r="AK1384">
        <v>43824676</v>
      </c>
      <c r="AL1384">
        <v>914740</v>
      </c>
      <c r="AM1384">
        <v>245812</v>
      </c>
      <c r="AN1384">
        <v>200381</v>
      </c>
      <c r="AO1384">
        <v>139.84</v>
      </c>
      <c r="AP1384">
        <v>75.06</v>
      </c>
      <c r="AQ1384">
        <v>65</v>
      </c>
      <c r="AR1384">
        <v>1.36</v>
      </c>
      <c r="AS1384">
        <v>2972</v>
      </c>
      <c r="AT1384">
        <v>47729</v>
      </c>
      <c r="AU1384">
        <v>7.0999999999999994E-2</v>
      </c>
      <c r="AV1384">
        <v>66.67</v>
      </c>
      <c r="AW1384">
        <v>67422000</v>
      </c>
      <c r="AX1384">
        <v>122.578</v>
      </c>
      <c r="AY1384">
        <v>42</v>
      </c>
      <c r="AZ1384">
        <v>19.718</v>
      </c>
      <c r="BA1384">
        <v>13.079000000000001</v>
      </c>
      <c r="BB1384">
        <v>38605.671000000002</v>
      </c>
      <c r="BD1384">
        <v>86.06</v>
      </c>
      <c r="BE1384">
        <v>4.7699999999999996</v>
      </c>
      <c r="BF1384">
        <v>30.1</v>
      </c>
      <c r="BG1384">
        <v>35.6</v>
      </c>
      <c r="BI1384">
        <v>5.98</v>
      </c>
      <c r="BJ1384">
        <v>82.66</v>
      </c>
      <c r="BK1384">
        <v>0.90100000000000002</v>
      </c>
    </row>
    <row r="1385" spans="1:67" x14ac:dyDescent="0.3">
      <c r="A1385" t="s">
        <v>205</v>
      </c>
      <c r="B1385" t="s">
        <v>206</v>
      </c>
      <c r="C1385" t="s">
        <v>122</v>
      </c>
      <c r="D1385" s="33">
        <v>44462</v>
      </c>
      <c r="E1385">
        <v>7022162</v>
      </c>
      <c r="F1385">
        <v>6229</v>
      </c>
      <c r="G1385">
        <v>6154.5709999999999</v>
      </c>
      <c r="H1385">
        <v>116385</v>
      </c>
      <c r="I1385">
        <v>66</v>
      </c>
      <c r="J1385">
        <v>67.570999999999998</v>
      </c>
      <c r="K1385">
        <v>104152.383</v>
      </c>
      <c r="L1385">
        <v>92.388000000000005</v>
      </c>
      <c r="M1385">
        <v>91.284000000000006</v>
      </c>
      <c r="N1385">
        <v>1726.2170000000001</v>
      </c>
      <c r="O1385">
        <v>0.97899999999999998</v>
      </c>
      <c r="P1385">
        <v>1.002</v>
      </c>
      <c r="Q1385">
        <v>0.78</v>
      </c>
      <c r="R1385">
        <v>1609</v>
      </c>
      <c r="S1385">
        <v>23.864999999999998</v>
      </c>
      <c r="T1385">
        <v>8237</v>
      </c>
      <c r="U1385">
        <v>122.17100000000001</v>
      </c>
      <c r="V1385">
        <v>571</v>
      </c>
      <c r="W1385">
        <v>8.4689999999999994</v>
      </c>
      <c r="X1385">
        <v>2265</v>
      </c>
      <c r="Y1385">
        <v>33.594000000000001</v>
      </c>
      <c r="Z1385">
        <v>532090</v>
      </c>
      <c r="AA1385">
        <v>140472991</v>
      </c>
      <c r="AB1385">
        <v>2083.489</v>
      </c>
      <c r="AC1385">
        <v>7.8920000000000003</v>
      </c>
      <c r="AD1385">
        <v>514204</v>
      </c>
      <c r="AE1385">
        <v>7.6269999999999998</v>
      </c>
      <c r="AF1385">
        <v>1.2999999999999999E-2</v>
      </c>
      <c r="AG1385">
        <v>76.900000000000006</v>
      </c>
      <c r="AH1385" t="s">
        <v>207</v>
      </c>
      <c r="AI1385">
        <v>94477943</v>
      </c>
      <c r="AJ1385">
        <v>50648547</v>
      </c>
      <c r="AK1385">
        <v>43916836</v>
      </c>
      <c r="AL1385">
        <v>977132</v>
      </c>
      <c r="AM1385">
        <v>197174</v>
      </c>
      <c r="AN1385">
        <v>194525</v>
      </c>
      <c r="AO1385">
        <v>140.13</v>
      </c>
      <c r="AP1385">
        <v>75.12</v>
      </c>
      <c r="AQ1385">
        <v>65.14</v>
      </c>
      <c r="AR1385">
        <v>1.45</v>
      </c>
      <c r="AS1385">
        <v>2885</v>
      </c>
      <c r="AT1385">
        <v>44776</v>
      </c>
      <c r="AU1385">
        <v>6.6000000000000003E-2</v>
      </c>
      <c r="AV1385">
        <v>66.67</v>
      </c>
      <c r="AW1385">
        <v>67422000</v>
      </c>
      <c r="AX1385">
        <v>122.578</v>
      </c>
      <c r="AY1385">
        <v>42</v>
      </c>
      <c r="AZ1385">
        <v>19.718</v>
      </c>
      <c r="BA1385">
        <v>13.079000000000001</v>
      </c>
      <c r="BB1385">
        <v>38605.671000000002</v>
      </c>
      <c r="BD1385">
        <v>86.06</v>
      </c>
      <c r="BE1385">
        <v>4.7699999999999996</v>
      </c>
      <c r="BF1385">
        <v>30.1</v>
      </c>
      <c r="BG1385">
        <v>35.6</v>
      </c>
      <c r="BI1385">
        <v>5.98</v>
      </c>
      <c r="BJ1385">
        <v>82.66</v>
      </c>
      <c r="BK1385">
        <v>0.90100000000000002</v>
      </c>
    </row>
    <row r="1386" spans="1:67" x14ac:dyDescent="0.3">
      <c r="A1386" t="s">
        <v>205</v>
      </c>
      <c r="B1386" t="s">
        <v>206</v>
      </c>
      <c r="C1386" t="s">
        <v>122</v>
      </c>
      <c r="D1386" s="33">
        <v>44463</v>
      </c>
      <c r="E1386">
        <v>7028837</v>
      </c>
      <c r="F1386">
        <v>6675</v>
      </c>
      <c r="G1386">
        <v>6054.857</v>
      </c>
      <c r="H1386">
        <v>116467</v>
      </c>
      <c r="I1386">
        <v>82</v>
      </c>
      <c r="J1386">
        <v>66.143000000000001</v>
      </c>
      <c r="K1386">
        <v>104251.387</v>
      </c>
      <c r="L1386">
        <v>99.003</v>
      </c>
      <c r="M1386">
        <v>89.805000000000007</v>
      </c>
      <c r="N1386">
        <v>1727.433</v>
      </c>
      <c r="O1386">
        <v>1.216</v>
      </c>
      <c r="P1386">
        <v>0.98099999999999998</v>
      </c>
      <c r="Q1386">
        <v>0.79</v>
      </c>
      <c r="R1386">
        <v>1586</v>
      </c>
      <c r="S1386">
        <v>23.523</v>
      </c>
      <c r="T1386">
        <v>8107</v>
      </c>
      <c r="U1386">
        <v>120.24299999999999</v>
      </c>
      <c r="V1386">
        <v>562</v>
      </c>
      <c r="W1386">
        <v>8.3360000000000003</v>
      </c>
      <c r="X1386">
        <v>2190</v>
      </c>
      <c r="Y1386">
        <v>32.481999999999999</v>
      </c>
      <c r="Z1386">
        <v>733998</v>
      </c>
      <c r="AA1386">
        <v>141206989</v>
      </c>
      <c r="AB1386">
        <v>2094.3760000000002</v>
      </c>
      <c r="AC1386">
        <v>10.887</v>
      </c>
      <c r="AD1386">
        <v>505896</v>
      </c>
      <c r="AE1386">
        <v>7.5030000000000001</v>
      </c>
      <c r="AF1386">
        <v>1.2E-2</v>
      </c>
      <c r="AG1386">
        <v>83.3</v>
      </c>
      <c r="AH1386" t="s">
        <v>207</v>
      </c>
      <c r="AI1386">
        <v>94717245</v>
      </c>
      <c r="AJ1386">
        <v>50700676</v>
      </c>
      <c r="AK1386">
        <v>44049828</v>
      </c>
      <c r="AL1386">
        <v>1031720</v>
      </c>
      <c r="AM1386">
        <v>239302</v>
      </c>
      <c r="AN1386">
        <v>187927</v>
      </c>
      <c r="AO1386">
        <v>140.47999999999999</v>
      </c>
      <c r="AP1386">
        <v>75.2</v>
      </c>
      <c r="AQ1386">
        <v>65.33</v>
      </c>
      <c r="AR1386">
        <v>1.53</v>
      </c>
      <c r="AS1386">
        <v>2787</v>
      </c>
      <c r="AT1386">
        <v>41518</v>
      </c>
      <c r="AU1386">
        <v>6.2E-2</v>
      </c>
      <c r="AV1386">
        <v>66.67</v>
      </c>
      <c r="AW1386">
        <v>67422000</v>
      </c>
      <c r="AX1386">
        <v>122.578</v>
      </c>
      <c r="AY1386">
        <v>42</v>
      </c>
      <c r="AZ1386">
        <v>19.718</v>
      </c>
      <c r="BA1386">
        <v>13.079000000000001</v>
      </c>
      <c r="BB1386">
        <v>38605.671000000002</v>
      </c>
      <c r="BD1386">
        <v>86.06</v>
      </c>
      <c r="BE1386">
        <v>4.7699999999999996</v>
      </c>
      <c r="BF1386">
        <v>30.1</v>
      </c>
      <c r="BG1386">
        <v>35.6</v>
      </c>
      <c r="BI1386">
        <v>5.98</v>
      </c>
      <c r="BJ1386">
        <v>82.66</v>
      </c>
      <c r="BK1386">
        <v>0.90100000000000002</v>
      </c>
    </row>
    <row r="1387" spans="1:67" x14ac:dyDescent="0.3">
      <c r="A1387" t="s">
        <v>205</v>
      </c>
      <c r="B1387" t="s">
        <v>206</v>
      </c>
      <c r="C1387" t="s">
        <v>122</v>
      </c>
      <c r="D1387" s="33">
        <v>44464</v>
      </c>
      <c r="E1387">
        <v>7034053</v>
      </c>
      <c r="F1387">
        <v>5216</v>
      </c>
      <c r="G1387">
        <v>5740.857</v>
      </c>
      <c r="H1387">
        <v>116467</v>
      </c>
      <c r="I1387">
        <v>0</v>
      </c>
      <c r="J1387">
        <v>60.143000000000001</v>
      </c>
      <c r="K1387">
        <v>104328.75</v>
      </c>
      <c r="L1387">
        <v>77.363</v>
      </c>
      <c r="M1387">
        <v>85.147999999999996</v>
      </c>
      <c r="N1387">
        <v>1727.433</v>
      </c>
      <c r="O1387">
        <v>0</v>
      </c>
      <c r="P1387">
        <v>0.89200000000000002</v>
      </c>
      <c r="Q1387">
        <v>0.79</v>
      </c>
      <c r="R1387">
        <v>1571</v>
      </c>
      <c r="S1387">
        <v>23.300999999999998</v>
      </c>
      <c r="T1387">
        <v>7980</v>
      </c>
      <c r="U1387">
        <v>118.35899999999999</v>
      </c>
      <c r="V1387">
        <v>548</v>
      </c>
      <c r="W1387">
        <v>8.1280000000000001</v>
      </c>
      <c r="X1387">
        <v>2143</v>
      </c>
      <c r="Y1387">
        <v>31.785</v>
      </c>
      <c r="Z1387">
        <v>532254</v>
      </c>
      <c r="AA1387">
        <v>141739243</v>
      </c>
      <c r="AB1387">
        <v>2102.27</v>
      </c>
      <c r="AC1387">
        <v>7.8940000000000001</v>
      </c>
      <c r="AD1387">
        <v>499341</v>
      </c>
      <c r="AE1387">
        <v>7.4059999999999997</v>
      </c>
      <c r="AF1387">
        <v>1.2E-2</v>
      </c>
      <c r="AG1387">
        <v>83.3</v>
      </c>
      <c r="AH1387" t="s">
        <v>207</v>
      </c>
      <c r="AI1387">
        <v>94883896</v>
      </c>
      <c r="AJ1387">
        <v>50735762</v>
      </c>
      <c r="AK1387">
        <v>44165375</v>
      </c>
      <c r="AL1387">
        <v>1048018</v>
      </c>
      <c r="AM1387">
        <v>166651</v>
      </c>
      <c r="AN1387">
        <v>182703</v>
      </c>
      <c r="AO1387">
        <v>140.72999999999999</v>
      </c>
      <c r="AP1387">
        <v>75.25</v>
      </c>
      <c r="AQ1387">
        <v>65.510000000000005</v>
      </c>
      <c r="AR1387">
        <v>1.55</v>
      </c>
      <c r="AS1387">
        <v>2710</v>
      </c>
      <c r="AT1387">
        <v>39659</v>
      </c>
      <c r="AU1387">
        <v>5.8999999999999997E-2</v>
      </c>
      <c r="AV1387">
        <v>66.67</v>
      </c>
      <c r="AW1387">
        <v>67422000</v>
      </c>
      <c r="AX1387">
        <v>122.578</v>
      </c>
      <c r="AY1387">
        <v>42</v>
      </c>
      <c r="AZ1387">
        <v>19.718</v>
      </c>
      <c r="BA1387">
        <v>13.079000000000001</v>
      </c>
      <c r="BB1387">
        <v>38605.671000000002</v>
      </c>
      <c r="BD1387">
        <v>86.06</v>
      </c>
      <c r="BE1387">
        <v>4.7699999999999996</v>
      </c>
      <c r="BF1387">
        <v>30.1</v>
      </c>
      <c r="BG1387">
        <v>35.6</v>
      </c>
      <c r="BI1387">
        <v>5.98</v>
      </c>
      <c r="BJ1387">
        <v>82.66</v>
      </c>
      <c r="BK1387">
        <v>0.90100000000000002</v>
      </c>
    </row>
    <row r="1388" spans="1:67" x14ac:dyDescent="0.3">
      <c r="A1388" t="s">
        <v>205</v>
      </c>
      <c r="B1388" t="s">
        <v>206</v>
      </c>
      <c r="C1388" t="s">
        <v>122</v>
      </c>
      <c r="D1388" s="33">
        <v>44465</v>
      </c>
      <c r="E1388">
        <v>7038759</v>
      </c>
      <c r="F1388">
        <v>4706</v>
      </c>
      <c r="G1388">
        <v>5582.5709999999999</v>
      </c>
      <c r="H1388">
        <v>116481</v>
      </c>
      <c r="I1388">
        <v>14</v>
      </c>
      <c r="J1388">
        <v>58.143000000000001</v>
      </c>
      <c r="K1388">
        <v>104398.549</v>
      </c>
      <c r="L1388">
        <v>69.799000000000007</v>
      </c>
      <c r="M1388">
        <v>82.8</v>
      </c>
      <c r="N1388">
        <v>1727.6410000000001</v>
      </c>
      <c r="O1388">
        <v>0.20799999999999999</v>
      </c>
      <c r="P1388">
        <v>0.86199999999999999</v>
      </c>
      <c r="Q1388">
        <v>0.8</v>
      </c>
      <c r="R1388">
        <v>1577</v>
      </c>
      <c r="S1388">
        <v>23.39</v>
      </c>
      <c r="T1388">
        <v>7994</v>
      </c>
      <c r="U1388">
        <v>118.56699999999999</v>
      </c>
      <c r="V1388">
        <v>550</v>
      </c>
      <c r="W1388">
        <v>8.1579999999999995</v>
      </c>
      <c r="X1388">
        <v>2119</v>
      </c>
      <c r="Y1388">
        <v>31.428999999999998</v>
      </c>
      <c r="Z1388">
        <v>106539</v>
      </c>
      <c r="AA1388">
        <v>141845782</v>
      </c>
      <c r="AB1388">
        <v>2103.85</v>
      </c>
      <c r="AC1388">
        <v>1.58</v>
      </c>
      <c r="AD1388">
        <v>497407</v>
      </c>
      <c r="AE1388">
        <v>7.3780000000000001</v>
      </c>
      <c r="AF1388">
        <v>1.2E-2</v>
      </c>
      <c r="AG1388">
        <v>83.3</v>
      </c>
      <c r="AH1388" t="s">
        <v>207</v>
      </c>
      <c r="AI1388">
        <v>94909506</v>
      </c>
      <c r="AJ1388">
        <v>50741286</v>
      </c>
      <c r="AK1388">
        <v>44183268</v>
      </c>
      <c r="AL1388">
        <v>1050282</v>
      </c>
      <c r="AM1388">
        <v>25610</v>
      </c>
      <c r="AN1388">
        <v>181508</v>
      </c>
      <c r="AO1388">
        <v>140.77000000000001</v>
      </c>
      <c r="AP1388">
        <v>75.260000000000005</v>
      </c>
      <c r="AQ1388">
        <v>65.53</v>
      </c>
      <c r="AR1388">
        <v>1.56</v>
      </c>
      <c r="AS1388">
        <v>2692</v>
      </c>
      <c r="AT1388">
        <v>39328</v>
      </c>
      <c r="AU1388">
        <v>5.8000000000000003E-2</v>
      </c>
      <c r="AV1388">
        <v>66.67</v>
      </c>
      <c r="AW1388">
        <v>67422000</v>
      </c>
      <c r="AX1388">
        <v>122.578</v>
      </c>
      <c r="AY1388">
        <v>42</v>
      </c>
      <c r="AZ1388">
        <v>19.718</v>
      </c>
      <c r="BA1388">
        <v>13.079000000000001</v>
      </c>
      <c r="BB1388">
        <v>38605.671000000002</v>
      </c>
      <c r="BD1388">
        <v>86.06</v>
      </c>
      <c r="BE1388">
        <v>4.7699999999999996</v>
      </c>
      <c r="BF1388">
        <v>30.1</v>
      </c>
      <c r="BG1388">
        <v>35.6</v>
      </c>
      <c r="BI1388">
        <v>5.98</v>
      </c>
      <c r="BJ1388">
        <v>82.66</v>
      </c>
      <c r="BK1388">
        <v>0.90100000000000002</v>
      </c>
      <c r="BL1388">
        <v>66785.2</v>
      </c>
      <c r="BM1388">
        <v>6.3</v>
      </c>
      <c r="BN1388">
        <v>-0.91</v>
      </c>
      <c r="BO1388">
        <v>990.55501171724404</v>
      </c>
    </row>
    <row r="1389" spans="1:67" x14ac:dyDescent="0.3">
      <c r="A1389" t="s">
        <v>205</v>
      </c>
      <c r="B1389" t="s">
        <v>206</v>
      </c>
      <c r="C1389" t="s">
        <v>122</v>
      </c>
      <c r="D1389" s="33">
        <v>44466</v>
      </c>
      <c r="E1389">
        <v>7040068</v>
      </c>
      <c r="F1389">
        <v>1309</v>
      </c>
      <c r="G1389">
        <v>5558.857</v>
      </c>
      <c r="H1389">
        <v>116565</v>
      </c>
      <c r="I1389">
        <v>84</v>
      </c>
      <c r="J1389">
        <v>61.570999999999998</v>
      </c>
      <c r="K1389">
        <v>104417.96400000001</v>
      </c>
      <c r="L1389">
        <v>19.414999999999999</v>
      </c>
      <c r="M1389">
        <v>82.448999999999998</v>
      </c>
      <c r="N1389">
        <v>1728.8869999999999</v>
      </c>
      <c r="O1389">
        <v>1.246</v>
      </c>
      <c r="P1389">
        <v>0.91300000000000003</v>
      </c>
      <c r="Q1389">
        <v>0.81</v>
      </c>
      <c r="R1389">
        <v>1571</v>
      </c>
      <c r="S1389">
        <v>23.300999999999998</v>
      </c>
      <c r="T1389">
        <v>7980</v>
      </c>
      <c r="U1389">
        <v>118.35899999999999</v>
      </c>
      <c r="V1389">
        <v>530</v>
      </c>
      <c r="W1389">
        <v>7.8609999999999998</v>
      </c>
      <c r="X1389">
        <v>2089</v>
      </c>
      <c r="Y1389">
        <v>30.984000000000002</v>
      </c>
      <c r="Z1389">
        <v>573379</v>
      </c>
      <c r="AA1389">
        <v>142419161</v>
      </c>
      <c r="AB1389">
        <v>2112.3539999999998</v>
      </c>
      <c r="AC1389">
        <v>8.5039999999999996</v>
      </c>
      <c r="AD1389">
        <v>491609</v>
      </c>
      <c r="AE1389">
        <v>7.2919999999999998</v>
      </c>
      <c r="AF1389">
        <v>1.2E-2</v>
      </c>
      <c r="AG1389">
        <v>83.3</v>
      </c>
      <c r="AH1389" t="s">
        <v>207</v>
      </c>
      <c r="AI1389">
        <v>95067551</v>
      </c>
      <c r="AJ1389">
        <v>50775197</v>
      </c>
      <c r="AK1389">
        <v>44260432</v>
      </c>
      <c r="AL1389">
        <v>1097510</v>
      </c>
      <c r="AM1389">
        <v>158045</v>
      </c>
      <c r="AN1389">
        <v>177063</v>
      </c>
      <c r="AO1389">
        <v>141</v>
      </c>
      <c r="AP1389">
        <v>75.31</v>
      </c>
      <c r="AQ1389">
        <v>65.650000000000006</v>
      </c>
      <c r="AR1389">
        <v>1.63</v>
      </c>
      <c r="AS1389">
        <v>2626</v>
      </c>
      <c r="AT1389">
        <v>37706</v>
      </c>
      <c r="AU1389">
        <v>5.6000000000000001E-2</v>
      </c>
      <c r="AV1389">
        <v>66.67</v>
      </c>
      <c r="AW1389">
        <v>67422000</v>
      </c>
      <c r="AX1389">
        <v>122.578</v>
      </c>
      <c r="AY1389">
        <v>42</v>
      </c>
      <c r="AZ1389">
        <v>19.718</v>
      </c>
      <c r="BA1389">
        <v>13.079000000000001</v>
      </c>
      <c r="BB1389">
        <v>38605.671000000002</v>
      </c>
      <c r="BD1389">
        <v>86.06</v>
      </c>
      <c r="BE1389">
        <v>4.7699999999999996</v>
      </c>
      <c r="BF1389">
        <v>30.1</v>
      </c>
      <c r="BG1389">
        <v>35.6</v>
      </c>
      <c r="BI1389">
        <v>5.98</v>
      </c>
      <c r="BJ1389">
        <v>82.66</v>
      </c>
      <c r="BK1389">
        <v>0.90100000000000002</v>
      </c>
    </row>
    <row r="1390" spans="1:67" x14ac:dyDescent="0.3">
      <c r="A1390" t="s">
        <v>205</v>
      </c>
      <c r="B1390" t="s">
        <v>206</v>
      </c>
      <c r="C1390" t="s">
        <v>122</v>
      </c>
      <c r="D1390" s="33">
        <v>44467</v>
      </c>
      <c r="E1390">
        <v>7046833</v>
      </c>
      <c r="F1390">
        <v>6765</v>
      </c>
      <c r="G1390">
        <v>5384.857</v>
      </c>
      <c r="H1390">
        <v>116623</v>
      </c>
      <c r="I1390">
        <v>58</v>
      </c>
      <c r="J1390">
        <v>52</v>
      </c>
      <c r="K1390">
        <v>104518.303</v>
      </c>
      <c r="L1390">
        <v>100.33799999999999</v>
      </c>
      <c r="M1390">
        <v>79.867999999999995</v>
      </c>
      <c r="N1390">
        <v>1729.7470000000001</v>
      </c>
      <c r="O1390">
        <v>0.86</v>
      </c>
      <c r="P1390">
        <v>0.77100000000000002</v>
      </c>
      <c r="Q1390">
        <v>0.82</v>
      </c>
      <c r="R1390">
        <v>1524</v>
      </c>
      <c r="S1390">
        <v>22.603999999999999</v>
      </c>
      <c r="T1390">
        <v>7801</v>
      </c>
      <c r="U1390">
        <v>115.70399999999999</v>
      </c>
      <c r="V1390">
        <v>473</v>
      </c>
      <c r="W1390">
        <v>7.016</v>
      </c>
      <c r="X1390">
        <v>1890</v>
      </c>
      <c r="Y1390">
        <v>28.032</v>
      </c>
      <c r="Z1390">
        <v>486151</v>
      </c>
      <c r="AA1390">
        <v>142905312</v>
      </c>
      <c r="AB1390">
        <v>2119.5650000000001</v>
      </c>
      <c r="AC1390">
        <v>7.2110000000000003</v>
      </c>
      <c r="AD1390">
        <v>488402</v>
      </c>
      <c r="AE1390">
        <v>7.2439999999999998</v>
      </c>
      <c r="AF1390">
        <v>1.2E-2</v>
      </c>
      <c r="AG1390">
        <v>83.3</v>
      </c>
      <c r="AH1390" t="s">
        <v>207</v>
      </c>
      <c r="AI1390">
        <v>95234085</v>
      </c>
      <c r="AJ1390">
        <v>50811591</v>
      </c>
      <c r="AK1390">
        <v>44335941</v>
      </c>
      <c r="AL1390">
        <v>1152451</v>
      </c>
      <c r="AM1390">
        <v>166534</v>
      </c>
      <c r="AN1390">
        <v>171304</v>
      </c>
      <c r="AO1390">
        <v>141.25</v>
      </c>
      <c r="AP1390">
        <v>75.36</v>
      </c>
      <c r="AQ1390">
        <v>65.760000000000005</v>
      </c>
      <c r="AR1390">
        <v>1.71</v>
      </c>
      <c r="AS1390">
        <v>2541</v>
      </c>
      <c r="AT1390">
        <v>36375</v>
      </c>
      <c r="AU1390">
        <v>5.3999999999999999E-2</v>
      </c>
      <c r="AV1390">
        <v>66.67</v>
      </c>
      <c r="AW1390">
        <v>67422000</v>
      </c>
      <c r="AX1390">
        <v>122.578</v>
      </c>
      <c r="AY1390">
        <v>42</v>
      </c>
      <c r="AZ1390">
        <v>19.718</v>
      </c>
      <c r="BA1390">
        <v>13.079000000000001</v>
      </c>
      <c r="BB1390">
        <v>38605.671000000002</v>
      </c>
      <c r="BD1390">
        <v>86.06</v>
      </c>
      <c r="BE1390">
        <v>4.7699999999999996</v>
      </c>
      <c r="BF1390">
        <v>30.1</v>
      </c>
      <c r="BG1390">
        <v>35.6</v>
      </c>
      <c r="BI1390">
        <v>5.98</v>
      </c>
      <c r="BJ1390">
        <v>82.66</v>
      </c>
      <c r="BK1390">
        <v>0.90100000000000002</v>
      </c>
    </row>
    <row r="1391" spans="1:67" x14ac:dyDescent="0.3">
      <c r="A1391" t="s">
        <v>205</v>
      </c>
      <c r="B1391" t="s">
        <v>206</v>
      </c>
      <c r="C1391" t="s">
        <v>122</v>
      </c>
      <c r="D1391" s="33">
        <v>44468</v>
      </c>
      <c r="E1391">
        <v>7052733</v>
      </c>
      <c r="F1391">
        <v>5900</v>
      </c>
      <c r="G1391">
        <v>5257.143</v>
      </c>
      <c r="H1391">
        <v>116666</v>
      </c>
      <c r="I1391">
        <v>43</v>
      </c>
      <c r="J1391">
        <v>49.570999999999998</v>
      </c>
      <c r="K1391">
        <v>104605.811</v>
      </c>
      <c r="L1391">
        <v>87.509</v>
      </c>
      <c r="M1391">
        <v>77.974000000000004</v>
      </c>
      <c r="N1391">
        <v>1730.385</v>
      </c>
      <c r="O1391">
        <v>0.63800000000000001</v>
      </c>
      <c r="P1391">
        <v>0.73499999999999999</v>
      </c>
      <c r="Q1391">
        <v>0.82</v>
      </c>
      <c r="R1391">
        <v>1466</v>
      </c>
      <c r="S1391">
        <v>21.744</v>
      </c>
      <c r="T1391">
        <v>7726</v>
      </c>
      <c r="U1391">
        <v>114.592</v>
      </c>
      <c r="V1391">
        <v>457</v>
      </c>
      <c r="W1391">
        <v>6.7779999999999996</v>
      </c>
      <c r="X1391">
        <v>1783</v>
      </c>
      <c r="Y1391">
        <v>26.445</v>
      </c>
      <c r="Z1391">
        <v>435954</v>
      </c>
      <c r="AA1391">
        <v>143341266</v>
      </c>
      <c r="AB1391">
        <v>2126.0309999999999</v>
      </c>
      <c r="AC1391">
        <v>6.4660000000000002</v>
      </c>
      <c r="AD1391">
        <v>485766</v>
      </c>
      <c r="AE1391">
        <v>7.2050000000000001</v>
      </c>
      <c r="AF1391">
        <v>1.2E-2</v>
      </c>
      <c r="AG1391">
        <v>83.3</v>
      </c>
      <c r="AH1391" t="s">
        <v>207</v>
      </c>
      <c r="AI1391">
        <v>95432312</v>
      </c>
      <c r="AJ1391">
        <v>50855798</v>
      </c>
      <c r="AK1391">
        <v>44436960</v>
      </c>
      <c r="AL1391">
        <v>1205821</v>
      </c>
      <c r="AM1391">
        <v>198227</v>
      </c>
      <c r="AN1391">
        <v>164506</v>
      </c>
      <c r="AO1391">
        <v>141.54</v>
      </c>
      <c r="AP1391">
        <v>75.430000000000007</v>
      </c>
      <c r="AQ1391">
        <v>65.91</v>
      </c>
      <c r="AR1391">
        <v>1.79</v>
      </c>
      <c r="AS1391">
        <v>2440</v>
      </c>
      <c r="AT1391">
        <v>35763</v>
      </c>
      <c r="AU1391">
        <v>5.2999999999999999E-2</v>
      </c>
      <c r="AV1391">
        <v>66.67</v>
      </c>
      <c r="AW1391">
        <v>67422000</v>
      </c>
      <c r="AX1391">
        <v>122.578</v>
      </c>
      <c r="AY1391">
        <v>42</v>
      </c>
      <c r="AZ1391">
        <v>19.718</v>
      </c>
      <c r="BA1391">
        <v>13.079000000000001</v>
      </c>
      <c r="BB1391">
        <v>38605.671000000002</v>
      </c>
      <c r="BD1391">
        <v>86.06</v>
      </c>
      <c r="BE1391">
        <v>4.7699999999999996</v>
      </c>
      <c r="BF1391">
        <v>30.1</v>
      </c>
      <c r="BG1391">
        <v>35.6</v>
      </c>
      <c r="BI1391">
        <v>5.98</v>
      </c>
      <c r="BJ1391">
        <v>82.66</v>
      </c>
      <c r="BK1391">
        <v>0.90100000000000002</v>
      </c>
    </row>
    <row r="1392" spans="1:67" x14ac:dyDescent="0.3">
      <c r="A1392" t="s">
        <v>205</v>
      </c>
      <c r="B1392" t="s">
        <v>206</v>
      </c>
      <c r="C1392" t="s">
        <v>122</v>
      </c>
      <c r="D1392" s="33">
        <v>44469</v>
      </c>
      <c r="E1392">
        <v>7057937</v>
      </c>
      <c r="F1392">
        <v>5204</v>
      </c>
      <c r="G1392">
        <v>5110.7139999999999</v>
      </c>
      <c r="H1392">
        <v>116727</v>
      </c>
      <c r="I1392">
        <v>61</v>
      </c>
      <c r="J1392">
        <v>48.856999999999999</v>
      </c>
      <c r="K1392">
        <v>104682.997</v>
      </c>
      <c r="L1392">
        <v>77.185000000000002</v>
      </c>
      <c r="M1392">
        <v>75.802000000000007</v>
      </c>
      <c r="N1392">
        <v>1731.289</v>
      </c>
      <c r="O1392">
        <v>0.90500000000000003</v>
      </c>
      <c r="P1392">
        <v>0.72499999999999998</v>
      </c>
      <c r="Q1392">
        <v>0.83</v>
      </c>
      <c r="R1392">
        <v>1414</v>
      </c>
      <c r="S1392">
        <v>20.972000000000001</v>
      </c>
      <c r="T1392">
        <v>7565</v>
      </c>
      <c r="U1392">
        <v>112.20399999999999</v>
      </c>
      <c r="V1392">
        <v>444</v>
      </c>
      <c r="W1392">
        <v>6.585</v>
      </c>
      <c r="X1392">
        <v>1720</v>
      </c>
      <c r="Y1392">
        <v>25.510999999999999</v>
      </c>
      <c r="Z1392">
        <v>528440</v>
      </c>
      <c r="AA1392">
        <v>143869706</v>
      </c>
      <c r="AB1392">
        <v>2133.8690000000001</v>
      </c>
      <c r="AC1392">
        <v>7.8380000000000001</v>
      </c>
      <c r="AD1392">
        <v>485245</v>
      </c>
      <c r="AE1392">
        <v>7.1970000000000001</v>
      </c>
      <c r="AF1392">
        <v>1.0999999999999999E-2</v>
      </c>
      <c r="AG1392">
        <v>90.9</v>
      </c>
      <c r="AH1392" t="s">
        <v>207</v>
      </c>
      <c r="AI1392">
        <v>95596960</v>
      </c>
      <c r="AJ1392">
        <v>50891947</v>
      </c>
      <c r="AK1392">
        <v>44508756</v>
      </c>
      <c r="AL1392">
        <v>1262878</v>
      </c>
      <c r="AM1392">
        <v>164648</v>
      </c>
      <c r="AN1392">
        <v>159860</v>
      </c>
      <c r="AO1392">
        <v>141.79</v>
      </c>
      <c r="AP1392">
        <v>75.48</v>
      </c>
      <c r="AQ1392">
        <v>66.02</v>
      </c>
      <c r="AR1392">
        <v>1.87</v>
      </c>
      <c r="AS1392">
        <v>2371</v>
      </c>
      <c r="AT1392">
        <v>34771</v>
      </c>
      <c r="AU1392">
        <v>5.1999999999999998E-2</v>
      </c>
      <c r="AV1392">
        <v>66.67</v>
      </c>
      <c r="AW1392">
        <v>67422000</v>
      </c>
      <c r="AX1392">
        <v>122.578</v>
      </c>
      <c r="AY1392">
        <v>42</v>
      </c>
      <c r="AZ1392">
        <v>19.718</v>
      </c>
      <c r="BA1392">
        <v>13.079000000000001</v>
      </c>
      <c r="BB1392">
        <v>38605.671000000002</v>
      </c>
      <c r="BD1392">
        <v>86.06</v>
      </c>
      <c r="BE1392">
        <v>4.7699999999999996</v>
      </c>
      <c r="BF1392">
        <v>30.1</v>
      </c>
      <c r="BG1392">
        <v>35.6</v>
      </c>
      <c r="BI1392">
        <v>5.98</v>
      </c>
      <c r="BJ1392">
        <v>82.66</v>
      </c>
      <c r="BK1392">
        <v>0.90100000000000002</v>
      </c>
    </row>
    <row r="1393" spans="1:67" x14ac:dyDescent="0.3">
      <c r="A1393" t="s">
        <v>205</v>
      </c>
      <c r="B1393" t="s">
        <v>206</v>
      </c>
      <c r="C1393" t="s">
        <v>122</v>
      </c>
      <c r="D1393" s="33">
        <v>44470</v>
      </c>
      <c r="E1393">
        <v>7062872</v>
      </c>
      <c r="F1393">
        <v>4935</v>
      </c>
      <c r="G1393">
        <v>4862.143</v>
      </c>
      <c r="H1393">
        <v>116776</v>
      </c>
      <c r="I1393">
        <v>49</v>
      </c>
      <c r="J1393">
        <v>44.143000000000001</v>
      </c>
      <c r="K1393">
        <v>104756.192</v>
      </c>
      <c r="L1393">
        <v>73.195999999999998</v>
      </c>
      <c r="M1393">
        <v>72.114999999999995</v>
      </c>
      <c r="N1393">
        <v>1732.0160000000001</v>
      </c>
      <c r="O1393">
        <v>0.72699999999999998</v>
      </c>
      <c r="P1393">
        <v>0.65500000000000003</v>
      </c>
      <c r="Q1393">
        <v>0.84</v>
      </c>
      <c r="R1393">
        <v>1355</v>
      </c>
      <c r="S1393">
        <v>20.097000000000001</v>
      </c>
      <c r="T1393">
        <v>7410</v>
      </c>
      <c r="U1393">
        <v>109.905</v>
      </c>
      <c r="V1393">
        <v>420</v>
      </c>
      <c r="W1393">
        <v>6.2290000000000001</v>
      </c>
      <c r="X1393">
        <v>1638</v>
      </c>
      <c r="Y1393">
        <v>24.295000000000002</v>
      </c>
      <c r="Z1393">
        <v>707413</v>
      </c>
      <c r="AA1393">
        <v>144577119</v>
      </c>
      <c r="AB1393">
        <v>2144.3609999999999</v>
      </c>
      <c r="AC1393">
        <v>10.492000000000001</v>
      </c>
      <c r="AD1393">
        <v>481447</v>
      </c>
      <c r="AE1393">
        <v>7.141</v>
      </c>
      <c r="AF1393">
        <v>1.0999999999999999E-2</v>
      </c>
      <c r="AG1393">
        <v>90.9</v>
      </c>
      <c r="AH1393" t="s">
        <v>207</v>
      </c>
      <c r="AI1393">
        <v>95816629</v>
      </c>
      <c r="AJ1393">
        <v>50953609</v>
      </c>
      <c r="AK1393">
        <v>44609276</v>
      </c>
      <c r="AL1393">
        <v>1320761</v>
      </c>
      <c r="AM1393">
        <v>219669</v>
      </c>
      <c r="AN1393">
        <v>157055</v>
      </c>
      <c r="AO1393">
        <v>142.11000000000001</v>
      </c>
      <c r="AP1393">
        <v>75.569999999999993</v>
      </c>
      <c r="AQ1393">
        <v>66.16</v>
      </c>
      <c r="AR1393">
        <v>1.96</v>
      </c>
      <c r="AS1393">
        <v>2329</v>
      </c>
      <c r="AT1393">
        <v>36133</v>
      </c>
      <c r="AU1393">
        <v>5.3999999999999999E-2</v>
      </c>
      <c r="AV1393">
        <v>66.67</v>
      </c>
      <c r="AW1393">
        <v>67422000</v>
      </c>
      <c r="AX1393">
        <v>122.578</v>
      </c>
      <c r="AY1393">
        <v>42</v>
      </c>
      <c r="AZ1393">
        <v>19.718</v>
      </c>
      <c r="BA1393">
        <v>13.079000000000001</v>
      </c>
      <c r="BB1393">
        <v>38605.671000000002</v>
      </c>
      <c r="BD1393">
        <v>86.06</v>
      </c>
      <c r="BE1393">
        <v>4.7699999999999996</v>
      </c>
      <c r="BF1393">
        <v>30.1</v>
      </c>
      <c r="BG1393">
        <v>35.6</v>
      </c>
      <c r="BI1393">
        <v>5.98</v>
      </c>
      <c r="BJ1393">
        <v>82.66</v>
      </c>
      <c r="BK1393">
        <v>0.90100000000000002</v>
      </c>
    </row>
    <row r="1394" spans="1:67" x14ac:dyDescent="0.3">
      <c r="A1394" t="s">
        <v>205</v>
      </c>
      <c r="B1394" t="s">
        <v>206</v>
      </c>
      <c r="C1394" t="s">
        <v>122</v>
      </c>
      <c r="D1394" s="33">
        <v>44471</v>
      </c>
      <c r="E1394">
        <v>7067820</v>
      </c>
      <c r="F1394">
        <v>4948</v>
      </c>
      <c r="G1394">
        <v>4823.857</v>
      </c>
      <c r="H1394">
        <v>116806</v>
      </c>
      <c r="I1394">
        <v>30</v>
      </c>
      <c r="J1394">
        <v>48.429000000000002</v>
      </c>
      <c r="K1394">
        <v>104829.58100000001</v>
      </c>
      <c r="L1394">
        <v>73.388999999999996</v>
      </c>
      <c r="M1394">
        <v>71.546999999999997</v>
      </c>
      <c r="N1394">
        <v>1732.461</v>
      </c>
      <c r="O1394">
        <v>0.44500000000000001</v>
      </c>
      <c r="P1394">
        <v>0.71799999999999997</v>
      </c>
      <c r="Q1394">
        <v>0.85</v>
      </c>
      <c r="R1394">
        <v>1325</v>
      </c>
      <c r="S1394">
        <v>19.652000000000001</v>
      </c>
      <c r="T1394">
        <v>7294</v>
      </c>
      <c r="U1394">
        <v>108.184</v>
      </c>
      <c r="V1394">
        <v>399</v>
      </c>
      <c r="W1394">
        <v>5.9180000000000001</v>
      </c>
      <c r="X1394">
        <v>1583</v>
      </c>
      <c r="Y1394">
        <v>23.478999999999999</v>
      </c>
      <c r="Z1394">
        <v>528232</v>
      </c>
      <c r="AA1394">
        <v>145105351</v>
      </c>
      <c r="AB1394">
        <v>2152.1959999999999</v>
      </c>
      <c r="AC1394">
        <v>7.835</v>
      </c>
      <c r="AD1394">
        <v>480873</v>
      </c>
      <c r="AE1394">
        <v>7.1319999999999997</v>
      </c>
      <c r="AF1394">
        <v>1.0999999999999999E-2</v>
      </c>
      <c r="AG1394">
        <v>90.9</v>
      </c>
      <c r="AH1394" t="s">
        <v>207</v>
      </c>
      <c r="AI1394">
        <v>95954461</v>
      </c>
      <c r="AJ1394">
        <v>50992333</v>
      </c>
      <c r="AK1394">
        <v>44687578</v>
      </c>
      <c r="AL1394">
        <v>1341759</v>
      </c>
      <c r="AM1394">
        <v>137832</v>
      </c>
      <c r="AN1394">
        <v>152938</v>
      </c>
      <c r="AO1394">
        <v>142.32</v>
      </c>
      <c r="AP1394">
        <v>75.63</v>
      </c>
      <c r="AQ1394">
        <v>66.28</v>
      </c>
      <c r="AR1394">
        <v>1.99</v>
      </c>
      <c r="AS1394">
        <v>2268</v>
      </c>
      <c r="AT1394">
        <v>36653</v>
      </c>
      <c r="AU1394">
        <v>5.3999999999999999E-2</v>
      </c>
      <c r="AV1394">
        <v>66.67</v>
      </c>
      <c r="AW1394">
        <v>67422000</v>
      </c>
      <c r="AX1394">
        <v>122.578</v>
      </c>
      <c r="AY1394">
        <v>42</v>
      </c>
      <c r="AZ1394">
        <v>19.718</v>
      </c>
      <c r="BA1394">
        <v>13.079000000000001</v>
      </c>
      <c r="BB1394">
        <v>38605.671000000002</v>
      </c>
      <c r="BD1394">
        <v>86.06</v>
      </c>
      <c r="BE1394">
        <v>4.7699999999999996</v>
      </c>
      <c r="BF1394">
        <v>30.1</v>
      </c>
      <c r="BG1394">
        <v>35.6</v>
      </c>
      <c r="BI1394">
        <v>5.98</v>
      </c>
      <c r="BJ1394">
        <v>82.66</v>
      </c>
      <c r="BK1394">
        <v>0.90100000000000002</v>
      </c>
    </row>
    <row r="1395" spans="1:67" x14ac:dyDescent="0.3">
      <c r="A1395" t="s">
        <v>205</v>
      </c>
      <c r="B1395" t="s">
        <v>206</v>
      </c>
      <c r="C1395" t="s">
        <v>122</v>
      </c>
      <c r="D1395" s="33">
        <v>44472</v>
      </c>
      <c r="E1395">
        <v>7071564</v>
      </c>
      <c r="F1395">
        <v>3744</v>
      </c>
      <c r="G1395">
        <v>4686.4290000000001</v>
      </c>
      <c r="H1395">
        <v>116815</v>
      </c>
      <c r="I1395">
        <v>9</v>
      </c>
      <c r="J1395">
        <v>47.713999999999999</v>
      </c>
      <c r="K1395">
        <v>104885.11199999999</v>
      </c>
      <c r="L1395">
        <v>55.530999999999999</v>
      </c>
      <c r="M1395">
        <v>69.509</v>
      </c>
      <c r="N1395">
        <v>1732.595</v>
      </c>
      <c r="O1395">
        <v>0.13300000000000001</v>
      </c>
      <c r="P1395">
        <v>0.70799999999999996</v>
      </c>
      <c r="Q1395">
        <v>0.87</v>
      </c>
      <c r="R1395">
        <v>1326</v>
      </c>
      <c r="S1395">
        <v>19.667000000000002</v>
      </c>
      <c r="T1395">
        <v>7308</v>
      </c>
      <c r="U1395">
        <v>108.392</v>
      </c>
      <c r="V1395">
        <v>383</v>
      </c>
      <c r="W1395">
        <v>5.681</v>
      </c>
      <c r="X1395">
        <v>1570</v>
      </c>
      <c r="Y1395">
        <v>23.286000000000001</v>
      </c>
      <c r="Z1395">
        <v>99419</v>
      </c>
      <c r="AA1395">
        <v>145204770</v>
      </c>
      <c r="AB1395">
        <v>2153.67</v>
      </c>
      <c r="AC1395">
        <v>1.4750000000000001</v>
      </c>
      <c r="AD1395">
        <v>479855</v>
      </c>
      <c r="AE1395">
        <v>7.117</v>
      </c>
      <c r="AF1395">
        <v>1.0999999999999999E-2</v>
      </c>
      <c r="AG1395">
        <v>90.9</v>
      </c>
      <c r="AH1395" t="s">
        <v>207</v>
      </c>
      <c r="AI1395">
        <v>95972805</v>
      </c>
      <c r="AJ1395">
        <v>50997562</v>
      </c>
      <c r="AK1395">
        <v>44698254</v>
      </c>
      <c r="AL1395">
        <v>1344280</v>
      </c>
      <c r="AM1395">
        <v>18344</v>
      </c>
      <c r="AN1395">
        <v>151900</v>
      </c>
      <c r="AO1395">
        <v>142.35</v>
      </c>
      <c r="AP1395">
        <v>75.64</v>
      </c>
      <c r="AQ1395">
        <v>66.3</v>
      </c>
      <c r="AR1395">
        <v>1.99</v>
      </c>
      <c r="AS1395">
        <v>2253</v>
      </c>
      <c r="AT1395">
        <v>36611</v>
      </c>
      <c r="AU1395">
        <v>5.3999999999999999E-2</v>
      </c>
      <c r="AV1395">
        <v>66.67</v>
      </c>
      <c r="AW1395">
        <v>67422000</v>
      </c>
      <c r="AX1395">
        <v>122.578</v>
      </c>
      <c r="AY1395">
        <v>42</v>
      </c>
      <c r="AZ1395">
        <v>19.718</v>
      </c>
      <c r="BA1395">
        <v>13.079000000000001</v>
      </c>
      <c r="BB1395">
        <v>38605.671000000002</v>
      </c>
      <c r="BD1395">
        <v>86.06</v>
      </c>
      <c r="BE1395">
        <v>4.7699999999999996</v>
      </c>
      <c r="BF1395">
        <v>30.1</v>
      </c>
      <c r="BG1395">
        <v>35.6</v>
      </c>
      <c r="BI1395">
        <v>5.98</v>
      </c>
      <c r="BJ1395">
        <v>82.66</v>
      </c>
      <c r="BK1395">
        <v>0.90100000000000002</v>
      </c>
      <c r="BL1395">
        <v>67071.600000000006</v>
      </c>
      <c r="BM1395">
        <v>6.26</v>
      </c>
      <c r="BN1395">
        <v>2.6</v>
      </c>
      <c r="BO1395">
        <v>994.80288333185001</v>
      </c>
    </row>
    <row r="1396" spans="1:67" x14ac:dyDescent="0.3">
      <c r="A1396" t="s">
        <v>205</v>
      </c>
      <c r="B1396" t="s">
        <v>206</v>
      </c>
      <c r="C1396" t="s">
        <v>122</v>
      </c>
      <c r="D1396" s="33">
        <v>44473</v>
      </c>
      <c r="E1396">
        <v>7072702</v>
      </c>
      <c r="F1396">
        <v>1138</v>
      </c>
      <c r="G1396">
        <v>4662</v>
      </c>
      <c r="H1396">
        <v>116870</v>
      </c>
      <c r="I1396">
        <v>55</v>
      </c>
      <c r="J1396">
        <v>43.570999999999998</v>
      </c>
      <c r="K1396">
        <v>104901.99</v>
      </c>
      <c r="L1396">
        <v>16.879000000000001</v>
      </c>
      <c r="M1396">
        <v>69.147000000000006</v>
      </c>
      <c r="N1396">
        <v>1733.41</v>
      </c>
      <c r="O1396">
        <v>0.81599999999999995</v>
      </c>
      <c r="P1396">
        <v>0.64600000000000002</v>
      </c>
      <c r="Q1396">
        <v>0.89</v>
      </c>
      <c r="R1396">
        <v>1328</v>
      </c>
      <c r="S1396">
        <v>19.696999999999999</v>
      </c>
      <c r="T1396">
        <v>7299</v>
      </c>
      <c r="U1396">
        <v>108.258</v>
      </c>
      <c r="V1396">
        <v>360</v>
      </c>
      <c r="W1396">
        <v>5.34</v>
      </c>
      <c r="X1396">
        <v>1510</v>
      </c>
      <c r="Y1396">
        <v>22.396000000000001</v>
      </c>
      <c r="Z1396">
        <v>512831</v>
      </c>
      <c r="AA1396">
        <v>145717601</v>
      </c>
      <c r="AB1396">
        <v>2161.277</v>
      </c>
      <c r="AC1396">
        <v>7.6059999999999999</v>
      </c>
      <c r="AD1396">
        <v>471206</v>
      </c>
      <c r="AE1396">
        <v>6.9889999999999999</v>
      </c>
      <c r="AF1396">
        <v>0.01</v>
      </c>
      <c r="AG1396">
        <v>100</v>
      </c>
      <c r="AH1396" t="s">
        <v>207</v>
      </c>
      <c r="AI1396">
        <v>96118271</v>
      </c>
      <c r="AJ1396">
        <v>51032077</v>
      </c>
      <c r="AK1396">
        <v>44756890</v>
      </c>
      <c r="AL1396">
        <v>1396946</v>
      </c>
      <c r="AM1396">
        <v>145466</v>
      </c>
      <c r="AN1396">
        <v>150103</v>
      </c>
      <c r="AO1396">
        <v>142.56</v>
      </c>
      <c r="AP1396">
        <v>75.69</v>
      </c>
      <c r="AQ1396">
        <v>66.38</v>
      </c>
      <c r="AR1396">
        <v>2.0699999999999998</v>
      </c>
      <c r="AS1396">
        <v>2226</v>
      </c>
      <c r="AT1396">
        <v>36697</v>
      </c>
      <c r="AU1396">
        <v>5.3999999999999999E-2</v>
      </c>
      <c r="AV1396">
        <v>66.67</v>
      </c>
      <c r="AW1396">
        <v>67422000</v>
      </c>
      <c r="AX1396">
        <v>122.578</v>
      </c>
      <c r="AY1396">
        <v>42</v>
      </c>
      <c r="AZ1396">
        <v>19.718</v>
      </c>
      <c r="BA1396">
        <v>13.079000000000001</v>
      </c>
      <c r="BB1396">
        <v>38605.671000000002</v>
      </c>
      <c r="BD1396">
        <v>86.06</v>
      </c>
      <c r="BE1396">
        <v>4.7699999999999996</v>
      </c>
      <c r="BF1396">
        <v>30.1</v>
      </c>
      <c r="BG1396">
        <v>35.6</v>
      </c>
      <c r="BI1396">
        <v>5.98</v>
      </c>
      <c r="BJ1396">
        <v>82.66</v>
      </c>
      <c r="BK1396">
        <v>0.90100000000000002</v>
      </c>
    </row>
    <row r="1397" spans="1:67" x14ac:dyDescent="0.3">
      <c r="A1397" t="s">
        <v>205</v>
      </c>
      <c r="B1397" t="s">
        <v>206</v>
      </c>
      <c r="C1397" t="s">
        <v>122</v>
      </c>
      <c r="D1397" s="33">
        <v>44474</v>
      </c>
      <c r="E1397">
        <v>7078284</v>
      </c>
      <c r="F1397">
        <v>5582</v>
      </c>
      <c r="G1397">
        <v>4493</v>
      </c>
      <c r="H1397">
        <v>116932</v>
      </c>
      <c r="I1397">
        <v>62</v>
      </c>
      <c r="J1397">
        <v>44.143000000000001</v>
      </c>
      <c r="K1397">
        <v>104984.78200000001</v>
      </c>
      <c r="L1397">
        <v>82.792000000000002</v>
      </c>
      <c r="M1397">
        <v>66.64</v>
      </c>
      <c r="N1397">
        <v>1734.33</v>
      </c>
      <c r="O1397">
        <v>0.92</v>
      </c>
      <c r="P1397">
        <v>0.65500000000000003</v>
      </c>
      <c r="Q1397">
        <v>0.9</v>
      </c>
      <c r="R1397">
        <v>1279</v>
      </c>
      <c r="S1397">
        <v>18.97</v>
      </c>
      <c r="T1397">
        <v>7096</v>
      </c>
      <c r="U1397">
        <v>105.248</v>
      </c>
      <c r="V1397">
        <v>356</v>
      </c>
      <c r="W1397">
        <v>5.28</v>
      </c>
      <c r="X1397">
        <v>1496</v>
      </c>
      <c r="Y1397">
        <v>22.189</v>
      </c>
      <c r="Z1397">
        <v>456650</v>
      </c>
      <c r="AA1397">
        <v>146174251</v>
      </c>
      <c r="AB1397">
        <v>2168.0500000000002</v>
      </c>
      <c r="AC1397">
        <v>6.7729999999999997</v>
      </c>
      <c r="AD1397">
        <v>466991</v>
      </c>
      <c r="AE1397">
        <v>6.9260000000000002</v>
      </c>
      <c r="AF1397">
        <v>0.01</v>
      </c>
      <c r="AG1397">
        <v>100</v>
      </c>
      <c r="AH1397" t="s">
        <v>207</v>
      </c>
      <c r="AI1397">
        <v>96276742</v>
      </c>
      <c r="AJ1397">
        <v>51065299</v>
      </c>
      <c r="AK1397">
        <v>44821366</v>
      </c>
      <c r="AL1397">
        <v>1457990</v>
      </c>
      <c r="AM1397">
        <v>158471</v>
      </c>
      <c r="AN1397">
        <v>148951</v>
      </c>
      <c r="AO1397">
        <v>142.80000000000001</v>
      </c>
      <c r="AP1397">
        <v>75.739999999999995</v>
      </c>
      <c r="AQ1397">
        <v>66.48</v>
      </c>
      <c r="AR1397">
        <v>2.16</v>
      </c>
      <c r="AS1397">
        <v>2209</v>
      </c>
      <c r="AT1397">
        <v>36244</v>
      </c>
      <c r="AU1397">
        <v>5.3999999999999999E-2</v>
      </c>
      <c r="AV1397">
        <v>66.67</v>
      </c>
      <c r="AW1397">
        <v>67422000</v>
      </c>
      <c r="AX1397">
        <v>122.578</v>
      </c>
      <c r="AY1397">
        <v>42</v>
      </c>
      <c r="AZ1397">
        <v>19.718</v>
      </c>
      <c r="BA1397">
        <v>13.079000000000001</v>
      </c>
      <c r="BB1397">
        <v>38605.671000000002</v>
      </c>
      <c r="BD1397">
        <v>86.06</v>
      </c>
      <c r="BE1397">
        <v>4.7699999999999996</v>
      </c>
      <c r="BF1397">
        <v>30.1</v>
      </c>
      <c r="BG1397">
        <v>35.6</v>
      </c>
      <c r="BI1397">
        <v>5.98</v>
      </c>
      <c r="BJ1397">
        <v>82.66</v>
      </c>
      <c r="BK1397">
        <v>0.90100000000000002</v>
      </c>
    </row>
    <row r="1398" spans="1:67" x14ac:dyDescent="0.3">
      <c r="A1398" t="s">
        <v>205</v>
      </c>
      <c r="B1398" t="s">
        <v>206</v>
      </c>
      <c r="C1398" t="s">
        <v>122</v>
      </c>
      <c r="D1398" s="33">
        <v>44475</v>
      </c>
      <c r="E1398">
        <v>7082854</v>
      </c>
      <c r="F1398">
        <v>4570</v>
      </c>
      <c r="G1398">
        <v>4303</v>
      </c>
      <c r="H1398">
        <v>116991</v>
      </c>
      <c r="I1398">
        <v>59</v>
      </c>
      <c r="J1398">
        <v>46.429000000000002</v>
      </c>
      <c r="K1398">
        <v>105052.564</v>
      </c>
      <c r="L1398">
        <v>67.781999999999996</v>
      </c>
      <c r="M1398">
        <v>63.822000000000003</v>
      </c>
      <c r="N1398">
        <v>1735.2049999999999</v>
      </c>
      <c r="O1398">
        <v>0.875</v>
      </c>
      <c r="P1398">
        <v>0.68899999999999995</v>
      </c>
      <c r="Q1398">
        <v>0.92</v>
      </c>
      <c r="R1398">
        <v>1242</v>
      </c>
      <c r="S1398">
        <v>18.420999999999999</v>
      </c>
      <c r="T1398">
        <v>7038</v>
      </c>
      <c r="U1398">
        <v>104.387</v>
      </c>
      <c r="V1398">
        <v>344</v>
      </c>
      <c r="W1398">
        <v>5.1020000000000003</v>
      </c>
      <c r="X1398">
        <v>1444</v>
      </c>
      <c r="Y1398">
        <v>21.417000000000002</v>
      </c>
      <c r="Z1398">
        <v>403413</v>
      </c>
      <c r="AA1398">
        <v>146577664</v>
      </c>
      <c r="AB1398">
        <v>2174.0329999999999</v>
      </c>
      <c r="AC1398">
        <v>5.9829999999999997</v>
      </c>
      <c r="AD1398">
        <v>462343</v>
      </c>
      <c r="AE1398">
        <v>6.8570000000000002</v>
      </c>
      <c r="AF1398">
        <v>0.01</v>
      </c>
      <c r="AG1398">
        <v>100</v>
      </c>
      <c r="AH1398" t="s">
        <v>207</v>
      </c>
      <c r="AI1398">
        <v>96463586</v>
      </c>
      <c r="AJ1398">
        <v>51107394</v>
      </c>
      <c r="AK1398">
        <v>44900605</v>
      </c>
      <c r="AL1398">
        <v>1523741</v>
      </c>
      <c r="AM1398">
        <v>186844</v>
      </c>
      <c r="AN1398">
        <v>147325</v>
      </c>
      <c r="AO1398">
        <v>143.07</v>
      </c>
      <c r="AP1398">
        <v>75.8</v>
      </c>
      <c r="AQ1398">
        <v>66.599999999999994</v>
      </c>
      <c r="AR1398">
        <v>2.2599999999999998</v>
      </c>
      <c r="AS1398">
        <v>2185</v>
      </c>
      <c r="AT1398">
        <v>35942</v>
      </c>
      <c r="AU1398">
        <v>5.2999999999999999E-2</v>
      </c>
      <c r="AV1398">
        <v>66.67</v>
      </c>
      <c r="AW1398">
        <v>67422000</v>
      </c>
      <c r="AX1398">
        <v>122.578</v>
      </c>
      <c r="AY1398">
        <v>42</v>
      </c>
      <c r="AZ1398">
        <v>19.718</v>
      </c>
      <c r="BA1398">
        <v>13.079000000000001</v>
      </c>
      <c r="BB1398">
        <v>38605.671000000002</v>
      </c>
      <c r="BD1398">
        <v>86.06</v>
      </c>
      <c r="BE1398">
        <v>4.7699999999999996</v>
      </c>
      <c r="BF1398">
        <v>30.1</v>
      </c>
      <c r="BG1398">
        <v>35.6</v>
      </c>
      <c r="BI1398">
        <v>5.98</v>
      </c>
      <c r="BJ1398">
        <v>82.66</v>
      </c>
      <c r="BK1398">
        <v>0.90100000000000002</v>
      </c>
    </row>
    <row r="1399" spans="1:67" x14ac:dyDescent="0.3">
      <c r="A1399" t="s">
        <v>205</v>
      </c>
      <c r="B1399" t="s">
        <v>206</v>
      </c>
      <c r="C1399" t="s">
        <v>122</v>
      </c>
      <c r="D1399" s="33">
        <v>44476</v>
      </c>
      <c r="E1399">
        <v>7087860</v>
      </c>
      <c r="F1399">
        <v>5006</v>
      </c>
      <c r="G1399">
        <v>4274.7139999999999</v>
      </c>
      <c r="H1399">
        <v>117028</v>
      </c>
      <c r="I1399">
        <v>37</v>
      </c>
      <c r="J1399">
        <v>43</v>
      </c>
      <c r="K1399">
        <v>105126.81299999999</v>
      </c>
      <c r="L1399">
        <v>74.248999999999995</v>
      </c>
      <c r="M1399">
        <v>63.402000000000001</v>
      </c>
      <c r="N1399">
        <v>1735.7539999999999</v>
      </c>
      <c r="O1399">
        <v>0.54900000000000004</v>
      </c>
      <c r="P1399">
        <v>0.63800000000000001</v>
      </c>
      <c r="Q1399">
        <v>0.91</v>
      </c>
      <c r="R1399">
        <v>1200</v>
      </c>
      <c r="S1399">
        <v>17.797999999999998</v>
      </c>
      <c r="T1399">
        <v>6903</v>
      </c>
      <c r="U1399">
        <v>102.38500000000001</v>
      </c>
      <c r="V1399">
        <v>333</v>
      </c>
      <c r="W1399">
        <v>4.9390000000000001</v>
      </c>
      <c r="X1399">
        <v>1400</v>
      </c>
      <c r="Y1399">
        <v>20.765000000000001</v>
      </c>
      <c r="Z1399">
        <v>472171</v>
      </c>
      <c r="AA1399">
        <v>147049835</v>
      </c>
      <c r="AB1399">
        <v>2181.0360000000001</v>
      </c>
      <c r="AC1399">
        <v>7.0030000000000001</v>
      </c>
      <c r="AD1399">
        <v>454304</v>
      </c>
      <c r="AE1399">
        <v>6.7380000000000004</v>
      </c>
      <c r="AF1399">
        <v>0.01</v>
      </c>
      <c r="AG1399">
        <v>100</v>
      </c>
      <c r="AH1399" t="s">
        <v>207</v>
      </c>
      <c r="AI1399">
        <v>96621120</v>
      </c>
      <c r="AJ1399">
        <v>51137639</v>
      </c>
      <c r="AK1399">
        <v>44962711</v>
      </c>
      <c r="AL1399">
        <v>1589173</v>
      </c>
      <c r="AM1399">
        <v>157534</v>
      </c>
      <c r="AN1399">
        <v>146309</v>
      </c>
      <c r="AO1399">
        <v>143.31</v>
      </c>
      <c r="AP1399">
        <v>75.849999999999994</v>
      </c>
      <c r="AQ1399">
        <v>66.69</v>
      </c>
      <c r="AR1399">
        <v>2.36</v>
      </c>
      <c r="AS1399">
        <v>2170</v>
      </c>
      <c r="AT1399">
        <v>35099</v>
      </c>
      <c r="AU1399">
        <v>5.1999999999999998E-2</v>
      </c>
      <c r="AV1399">
        <v>66.67</v>
      </c>
      <c r="AW1399">
        <v>67422000</v>
      </c>
      <c r="AX1399">
        <v>122.578</v>
      </c>
      <c r="AY1399">
        <v>42</v>
      </c>
      <c r="AZ1399">
        <v>19.718</v>
      </c>
      <c r="BA1399">
        <v>13.079000000000001</v>
      </c>
      <c r="BB1399">
        <v>38605.671000000002</v>
      </c>
      <c r="BD1399">
        <v>86.06</v>
      </c>
      <c r="BE1399">
        <v>4.7699999999999996</v>
      </c>
      <c r="BF1399">
        <v>30.1</v>
      </c>
      <c r="BG1399">
        <v>35.6</v>
      </c>
      <c r="BI1399">
        <v>5.98</v>
      </c>
      <c r="BJ1399">
        <v>82.66</v>
      </c>
      <c r="BK1399">
        <v>0.90100000000000002</v>
      </c>
    </row>
    <row r="1400" spans="1:67" x14ac:dyDescent="0.3">
      <c r="A1400" t="s">
        <v>205</v>
      </c>
      <c r="B1400" t="s">
        <v>206</v>
      </c>
      <c r="C1400" t="s">
        <v>122</v>
      </c>
      <c r="D1400" s="33">
        <v>44477</v>
      </c>
      <c r="E1400">
        <v>7092330</v>
      </c>
      <c r="F1400">
        <v>4470</v>
      </c>
      <c r="G1400">
        <v>4208.2860000000001</v>
      </c>
      <c r="H1400">
        <v>117071</v>
      </c>
      <c r="I1400">
        <v>43</v>
      </c>
      <c r="J1400">
        <v>42.143000000000001</v>
      </c>
      <c r="K1400">
        <v>105193.11199999999</v>
      </c>
      <c r="L1400">
        <v>66.299000000000007</v>
      </c>
      <c r="M1400">
        <v>62.417000000000002</v>
      </c>
      <c r="N1400">
        <v>1736.3920000000001</v>
      </c>
      <c r="O1400">
        <v>0.63800000000000001</v>
      </c>
      <c r="P1400">
        <v>0.625</v>
      </c>
      <c r="Q1400">
        <v>0.92</v>
      </c>
      <c r="R1400">
        <v>1164</v>
      </c>
      <c r="S1400">
        <v>17.263999999999999</v>
      </c>
      <c r="T1400">
        <v>6805</v>
      </c>
      <c r="U1400">
        <v>100.931</v>
      </c>
      <c r="V1400">
        <v>337</v>
      </c>
      <c r="W1400">
        <v>4.9980000000000002</v>
      </c>
      <c r="X1400">
        <v>1404</v>
      </c>
      <c r="Y1400">
        <v>20.824000000000002</v>
      </c>
      <c r="Z1400">
        <v>675274</v>
      </c>
      <c r="AA1400">
        <v>147725109</v>
      </c>
      <c r="AB1400">
        <v>2191.0520000000001</v>
      </c>
      <c r="AC1400">
        <v>10.016</v>
      </c>
      <c r="AD1400">
        <v>449713</v>
      </c>
      <c r="AE1400">
        <v>6.67</v>
      </c>
      <c r="AF1400">
        <v>0.01</v>
      </c>
      <c r="AG1400">
        <v>100</v>
      </c>
      <c r="AH1400" t="s">
        <v>207</v>
      </c>
      <c r="AI1400">
        <v>96838871</v>
      </c>
      <c r="AJ1400">
        <v>51186054</v>
      </c>
      <c r="AK1400">
        <v>45054610</v>
      </c>
      <c r="AL1400">
        <v>1666960</v>
      </c>
      <c r="AM1400">
        <v>217751</v>
      </c>
      <c r="AN1400">
        <v>146035</v>
      </c>
      <c r="AO1400">
        <v>143.63</v>
      </c>
      <c r="AP1400">
        <v>75.92</v>
      </c>
      <c r="AQ1400">
        <v>66.819999999999993</v>
      </c>
      <c r="AR1400">
        <v>2.4700000000000002</v>
      </c>
      <c r="AS1400">
        <v>2166</v>
      </c>
      <c r="AT1400">
        <v>33206</v>
      </c>
      <c r="AU1400">
        <v>4.9000000000000002E-2</v>
      </c>
      <c r="AV1400">
        <v>66.67</v>
      </c>
      <c r="AW1400">
        <v>67422000</v>
      </c>
      <c r="AX1400">
        <v>122.578</v>
      </c>
      <c r="AY1400">
        <v>42</v>
      </c>
      <c r="AZ1400">
        <v>19.718</v>
      </c>
      <c r="BA1400">
        <v>13.079000000000001</v>
      </c>
      <c r="BB1400">
        <v>38605.671000000002</v>
      </c>
      <c r="BD1400">
        <v>86.06</v>
      </c>
      <c r="BE1400">
        <v>4.7699999999999996</v>
      </c>
      <c r="BF1400">
        <v>30.1</v>
      </c>
      <c r="BG1400">
        <v>35.6</v>
      </c>
      <c r="BI1400">
        <v>5.98</v>
      </c>
      <c r="BJ1400">
        <v>82.66</v>
      </c>
      <c r="BK1400">
        <v>0.90100000000000002</v>
      </c>
    </row>
    <row r="1401" spans="1:67" x14ac:dyDescent="0.3">
      <c r="A1401" t="s">
        <v>205</v>
      </c>
      <c r="B1401" t="s">
        <v>206</v>
      </c>
      <c r="C1401" t="s">
        <v>122</v>
      </c>
      <c r="D1401" s="33">
        <v>44478</v>
      </c>
      <c r="E1401">
        <v>7097064</v>
      </c>
      <c r="F1401">
        <v>4734</v>
      </c>
      <c r="G1401">
        <v>4177.7139999999999</v>
      </c>
      <c r="H1401">
        <v>117086</v>
      </c>
      <c r="I1401">
        <v>15</v>
      </c>
      <c r="J1401">
        <v>40</v>
      </c>
      <c r="K1401">
        <v>105263.327</v>
      </c>
      <c r="L1401">
        <v>70.213999999999999</v>
      </c>
      <c r="M1401">
        <v>61.963999999999999</v>
      </c>
      <c r="N1401">
        <v>1736.614</v>
      </c>
      <c r="O1401">
        <v>0.222</v>
      </c>
      <c r="P1401">
        <v>0.59299999999999997</v>
      </c>
      <c r="Q1401">
        <v>0.93</v>
      </c>
      <c r="R1401">
        <v>1127</v>
      </c>
      <c r="S1401">
        <v>16.716000000000001</v>
      </c>
      <c r="T1401">
        <v>6706</v>
      </c>
      <c r="U1401">
        <v>99.462999999999994</v>
      </c>
      <c r="V1401">
        <v>330</v>
      </c>
      <c r="W1401">
        <v>4.8949999999999996</v>
      </c>
      <c r="X1401">
        <v>1391</v>
      </c>
      <c r="Y1401">
        <v>20.631</v>
      </c>
      <c r="Z1401">
        <v>513558</v>
      </c>
      <c r="AA1401">
        <v>148238667</v>
      </c>
      <c r="AB1401">
        <v>2198.6689999999999</v>
      </c>
      <c r="AC1401">
        <v>7.617</v>
      </c>
      <c r="AD1401">
        <v>447617</v>
      </c>
      <c r="AE1401">
        <v>6.6390000000000002</v>
      </c>
      <c r="AF1401">
        <v>0.01</v>
      </c>
      <c r="AG1401">
        <v>100</v>
      </c>
      <c r="AH1401" t="s">
        <v>207</v>
      </c>
      <c r="AI1401">
        <v>96964513</v>
      </c>
      <c r="AJ1401">
        <v>51219493</v>
      </c>
      <c r="AK1401">
        <v>45115468</v>
      </c>
      <c r="AL1401">
        <v>1698493</v>
      </c>
      <c r="AM1401">
        <v>125642</v>
      </c>
      <c r="AN1401">
        <v>144293</v>
      </c>
      <c r="AO1401">
        <v>143.82</v>
      </c>
      <c r="AP1401">
        <v>75.97</v>
      </c>
      <c r="AQ1401">
        <v>66.92</v>
      </c>
      <c r="AR1401">
        <v>2.52</v>
      </c>
      <c r="AS1401">
        <v>2140</v>
      </c>
      <c r="AT1401">
        <v>32451</v>
      </c>
      <c r="AU1401">
        <v>4.8000000000000001E-2</v>
      </c>
      <c r="AV1401">
        <v>66.67</v>
      </c>
      <c r="AW1401">
        <v>67422000</v>
      </c>
      <c r="AX1401">
        <v>122.578</v>
      </c>
      <c r="AY1401">
        <v>42</v>
      </c>
      <c r="AZ1401">
        <v>19.718</v>
      </c>
      <c r="BA1401">
        <v>13.079000000000001</v>
      </c>
      <c r="BB1401">
        <v>38605.671000000002</v>
      </c>
      <c r="BD1401">
        <v>86.06</v>
      </c>
      <c r="BE1401">
        <v>4.7699999999999996</v>
      </c>
      <c r="BF1401">
        <v>30.1</v>
      </c>
      <c r="BG1401">
        <v>35.6</v>
      </c>
      <c r="BI1401">
        <v>5.98</v>
      </c>
      <c r="BJ1401">
        <v>82.66</v>
      </c>
      <c r="BK1401">
        <v>0.90100000000000002</v>
      </c>
    </row>
    <row r="1402" spans="1:67" x14ac:dyDescent="0.3">
      <c r="A1402" t="s">
        <v>205</v>
      </c>
      <c r="B1402" t="s">
        <v>206</v>
      </c>
      <c r="C1402" t="s">
        <v>122</v>
      </c>
      <c r="D1402" s="33">
        <v>44479</v>
      </c>
      <c r="E1402">
        <v>7101055</v>
      </c>
      <c r="F1402">
        <v>3991</v>
      </c>
      <c r="G1402">
        <v>4213</v>
      </c>
      <c r="H1402">
        <v>117094</v>
      </c>
      <c r="I1402">
        <v>8</v>
      </c>
      <c r="J1402">
        <v>39.856999999999999</v>
      </c>
      <c r="K1402">
        <v>105322.52099999999</v>
      </c>
      <c r="L1402">
        <v>59.194000000000003</v>
      </c>
      <c r="M1402">
        <v>62.487000000000002</v>
      </c>
      <c r="N1402">
        <v>1736.7329999999999</v>
      </c>
      <c r="O1402">
        <v>0.11899999999999999</v>
      </c>
      <c r="P1402">
        <v>0.59099999999999997</v>
      </c>
      <c r="Q1402">
        <v>0.93</v>
      </c>
      <c r="R1402">
        <v>1132</v>
      </c>
      <c r="S1402">
        <v>16.79</v>
      </c>
      <c r="T1402">
        <v>6737</v>
      </c>
      <c r="U1402">
        <v>99.923000000000002</v>
      </c>
      <c r="V1402">
        <v>328</v>
      </c>
      <c r="W1402">
        <v>4.8650000000000002</v>
      </c>
      <c r="X1402">
        <v>1406</v>
      </c>
      <c r="Y1402">
        <v>20.853999999999999</v>
      </c>
      <c r="Z1402">
        <v>92281</v>
      </c>
      <c r="AA1402">
        <v>148330948</v>
      </c>
      <c r="AB1402">
        <v>2200.038</v>
      </c>
      <c r="AC1402">
        <v>1.369</v>
      </c>
      <c r="AD1402">
        <v>446597</v>
      </c>
      <c r="AE1402">
        <v>6.6239999999999997</v>
      </c>
      <c r="AF1402">
        <v>0.01</v>
      </c>
      <c r="AG1402">
        <v>100</v>
      </c>
      <c r="AH1402" t="s">
        <v>207</v>
      </c>
      <c r="AI1402">
        <v>96979563</v>
      </c>
      <c r="AJ1402">
        <v>51224018</v>
      </c>
      <c r="AK1402">
        <v>45122897</v>
      </c>
      <c r="AL1402">
        <v>1701680</v>
      </c>
      <c r="AM1402">
        <v>15050</v>
      </c>
      <c r="AN1402">
        <v>143823</v>
      </c>
      <c r="AO1402">
        <v>143.84</v>
      </c>
      <c r="AP1402">
        <v>75.98</v>
      </c>
      <c r="AQ1402">
        <v>66.930000000000007</v>
      </c>
      <c r="AR1402">
        <v>2.52</v>
      </c>
      <c r="AS1402">
        <v>2133</v>
      </c>
      <c r="AT1402">
        <v>32351</v>
      </c>
      <c r="AU1402">
        <v>4.8000000000000001E-2</v>
      </c>
      <c r="AV1402">
        <v>66.67</v>
      </c>
      <c r="AW1402">
        <v>67422000</v>
      </c>
      <c r="AX1402">
        <v>122.578</v>
      </c>
      <c r="AY1402">
        <v>42</v>
      </c>
      <c r="AZ1402">
        <v>19.718</v>
      </c>
      <c r="BA1402">
        <v>13.079000000000001</v>
      </c>
      <c r="BB1402">
        <v>38605.671000000002</v>
      </c>
      <c r="BD1402">
        <v>86.06</v>
      </c>
      <c r="BE1402">
        <v>4.7699999999999996</v>
      </c>
      <c r="BF1402">
        <v>30.1</v>
      </c>
      <c r="BG1402">
        <v>35.6</v>
      </c>
      <c r="BI1402">
        <v>5.98</v>
      </c>
      <c r="BJ1402">
        <v>82.66</v>
      </c>
      <c r="BK1402">
        <v>0.90100000000000002</v>
      </c>
      <c r="BL1402">
        <v>67203</v>
      </c>
      <c r="BM1402">
        <v>6.21</v>
      </c>
      <c r="BN1402">
        <v>1.17</v>
      </c>
      <c r="BO1402">
        <v>996.75180208240602</v>
      </c>
    </row>
    <row r="1403" spans="1:67" x14ac:dyDescent="0.3">
      <c r="A1403" t="s">
        <v>205</v>
      </c>
      <c r="B1403" t="s">
        <v>206</v>
      </c>
      <c r="C1403" t="s">
        <v>122</v>
      </c>
      <c r="D1403" s="33">
        <v>44480</v>
      </c>
      <c r="E1403">
        <v>7102175</v>
      </c>
      <c r="F1403">
        <v>1120</v>
      </c>
      <c r="G1403">
        <v>4210.4290000000001</v>
      </c>
      <c r="H1403">
        <v>117129</v>
      </c>
      <c r="I1403">
        <v>35</v>
      </c>
      <c r="J1403">
        <v>37</v>
      </c>
      <c r="K1403">
        <v>105339.133</v>
      </c>
      <c r="L1403">
        <v>16.611999999999998</v>
      </c>
      <c r="M1403">
        <v>62.448999999999998</v>
      </c>
      <c r="N1403">
        <v>1737.252</v>
      </c>
      <c r="O1403">
        <v>0.51900000000000002</v>
      </c>
      <c r="P1403">
        <v>0.54900000000000004</v>
      </c>
      <c r="Q1403">
        <v>0.95</v>
      </c>
      <c r="R1403">
        <v>1145</v>
      </c>
      <c r="S1403">
        <v>16.983000000000001</v>
      </c>
      <c r="T1403">
        <v>6729</v>
      </c>
      <c r="U1403">
        <v>99.804000000000002</v>
      </c>
      <c r="V1403">
        <v>315</v>
      </c>
      <c r="W1403">
        <v>4.6719999999999997</v>
      </c>
      <c r="X1403">
        <v>1349</v>
      </c>
      <c r="Y1403">
        <v>20.007999999999999</v>
      </c>
      <c r="Z1403">
        <v>507284</v>
      </c>
      <c r="AA1403">
        <v>148838232</v>
      </c>
      <c r="AB1403">
        <v>2207.5619999999999</v>
      </c>
      <c r="AC1403">
        <v>7.524</v>
      </c>
      <c r="AD1403">
        <v>445804</v>
      </c>
      <c r="AE1403">
        <v>6.6120000000000001</v>
      </c>
      <c r="AF1403">
        <v>0.01</v>
      </c>
      <c r="AG1403">
        <v>100</v>
      </c>
      <c r="AH1403" t="s">
        <v>207</v>
      </c>
      <c r="AI1403">
        <v>97120941</v>
      </c>
      <c r="AJ1403">
        <v>51254416</v>
      </c>
      <c r="AK1403">
        <v>45173026</v>
      </c>
      <c r="AL1403">
        <v>1762773</v>
      </c>
      <c r="AM1403">
        <v>141378</v>
      </c>
      <c r="AN1403">
        <v>143239</v>
      </c>
      <c r="AO1403">
        <v>144.05000000000001</v>
      </c>
      <c r="AP1403">
        <v>76.02</v>
      </c>
      <c r="AQ1403">
        <v>67</v>
      </c>
      <c r="AR1403">
        <v>2.61</v>
      </c>
      <c r="AS1403">
        <v>2125</v>
      </c>
      <c r="AT1403">
        <v>31763</v>
      </c>
      <c r="AU1403">
        <v>4.7E-2</v>
      </c>
      <c r="AV1403">
        <v>66.67</v>
      </c>
      <c r="AW1403">
        <v>67422000</v>
      </c>
      <c r="AX1403">
        <v>122.578</v>
      </c>
      <c r="AY1403">
        <v>42</v>
      </c>
      <c r="AZ1403">
        <v>19.718</v>
      </c>
      <c r="BA1403">
        <v>13.079000000000001</v>
      </c>
      <c r="BB1403">
        <v>38605.671000000002</v>
      </c>
      <c r="BD1403">
        <v>86.06</v>
      </c>
      <c r="BE1403">
        <v>4.7699999999999996</v>
      </c>
      <c r="BF1403">
        <v>30.1</v>
      </c>
      <c r="BG1403">
        <v>35.6</v>
      </c>
      <c r="BI1403">
        <v>5.98</v>
      </c>
      <c r="BJ1403">
        <v>82.66</v>
      </c>
      <c r="BK1403">
        <v>0.90100000000000002</v>
      </c>
    </row>
    <row r="1404" spans="1:67" x14ac:dyDescent="0.3">
      <c r="A1404" t="s">
        <v>205</v>
      </c>
      <c r="B1404" t="s">
        <v>206</v>
      </c>
      <c r="C1404" t="s">
        <v>122</v>
      </c>
      <c r="D1404" s="33">
        <v>44481</v>
      </c>
      <c r="E1404">
        <v>7108055</v>
      </c>
      <c r="F1404">
        <v>5880</v>
      </c>
      <c r="G1404">
        <v>4253</v>
      </c>
      <c r="H1404">
        <v>117182</v>
      </c>
      <c r="I1404">
        <v>53</v>
      </c>
      <c r="J1404">
        <v>35.713999999999999</v>
      </c>
      <c r="K1404">
        <v>105426.345</v>
      </c>
      <c r="L1404">
        <v>87.212000000000003</v>
      </c>
      <c r="M1404">
        <v>63.08</v>
      </c>
      <c r="N1404">
        <v>1738.038</v>
      </c>
      <c r="O1404">
        <v>0.78600000000000003</v>
      </c>
      <c r="P1404">
        <v>0.53</v>
      </c>
      <c r="Q1404">
        <v>0.96</v>
      </c>
      <c r="R1404">
        <v>1111</v>
      </c>
      <c r="S1404">
        <v>16.478000000000002</v>
      </c>
      <c r="T1404">
        <v>6629</v>
      </c>
      <c r="U1404">
        <v>98.320999999999998</v>
      </c>
      <c r="V1404">
        <v>308</v>
      </c>
      <c r="W1404">
        <v>4.5679999999999996</v>
      </c>
      <c r="X1404">
        <v>1313</v>
      </c>
      <c r="Y1404">
        <v>19.474</v>
      </c>
      <c r="Z1404">
        <v>444980</v>
      </c>
      <c r="AA1404">
        <v>149283212</v>
      </c>
      <c r="AB1404">
        <v>2214.1619999999998</v>
      </c>
      <c r="AC1404">
        <v>6.6</v>
      </c>
      <c r="AD1404">
        <v>444137</v>
      </c>
      <c r="AE1404">
        <v>6.5869999999999997</v>
      </c>
      <c r="AF1404">
        <v>1.0999999999999999E-2</v>
      </c>
      <c r="AG1404">
        <v>90.9</v>
      </c>
      <c r="AH1404" t="s">
        <v>207</v>
      </c>
      <c r="AI1404">
        <v>97277112</v>
      </c>
      <c r="AJ1404">
        <v>51285581</v>
      </c>
      <c r="AK1404">
        <v>45227586</v>
      </c>
      <c r="AL1404">
        <v>1833420</v>
      </c>
      <c r="AM1404">
        <v>156171</v>
      </c>
      <c r="AN1404">
        <v>142910</v>
      </c>
      <c r="AO1404">
        <v>144.28</v>
      </c>
      <c r="AP1404">
        <v>76.069999999999993</v>
      </c>
      <c r="AQ1404">
        <v>67.08</v>
      </c>
      <c r="AR1404">
        <v>2.72</v>
      </c>
      <c r="AS1404">
        <v>2120</v>
      </c>
      <c r="AT1404">
        <v>31469</v>
      </c>
      <c r="AU1404">
        <v>4.7E-2</v>
      </c>
      <c r="AV1404">
        <v>66.67</v>
      </c>
      <c r="AW1404">
        <v>67422000</v>
      </c>
      <c r="AX1404">
        <v>122.578</v>
      </c>
      <c r="AY1404">
        <v>42</v>
      </c>
      <c r="AZ1404">
        <v>19.718</v>
      </c>
      <c r="BA1404">
        <v>13.079000000000001</v>
      </c>
      <c r="BB1404">
        <v>38605.671000000002</v>
      </c>
      <c r="BD1404">
        <v>86.06</v>
      </c>
      <c r="BE1404">
        <v>4.7699999999999996</v>
      </c>
      <c r="BF1404">
        <v>30.1</v>
      </c>
      <c r="BG1404">
        <v>35.6</v>
      </c>
      <c r="BI1404">
        <v>5.98</v>
      </c>
      <c r="BJ1404">
        <v>82.66</v>
      </c>
      <c r="BK1404">
        <v>0.90100000000000002</v>
      </c>
    </row>
    <row r="1405" spans="1:67" x14ac:dyDescent="0.3">
      <c r="A1405" t="s">
        <v>205</v>
      </c>
      <c r="B1405" t="s">
        <v>206</v>
      </c>
      <c r="C1405" t="s">
        <v>122</v>
      </c>
      <c r="D1405" s="33">
        <v>44482</v>
      </c>
      <c r="E1405">
        <v>7109414</v>
      </c>
      <c r="F1405">
        <v>1359</v>
      </c>
      <c r="G1405">
        <v>3794.2860000000001</v>
      </c>
      <c r="H1405">
        <v>117217</v>
      </c>
      <c r="I1405">
        <v>35</v>
      </c>
      <c r="J1405">
        <v>32.286000000000001</v>
      </c>
      <c r="K1405">
        <v>105446.501</v>
      </c>
      <c r="L1405">
        <v>20.157</v>
      </c>
      <c r="M1405">
        <v>56.277000000000001</v>
      </c>
      <c r="N1405">
        <v>1738.557</v>
      </c>
      <c r="O1405">
        <v>0.51900000000000002</v>
      </c>
      <c r="P1405">
        <v>0.47899999999999998</v>
      </c>
      <c r="Q1405">
        <v>0.96</v>
      </c>
      <c r="R1405">
        <v>1091</v>
      </c>
      <c r="S1405">
        <v>16.181999999999999</v>
      </c>
      <c r="T1405">
        <v>6601</v>
      </c>
      <c r="U1405">
        <v>97.906000000000006</v>
      </c>
      <c r="V1405">
        <v>326</v>
      </c>
      <c r="W1405">
        <v>4.835</v>
      </c>
      <c r="X1405">
        <v>1330</v>
      </c>
      <c r="Y1405">
        <v>19.725999999999999</v>
      </c>
      <c r="Z1405">
        <v>413801</v>
      </c>
      <c r="AA1405">
        <v>149697013</v>
      </c>
      <c r="AB1405">
        <v>2220.299</v>
      </c>
      <c r="AC1405">
        <v>6.1369999999999996</v>
      </c>
      <c r="AD1405">
        <v>445621</v>
      </c>
      <c r="AE1405">
        <v>6.609</v>
      </c>
      <c r="AF1405">
        <v>1.0999999999999999E-2</v>
      </c>
      <c r="AG1405">
        <v>90.9</v>
      </c>
      <c r="AH1405" t="s">
        <v>207</v>
      </c>
      <c r="AI1405">
        <v>97454115</v>
      </c>
      <c r="AJ1405">
        <v>51325457</v>
      </c>
      <c r="AK1405">
        <v>45290404</v>
      </c>
      <c r="AL1405">
        <v>1907945</v>
      </c>
      <c r="AM1405">
        <v>177003</v>
      </c>
      <c r="AN1405">
        <v>141504</v>
      </c>
      <c r="AO1405">
        <v>144.54</v>
      </c>
      <c r="AP1405">
        <v>76.13</v>
      </c>
      <c r="AQ1405">
        <v>67.17</v>
      </c>
      <c r="AR1405">
        <v>2.83</v>
      </c>
      <c r="AS1405">
        <v>2099</v>
      </c>
      <c r="AT1405">
        <v>31152</v>
      </c>
      <c r="AU1405">
        <v>4.5999999999999999E-2</v>
      </c>
      <c r="AV1405">
        <v>66.67</v>
      </c>
      <c r="AW1405">
        <v>67422000</v>
      </c>
      <c r="AX1405">
        <v>122.578</v>
      </c>
      <c r="AY1405">
        <v>42</v>
      </c>
      <c r="AZ1405">
        <v>19.718</v>
      </c>
      <c r="BA1405">
        <v>13.079000000000001</v>
      </c>
      <c r="BB1405">
        <v>38605.671000000002</v>
      </c>
      <c r="BD1405">
        <v>86.06</v>
      </c>
      <c r="BE1405">
        <v>4.7699999999999996</v>
      </c>
      <c r="BF1405">
        <v>30.1</v>
      </c>
      <c r="BG1405">
        <v>35.6</v>
      </c>
      <c r="BI1405">
        <v>5.98</v>
      </c>
      <c r="BJ1405">
        <v>82.66</v>
      </c>
      <c r="BK1405">
        <v>0.90100000000000002</v>
      </c>
    </row>
    <row r="1406" spans="1:67" x14ac:dyDescent="0.3">
      <c r="A1406" t="s">
        <v>205</v>
      </c>
      <c r="B1406" t="s">
        <v>206</v>
      </c>
      <c r="C1406" t="s">
        <v>122</v>
      </c>
      <c r="D1406" s="33">
        <v>44483</v>
      </c>
      <c r="E1406">
        <v>7118888</v>
      </c>
      <c r="F1406">
        <v>9474</v>
      </c>
      <c r="G1406">
        <v>4432.5709999999999</v>
      </c>
      <c r="H1406">
        <v>117246</v>
      </c>
      <c r="I1406">
        <v>29</v>
      </c>
      <c r="J1406">
        <v>31.143000000000001</v>
      </c>
      <c r="K1406">
        <v>105587.019</v>
      </c>
      <c r="L1406">
        <v>140.518</v>
      </c>
      <c r="M1406">
        <v>65.744</v>
      </c>
      <c r="N1406">
        <v>1738.9870000000001</v>
      </c>
      <c r="O1406">
        <v>0.43</v>
      </c>
      <c r="P1406">
        <v>0.46200000000000002</v>
      </c>
      <c r="Q1406">
        <v>0.99</v>
      </c>
      <c r="R1406">
        <v>1075</v>
      </c>
      <c r="S1406">
        <v>15.944000000000001</v>
      </c>
      <c r="T1406">
        <v>6523</v>
      </c>
      <c r="U1406">
        <v>96.748999999999995</v>
      </c>
      <c r="V1406">
        <v>323</v>
      </c>
      <c r="W1406">
        <v>4.7910000000000004</v>
      </c>
      <c r="X1406">
        <v>1342</v>
      </c>
      <c r="Y1406">
        <v>19.904</v>
      </c>
      <c r="Z1406">
        <v>807823</v>
      </c>
      <c r="AA1406">
        <v>150504836</v>
      </c>
      <c r="AB1406">
        <v>2232.2809999999999</v>
      </c>
      <c r="AC1406">
        <v>11.981999999999999</v>
      </c>
      <c r="AD1406">
        <v>493572</v>
      </c>
      <c r="AE1406">
        <v>7.3209999999999997</v>
      </c>
      <c r="AF1406">
        <v>1.0999999999999999E-2</v>
      </c>
      <c r="AG1406">
        <v>90.9</v>
      </c>
      <c r="AH1406" t="s">
        <v>207</v>
      </c>
      <c r="AI1406">
        <v>97605823</v>
      </c>
      <c r="AJ1406">
        <v>51355723</v>
      </c>
      <c r="AK1406">
        <v>45343337</v>
      </c>
      <c r="AL1406">
        <v>1976758</v>
      </c>
      <c r="AM1406">
        <v>151708</v>
      </c>
      <c r="AN1406">
        <v>140672</v>
      </c>
      <c r="AO1406">
        <v>144.77000000000001</v>
      </c>
      <c r="AP1406">
        <v>76.17</v>
      </c>
      <c r="AQ1406">
        <v>67.25</v>
      </c>
      <c r="AR1406">
        <v>2.93</v>
      </c>
      <c r="AS1406">
        <v>2086</v>
      </c>
      <c r="AT1406">
        <v>31155</v>
      </c>
      <c r="AU1406">
        <v>4.5999999999999999E-2</v>
      </c>
      <c r="AV1406">
        <v>66.67</v>
      </c>
      <c r="AW1406">
        <v>67422000</v>
      </c>
      <c r="AX1406">
        <v>122.578</v>
      </c>
      <c r="AY1406">
        <v>42</v>
      </c>
      <c r="AZ1406">
        <v>19.718</v>
      </c>
      <c r="BA1406">
        <v>13.079000000000001</v>
      </c>
      <c r="BB1406">
        <v>38605.671000000002</v>
      </c>
      <c r="BD1406">
        <v>86.06</v>
      </c>
      <c r="BE1406">
        <v>4.7699999999999996</v>
      </c>
      <c r="BF1406">
        <v>30.1</v>
      </c>
      <c r="BG1406">
        <v>35.6</v>
      </c>
      <c r="BI1406">
        <v>5.98</v>
      </c>
      <c r="BJ1406">
        <v>82.66</v>
      </c>
      <c r="BK1406">
        <v>0.90100000000000002</v>
      </c>
    </row>
    <row r="1407" spans="1:67" x14ac:dyDescent="0.3">
      <c r="A1407" t="s">
        <v>205</v>
      </c>
      <c r="B1407" t="s">
        <v>206</v>
      </c>
      <c r="C1407" t="s">
        <v>122</v>
      </c>
      <c r="D1407" s="33">
        <v>44484</v>
      </c>
      <c r="E1407">
        <v>7124987</v>
      </c>
      <c r="F1407">
        <v>6099</v>
      </c>
      <c r="G1407">
        <v>4665.2860000000001</v>
      </c>
      <c r="H1407">
        <v>117282</v>
      </c>
      <c r="I1407">
        <v>36</v>
      </c>
      <c r="J1407">
        <v>30.143000000000001</v>
      </c>
      <c r="K1407">
        <v>105677.47900000001</v>
      </c>
      <c r="L1407">
        <v>90.46</v>
      </c>
      <c r="M1407">
        <v>69.194999999999993</v>
      </c>
      <c r="N1407">
        <v>1739.521</v>
      </c>
      <c r="O1407">
        <v>0.53400000000000003</v>
      </c>
      <c r="P1407">
        <v>0.44700000000000001</v>
      </c>
      <c r="Q1407">
        <v>1</v>
      </c>
      <c r="R1407">
        <v>1051</v>
      </c>
      <c r="S1407">
        <v>15.587999999999999</v>
      </c>
      <c r="T1407">
        <v>6470</v>
      </c>
      <c r="U1407">
        <v>95.962999999999994</v>
      </c>
      <c r="V1407">
        <v>314</v>
      </c>
      <c r="W1407">
        <v>4.657</v>
      </c>
      <c r="X1407">
        <v>1339</v>
      </c>
      <c r="Y1407">
        <v>19.86</v>
      </c>
      <c r="Z1407">
        <v>373296</v>
      </c>
      <c r="AA1407">
        <v>150878132</v>
      </c>
      <c r="AB1407">
        <v>2237.8180000000002</v>
      </c>
      <c r="AC1407">
        <v>5.5369999999999999</v>
      </c>
      <c r="AD1407">
        <v>450432</v>
      </c>
      <c r="AE1407">
        <v>6.681</v>
      </c>
      <c r="AF1407">
        <v>1.2E-2</v>
      </c>
      <c r="AG1407">
        <v>83.3</v>
      </c>
      <c r="AH1407" t="s">
        <v>207</v>
      </c>
      <c r="AI1407">
        <v>97818593</v>
      </c>
      <c r="AJ1407">
        <v>51400314</v>
      </c>
      <c r="AK1407">
        <v>45418441</v>
      </c>
      <c r="AL1407">
        <v>2070146</v>
      </c>
      <c r="AM1407">
        <v>212770</v>
      </c>
      <c r="AN1407">
        <v>139960</v>
      </c>
      <c r="AO1407">
        <v>145.08000000000001</v>
      </c>
      <c r="AP1407">
        <v>76.239999999999995</v>
      </c>
      <c r="AQ1407">
        <v>67.36</v>
      </c>
      <c r="AR1407">
        <v>3.07</v>
      </c>
      <c r="AS1407">
        <v>2076</v>
      </c>
      <c r="AT1407">
        <v>30609</v>
      </c>
      <c r="AU1407">
        <v>4.4999999999999998E-2</v>
      </c>
      <c r="AV1407">
        <v>66.67</v>
      </c>
      <c r="AW1407">
        <v>67422000</v>
      </c>
      <c r="AX1407">
        <v>122.578</v>
      </c>
      <c r="AY1407">
        <v>42</v>
      </c>
      <c r="AZ1407">
        <v>19.718</v>
      </c>
      <c r="BA1407">
        <v>13.079000000000001</v>
      </c>
      <c r="BB1407">
        <v>38605.671000000002</v>
      </c>
      <c r="BD1407">
        <v>86.06</v>
      </c>
      <c r="BE1407">
        <v>4.7699999999999996</v>
      </c>
      <c r="BF1407">
        <v>30.1</v>
      </c>
      <c r="BG1407">
        <v>35.6</v>
      </c>
      <c r="BI1407">
        <v>5.98</v>
      </c>
      <c r="BJ1407">
        <v>82.66</v>
      </c>
      <c r="BK1407">
        <v>0.90100000000000002</v>
      </c>
    </row>
    <row r="1408" spans="1:67" x14ac:dyDescent="0.3">
      <c r="A1408" t="s">
        <v>205</v>
      </c>
      <c r="B1408" t="s">
        <v>206</v>
      </c>
      <c r="C1408" t="s">
        <v>122</v>
      </c>
      <c r="D1408" s="33">
        <v>44485</v>
      </c>
      <c r="E1408">
        <v>7129886</v>
      </c>
      <c r="F1408">
        <v>4899</v>
      </c>
      <c r="G1408">
        <v>4688.857</v>
      </c>
      <c r="H1408">
        <v>117297</v>
      </c>
      <c r="I1408">
        <v>15</v>
      </c>
      <c r="J1408">
        <v>30.143000000000001</v>
      </c>
      <c r="K1408">
        <v>105750.141</v>
      </c>
      <c r="L1408">
        <v>72.662000000000006</v>
      </c>
      <c r="M1408">
        <v>69.545000000000002</v>
      </c>
      <c r="N1408">
        <v>1739.7439999999999</v>
      </c>
      <c r="O1408">
        <v>0.222</v>
      </c>
      <c r="P1408">
        <v>0.44700000000000001</v>
      </c>
      <c r="Q1408">
        <v>1.01</v>
      </c>
      <c r="R1408">
        <v>1049</v>
      </c>
      <c r="S1408">
        <v>15.558999999999999</v>
      </c>
      <c r="T1408">
        <v>6437</v>
      </c>
      <c r="U1408">
        <v>95.472999999999999</v>
      </c>
      <c r="V1408">
        <v>313</v>
      </c>
      <c r="W1408">
        <v>4.6420000000000003</v>
      </c>
      <c r="X1408">
        <v>1320</v>
      </c>
      <c r="Y1408">
        <v>19.577999999999999</v>
      </c>
      <c r="Z1408">
        <v>283697</v>
      </c>
      <c r="AA1408">
        <v>151161829</v>
      </c>
      <c r="AB1408">
        <v>2242.0250000000001</v>
      </c>
      <c r="AC1408">
        <v>4.2080000000000002</v>
      </c>
      <c r="AD1408">
        <v>417595</v>
      </c>
      <c r="AE1408">
        <v>6.194</v>
      </c>
      <c r="AF1408">
        <v>1.2E-2</v>
      </c>
      <c r="AG1408">
        <v>83.3</v>
      </c>
      <c r="AH1408" t="s">
        <v>207</v>
      </c>
      <c r="AI1408">
        <v>97930377</v>
      </c>
      <c r="AJ1408">
        <v>51431434</v>
      </c>
      <c r="AK1408">
        <v>45462551</v>
      </c>
      <c r="AL1408">
        <v>2106863</v>
      </c>
      <c r="AM1408">
        <v>111784</v>
      </c>
      <c r="AN1408">
        <v>137981</v>
      </c>
      <c r="AO1408">
        <v>145.25</v>
      </c>
      <c r="AP1408">
        <v>76.28</v>
      </c>
      <c r="AQ1408">
        <v>67.430000000000007</v>
      </c>
      <c r="AR1408">
        <v>3.12</v>
      </c>
      <c r="AS1408">
        <v>2047</v>
      </c>
      <c r="AT1408">
        <v>30277</v>
      </c>
      <c r="AU1408">
        <v>4.4999999999999998E-2</v>
      </c>
      <c r="AV1408">
        <v>66.67</v>
      </c>
      <c r="AW1408">
        <v>67422000</v>
      </c>
      <c r="AX1408">
        <v>122.578</v>
      </c>
      <c r="AY1408">
        <v>42</v>
      </c>
      <c r="AZ1408">
        <v>19.718</v>
      </c>
      <c r="BA1408">
        <v>13.079000000000001</v>
      </c>
      <c r="BB1408">
        <v>38605.671000000002</v>
      </c>
      <c r="BD1408">
        <v>86.06</v>
      </c>
      <c r="BE1408">
        <v>4.7699999999999996</v>
      </c>
      <c r="BF1408">
        <v>30.1</v>
      </c>
      <c r="BG1408">
        <v>35.6</v>
      </c>
      <c r="BI1408">
        <v>5.98</v>
      </c>
      <c r="BJ1408">
        <v>82.66</v>
      </c>
      <c r="BK1408">
        <v>0.90100000000000002</v>
      </c>
    </row>
    <row r="1409" spans="1:67" x14ac:dyDescent="0.3">
      <c r="A1409" t="s">
        <v>205</v>
      </c>
      <c r="B1409" t="s">
        <v>206</v>
      </c>
      <c r="C1409" t="s">
        <v>122</v>
      </c>
      <c r="D1409" s="33">
        <v>44486</v>
      </c>
      <c r="E1409">
        <v>7133664</v>
      </c>
      <c r="F1409">
        <v>3778</v>
      </c>
      <c r="G1409">
        <v>4658.4290000000001</v>
      </c>
      <c r="H1409">
        <v>117302</v>
      </c>
      <c r="I1409">
        <v>5</v>
      </c>
      <c r="J1409">
        <v>29.713999999999999</v>
      </c>
      <c r="K1409">
        <v>105806.17600000001</v>
      </c>
      <c r="L1409">
        <v>56.034999999999997</v>
      </c>
      <c r="M1409">
        <v>69.093999999999994</v>
      </c>
      <c r="N1409">
        <v>1739.818</v>
      </c>
      <c r="O1409">
        <v>7.3999999999999996E-2</v>
      </c>
      <c r="P1409">
        <v>0.441</v>
      </c>
      <c r="Q1409">
        <v>1.01</v>
      </c>
      <c r="R1409">
        <v>1052</v>
      </c>
      <c r="S1409">
        <v>15.603</v>
      </c>
      <c r="T1409">
        <v>6448</v>
      </c>
      <c r="U1409">
        <v>95.635999999999996</v>
      </c>
      <c r="V1409">
        <v>314</v>
      </c>
      <c r="W1409">
        <v>4.657</v>
      </c>
      <c r="X1409">
        <v>1300</v>
      </c>
      <c r="Y1409">
        <v>19.282</v>
      </c>
      <c r="Z1409">
        <v>60671</v>
      </c>
      <c r="AA1409">
        <v>151222500</v>
      </c>
      <c r="AB1409">
        <v>2242.9250000000002</v>
      </c>
      <c r="AC1409">
        <v>0.9</v>
      </c>
      <c r="AD1409">
        <v>413079</v>
      </c>
      <c r="AE1409">
        <v>6.1269999999999998</v>
      </c>
      <c r="AF1409">
        <v>1.2E-2</v>
      </c>
      <c r="AG1409">
        <v>83.3</v>
      </c>
      <c r="AH1409" t="s">
        <v>207</v>
      </c>
      <c r="AI1409">
        <v>97943005</v>
      </c>
      <c r="AJ1409">
        <v>51435241</v>
      </c>
      <c r="AK1409">
        <v>45467851</v>
      </c>
      <c r="AL1409">
        <v>2110453</v>
      </c>
      <c r="AM1409">
        <v>12628</v>
      </c>
      <c r="AN1409">
        <v>137635</v>
      </c>
      <c r="AO1409">
        <v>145.27000000000001</v>
      </c>
      <c r="AP1409">
        <v>76.290000000000006</v>
      </c>
      <c r="AQ1409">
        <v>67.44</v>
      </c>
      <c r="AR1409">
        <v>3.13</v>
      </c>
      <c r="AS1409">
        <v>2041</v>
      </c>
      <c r="AT1409">
        <v>30175</v>
      </c>
      <c r="AU1409">
        <v>4.4999999999999998E-2</v>
      </c>
      <c r="AV1409">
        <v>66.67</v>
      </c>
      <c r="AW1409">
        <v>67422000</v>
      </c>
      <c r="AX1409">
        <v>122.578</v>
      </c>
      <c r="AY1409">
        <v>42</v>
      </c>
      <c r="AZ1409">
        <v>19.718</v>
      </c>
      <c r="BA1409">
        <v>13.079000000000001</v>
      </c>
      <c r="BB1409">
        <v>38605.671000000002</v>
      </c>
      <c r="BD1409">
        <v>86.06</v>
      </c>
      <c r="BE1409">
        <v>4.7699999999999996</v>
      </c>
      <c r="BF1409">
        <v>30.1</v>
      </c>
      <c r="BG1409">
        <v>35.6</v>
      </c>
      <c r="BI1409">
        <v>5.98</v>
      </c>
      <c r="BJ1409">
        <v>82.66</v>
      </c>
      <c r="BK1409">
        <v>0.90100000000000002</v>
      </c>
      <c r="BL1409">
        <v>67720</v>
      </c>
      <c r="BM1409">
        <v>6.19</v>
      </c>
      <c r="BN1409">
        <v>4.4800000000000004</v>
      </c>
      <c r="BO1409">
        <v>1004.4199222805599</v>
      </c>
    </row>
    <row r="1410" spans="1:67" x14ac:dyDescent="0.3">
      <c r="A1410" t="s">
        <v>205</v>
      </c>
      <c r="B1410" t="s">
        <v>206</v>
      </c>
      <c r="C1410" t="s">
        <v>122</v>
      </c>
      <c r="D1410" s="33">
        <v>44487</v>
      </c>
      <c r="E1410">
        <v>7134721</v>
      </c>
      <c r="F1410">
        <v>1057</v>
      </c>
      <c r="G1410">
        <v>4649.4290000000001</v>
      </c>
      <c r="H1410">
        <v>117348</v>
      </c>
      <c r="I1410">
        <v>46</v>
      </c>
      <c r="J1410">
        <v>31.286000000000001</v>
      </c>
      <c r="K1410">
        <v>105821.853</v>
      </c>
      <c r="L1410">
        <v>15.677</v>
      </c>
      <c r="M1410">
        <v>68.959999999999994</v>
      </c>
      <c r="N1410">
        <v>1740.5</v>
      </c>
      <c r="O1410">
        <v>0.68200000000000005</v>
      </c>
      <c r="P1410">
        <v>0.46400000000000002</v>
      </c>
      <c r="Q1410">
        <v>1.02</v>
      </c>
      <c r="R1410">
        <v>1049</v>
      </c>
      <c r="S1410">
        <v>15.558999999999999</v>
      </c>
      <c r="T1410">
        <v>6468</v>
      </c>
      <c r="U1410">
        <v>95.933000000000007</v>
      </c>
      <c r="V1410">
        <v>323</v>
      </c>
      <c r="W1410">
        <v>4.7910000000000004</v>
      </c>
      <c r="X1410">
        <v>1351</v>
      </c>
      <c r="Y1410">
        <v>20.038</v>
      </c>
      <c r="Z1410">
        <v>391024</v>
      </c>
      <c r="AA1410">
        <v>151613524</v>
      </c>
      <c r="AB1410">
        <v>2248.7249999999999</v>
      </c>
      <c r="AC1410">
        <v>5.8</v>
      </c>
      <c r="AD1410">
        <v>396470</v>
      </c>
      <c r="AE1410">
        <v>5.88</v>
      </c>
      <c r="AF1410">
        <v>1.2999999999999999E-2</v>
      </c>
      <c r="AG1410">
        <v>76.900000000000006</v>
      </c>
      <c r="AH1410" t="s">
        <v>207</v>
      </c>
      <c r="AI1410">
        <v>98078965</v>
      </c>
      <c r="AJ1410">
        <v>51462489</v>
      </c>
      <c r="AK1410">
        <v>45509254</v>
      </c>
      <c r="AL1410">
        <v>2178034</v>
      </c>
      <c r="AM1410">
        <v>135960</v>
      </c>
      <c r="AN1410">
        <v>136861</v>
      </c>
      <c r="AO1410">
        <v>145.47</v>
      </c>
      <c r="AP1410">
        <v>76.33</v>
      </c>
      <c r="AQ1410">
        <v>67.5</v>
      </c>
      <c r="AR1410">
        <v>3.23</v>
      </c>
      <c r="AS1410">
        <v>2030</v>
      </c>
      <c r="AT1410">
        <v>29725</v>
      </c>
      <c r="AU1410">
        <v>4.3999999999999997E-2</v>
      </c>
      <c r="AV1410">
        <v>66.67</v>
      </c>
      <c r="AW1410">
        <v>67422000</v>
      </c>
      <c r="AX1410">
        <v>122.578</v>
      </c>
      <c r="AY1410">
        <v>42</v>
      </c>
      <c r="AZ1410">
        <v>19.718</v>
      </c>
      <c r="BA1410">
        <v>13.079000000000001</v>
      </c>
      <c r="BB1410">
        <v>38605.671000000002</v>
      </c>
      <c r="BD1410">
        <v>86.06</v>
      </c>
      <c r="BE1410">
        <v>4.7699999999999996</v>
      </c>
      <c r="BF1410">
        <v>30.1</v>
      </c>
      <c r="BG1410">
        <v>35.6</v>
      </c>
      <c r="BI1410">
        <v>5.98</v>
      </c>
      <c r="BJ1410">
        <v>82.66</v>
      </c>
      <c r="BK1410">
        <v>0.90100000000000002</v>
      </c>
    </row>
    <row r="1411" spans="1:67" x14ac:dyDescent="0.3">
      <c r="A1411" t="s">
        <v>205</v>
      </c>
      <c r="B1411" t="s">
        <v>206</v>
      </c>
      <c r="C1411" t="s">
        <v>122</v>
      </c>
      <c r="D1411" s="33">
        <v>44488</v>
      </c>
      <c r="E1411">
        <v>7140666</v>
      </c>
      <c r="F1411">
        <v>5945</v>
      </c>
      <c r="G1411">
        <v>4658.7139999999999</v>
      </c>
      <c r="H1411">
        <v>117387</v>
      </c>
      <c r="I1411">
        <v>39</v>
      </c>
      <c r="J1411">
        <v>29.286000000000001</v>
      </c>
      <c r="K1411">
        <v>105910.02899999999</v>
      </c>
      <c r="L1411">
        <v>88.176000000000002</v>
      </c>
      <c r="M1411">
        <v>69.097999999999999</v>
      </c>
      <c r="N1411">
        <v>1741.079</v>
      </c>
      <c r="O1411">
        <v>0.57799999999999996</v>
      </c>
      <c r="P1411">
        <v>0.434</v>
      </c>
      <c r="Q1411">
        <v>1.04</v>
      </c>
      <c r="R1411">
        <v>1046</v>
      </c>
      <c r="S1411">
        <v>15.513999999999999</v>
      </c>
      <c r="T1411">
        <v>6483</v>
      </c>
      <c r="U1411">
        <v>96.156000000000006</v>
      </c>
      <c r="V1411">
        <v>318</v>
      </c>
      <c r="W1411">
        <v>4.7169999999999996</v>
      </c>
      <c r="X1411">
        <v>1383</v>
      </c>
      <c r="Y1411">
        <v>20.513000000000002</v>
      </c>
      <c r="Z1411">
        <v>347376</v>
      </c>
      <c r="AA1411">
        <v>151960900</v>
      </c>
      <c r="AB1411">
        <v>2253.877</v>
      </c>
      <c r="AC1411">
        <v>5.1520000000000001</v>
      </c>
      <c r="AD1411">
        <v>382527</v>
      </c>
      <c r="AE1411">
        <v>5.6740000000000004</v>
      </c>
      <c r="AF1411">
        <v>1.2999999999999999E-2</v>
      </c>
      <c r="AG1411">
        <v>76.900000000000006</v>
      </c>
      <c r="AH1411" t="s">
        <v>207</v>
      </c>
      <c r="AI1411">
        <v>98225386</v>
      </c>
      <c r="AJ1411">
        <v>51489385</v>
      </c>
      <c r="AK1411">
        <v>45552491</v>
      </c>
      <c r="AL1411">
        <v>2254526</v>
      </c>
      <c r="AM1411">
        <v>146421</v>
      </c>
      <c r="AN1411">
        <v>135468</v>
      </c>
      <c r="AO1411">
        <v>145.69</v>
      </c>
      <c r="AP1411">
        <v>76.37</v>
      </c>
      <c r="AQ1411">
        <v>67.56</v>
      </c>
      <c r="AR1411">
        <v>3.34</v>
      </c>
      <c r="AS1411">
        <v>2009</v>
      </c>
      <c r="AT1411">
        <v>29115</v>
      </c>
      <c r="AU1411">
        <v>4.2999999999999997E-2</v>
      </c>
      <c r="AV1411">
        <v>66.67</v>
      </c>
      <c r="AW1411">
        <v>67422000</v>
      </c>
      <c r="AX1411">
        <v>122.578</v>
      </c>
      <c r="AY1411">
        <v>42</v>
      </c>
      <c r="AZ1411">
        <v>19.718</v>
      </c>
      <c r="BA1411">
        <v>13.079000000000001</v>
      </c>
      <c r="BB1411">
        <v>38605.671000000002</v>
      </c>
      <c r="BD1411">
        <v>86.06</v>
      </c>
      <c r="BE1411">
        <v>4.7699999999999996</v>
      </c>
      <c r="BF1411">
        <v>30.1</v>
      </c>
      <c r="BG1411">
        <v>35.6</v>
      </c>
      <c r="BI1411">
        <v>5.98</v>
      </c>
      <c r="BJ1411">
        <v>82.66</v>
      </c>
      <c r="BK1411">
        <v>0.90100000000000002</v>
      </c>
    </row>
    <row r="1412" spans="1:67" x14ac:dyDescent="0.3">
      <c r="A1412" t="s">
        <v>205</v>
      </c>
      <c r="B1412" t="s">
        <v>206</v>
      </c>
      <c r="C1412" t="s">
        <v>122</v>
      </c>
      <c r="D1412" s="33">
        <v>44489</v>
      </c>
      <c r="E1412">
        <v>7146702</v>
      </c>
      <c r="F1412">
        <v>6036</v>
      </c>
      <c r="G1412">
        <v>5326.857</v>
      </c>
      <c r="H1412">
        <v>117413</v>
      </c>
      <c r="I1412">
        <v>26</v>
      </c>
      <c r="J1412">
        <v>28</v>
      </c>
      <c r="K1412">
        <v>105999.55499999999</v>
      </c>
      <c r="L1412">
        <v>89.525999999999996</v>
      </c>
      <c r="M1412">
        <v>79.007999999999996</v>
      </c>
      <c r="N1412">
        <v>1741.4639999999999</v>
      </c>
      <c r="O1412">
        <v>0.38600000000000001</v>
      </c>
      <c r="P1412">
        <v>0.41499999999999998</v>
      </c>
      <c r="Q1412">
        <v>1.05</v>
      </c>
      <c r="R1412">
        <v>1026</v>
      </c>
      <c r="S1412">
        <v>15.218</v>
      </c>
      <c r="T1412">
        <v>6465</v>
      </c>
      <c r="U1412">
        <v>95.888999999999996</v>
      </c>
      <c r="V1412">
        <v>304</v>
      </c>
      <c r="W1412">
        <v>4.5090000000000003</v>
      </c>
      <c r="X1412">
        <v>1427</v>
      </c>
      <c r="Y1412">
        <v>21.164999999999999</v>
      </c>
      <c r="Z1412">
        <v>314645</v>
      </c>
      <c r="AA1412">
        <v>152275545</v>
      </c>
      <c r="AB1412">
        <v>2258.5439999999999</v>
      </c>
      <c r="AC1412">
        <v>4.6669999999999998</v>
      </c>
      <c r="AD1412">
        <v>368362</v>
      </c>
      <c r="AE1412">
        <v>5.4640000000000004</v>
      </c>
      <c r="AF1412">
        <v>1.4E-2</v>
      </c>
      <c r="AG1412">
        <v>71.400000000000006</v>
      </c>
      <c r="AH1412" t="s">
        <v>207</v>
      </c>
      <c r="AI1412">
        <v>98409784</v>
      </c>
      <c r="AJ1412">
        <v>51524569</v>
      </c>
      <c r="AK1412">
        <v>45604866</v>
      </c>
      <c r="AL1412">
        <v>2351587</v>
      </c>
      <c r="AM1412">
        <v>184398</v>
      </c>
      <c r="AN1412">
        <v>136524</v>
      </c>
      <c r="AO1412">
        <v>145.96</v>
      </c>
      <c r="AP1412">
        <v>76.42</v>
      </c>
      <c r="AQ1412">
        <v>67.64</v>
      </c>
      <c r="AR1412">
        <v>3.49</v>
      </c>
      <c r="AS1412">
        <v>2025</v>
      </c>
      <c r="AT1412">
        <v>28445</v>
      </c>
      <c r="AU1412">
        <v>4.2000000000000003E-2</v>
      </c>
      <c r="AV1412">
        <v>66.67</v>
      </c>
      <c r="AW1412">
        <v>67422000</v>
      </c>
      <c r="AX1412">
        <v>122.578</v>
      </c>
      <c r="AY1412">
        <v>42</v>
      </c>
      <c r="AZ1412">
        <v>19.718</v>
      </c>
      <c r="BA1412">
        <v>13.079000000000001</v>
      </c>
      <c r="BB1412">
        <v>38605.671000000002</v>
      </c>
      <c r="BD1412">
        <v>86.06</v>
      </c>
      <c r="BE1412">
        <v>4.7699999999999996</v>
      </c>
      <c r="BF1412">
        <v>30.1</v>
      </c>
      <c r="BG1412">
        <v>35.6</v>
      </c>
      <c r="BI1412">
        <v>5.98</v>
      </c>
      <c r="BJ1412">
        <v>82.66</v>
      </c>
      <c r="BK1412">
        <v>0.90100000000000002</v>
      </c>
    </row>
    <row r="1413" spans="1:67" x14ac:dyDescent="0.3">
      <c r="A1413" t="s">
        <v>205</v>
      </c>
      <c r="B1413" t="s">
        <v>206</v>
      </c>
      <c r="C1413" t="s">
        <v>122</v>
      </c>
      <c r="D1413" s="33">
        <v>44490</v>
      </c>
      <c r="E1413">
        <v>7152829</v>
      </c>
      <c r="F1413">
        <v>6127</v>
      </c>
      <c r="G1413">
        <v>4848.7139999999999</v>
      </c>
      <c r="H1413">
        <v>117450</v>
      </c>
      <c r="I1413">
        <v>37</v>
      </c>
      <c r="J1413">
        <v>29.143000000000001</v>
      </c>
      <c r="K1413">
        <v>106090.43</v>
      </c>
      <c r="L1413">
        <v>90.875</v>
      </c>
      <c r="M1413">
        <v>71.915999999999997</v>
      </c>
      <c r="N1413">
        <v>1742.0129999999999</v>
      </c>
      <c r="O1413">
        <v>0.54900000000000004</v>
      </c>
      <c r="P1413">
        <v>0.432</v>
      </c>
      <c r="Q1413">
        <v>1.06</v>
      </c>
      <c r="R1413">
        <v>1009</v>
      </c>
      <c r="S1413">
        <v>14.965</v>
      </c>
      <c r="T1413">
        <v>6453</v>
      </c>
      <c r="U1413">
        <v>95.710999999999999</v>
      </c>
      <c r="V1413">
        <v>319</v>
      </c>
      <c r="W1413">
        <v>4.7309999999999999</v>
      </c>
      <c r="X1413">
        <v>1494</v>
      </c>
      <c r="Y1413">
        <v>22.158999999999999</v>
      </c>
      <c r="Z1413">
        <v>342016</v>
      </c>
      <c r="AA1413">
        <v>152617561</v>
      </c>
      <c r="AB1413">
        <v>2263.6170000000002</v>
      </c>
      <c r="AC1413">
        <v>5.0730000000000004</v>
      </c>
      <c r="AD1413">
        <v>301818</v>
      </c>
      <c r="AE1413">
        <v>4.4770000000000003</v>
      </c>
      <c r="AF1413">
        <v>1.7000000000000001E-2</v>
      </c>
      <c r="AG1413">
        <v>58.8</v>
      </c>
      <c r="AH1413" t="s">
        <v>207</v>
      </c>
      <c r="AI1413">
        <v>98564616</v>
      </c>
      <c r="AJ1413">
        <v>51550363</v>
      </c>
      <c r="AK1413">
        <v>45650140</v>
      </c>
      <c r="AL1413">
        <v>2435579</v>
      </c>
      <c r="AM1413">
        <v>154832</v>
      </c>
      <c r="AN1413">
        <v>136970</v>
      </c>
      <c r="AO1413">
        <v>146.19</v>
      </c>
      <c r="AP1413">
        <v>76.459999999999994</v>
      </c>
      <c r="AQ1413">
        <v>67.709999999999994</v>
      </c>
      <c r="AR1413">
        <v>3.61</v>
      </c>
      <c r="AS1413">
        <v>2032</v>
      </c>
      <c r="AT1413">
        <v>27806</v>
      </c>
      <c r="AU1413">
        <v>4.1000000000000002E-2</v>
      </c>
      <c r="AV1413">
        <v>66.67</v>
      </c>
      <c r="AW1413">
        <v>67422000</v>
      </c>
      <c r="AX1413">
        <v>122.578</v>
      </c>
      <c r="AY1413">
        <v>42</v>
      </c>
      <c r="AZ1413">
        <v>19.718</v>
      </c>
      <c r="BA1413">
        <v>13.079000000000001</v>
      </c>
      <c r="BB1413">
        <v>38605.671000000002</v>
      </c>
      <c r="BD1413">
        <v>86.06</v>
      </c>
      <c r="BE1413">
        <v>4.7699999999999996</v>
      </c>
      <c r="BF1413">
        <v>30.1</v>
      </c>
      <c r="BG1413">
        <v>35.6</v>
      </c>
      <c r="BI1413">
        <v>5.98</v>
      </c>
      <c r="BJ1413">
        <v>82.66</v>
      </c>
      <c r="BK1413">
        <v>0.90100000000000002</v>
      </c>
    </row>
    <row r="1414" spans="1:67" x14ac:dyDescent="0.3">
      <c r="A1414" t="s">
        <v>205</v>
      </c>
      <c r="B1414" t="s">
        <v>206</v>
      </c>
      <c r="C1414" t="s">
        <v>122</v>
      </c>
      <c r="D1414" s="33">
        <v>44491</v>
      </c>
      <c r="E1414">
        <v>7159195</v>
      </c>
      <c r="F1414">
        <v>6366</v>
      </c>
      <c r="G1414">
        <v>4886.857</v>
      </c>
      <c r="H1414">
        <v>117479</v>
      </c>
      <c r="I1414">
        <v>29</v>
      </c>
      <c r="J1414">
        <v>28.143000000000001</v>
      </c>
      <c r="K1414">
        <v>106184.851</v>
      </c>
      <c r="L1414">
        <v>94.42</v>
      </c>
      <c r="M1414">
        <v>72.481999999999999</v>
      </c>
      <c r="N1414">
        <v>1742.443</v>
      </c>
      <c r="O1414">
        <v>0.43</v>
      </c>
      <c r="P1414">
        <v>0.41699999999999998</v>
      </c>
      <c r="Q1414">
        <v>1.07</v>
      </c>
      <c r="R1414">
        <v>1010</v>
      </c>
      <c r="S1414">
        <v>14.98</v>
      </c>
      <c r="T1414">
        <v>6400</v>
      </c>
      <c r="U1414">
        <v>94.924999999999997</v>
      </c>
      <c r="V1414">
        <v>334</v>
      </c>
      <c r="W1414">
        <v>4.9539999999999997</v>
      </c>
      <c r="X1414">
        <v>1482</v>
      </c>
      <c r="Y1414">
        <v>21.981000000000002</v>
      </c>
      <c r="Z1414">
        <v>436541</v>
      </c>
      <c r="AA1414">
        <v>153054102</v>
      </c>
      <c r="AB1414">
        <v>2270.0909999999999</v>
      </c>
      <c r="AC1414">
        <v>6.4749999999999996</v>
      </c>
      <c r="AD1414">
        <v>310853</v>
      </c>
      <c r="AE1414">
        <v>4.6109999999999998</v>
      </c>
      <c r="AF1414">
        <v>1.7999999999999999E-2</v>
      </c>
      <c r="AG1414">
        <v>55.6</v>
      </c>
      <c r="AH1414" t="s">
        <v>207</v>
      </c>
      <c r="AI1414">
        <v>98769766</v>
      </c>
      <c r="AJ1414">
        <v>51588513</v>
      </c>
      <c r="AK1414">
        <v>45712317</v>
      </c>
      <c r="AL1414">
        <v>2540606</v>
      </c>
      <c r="AM1414">
        <v>205150</v>
      </c>
      <c r="AN1414">
        <v>135882</v>
      </c>
      <c r="AO1414">
        <v>146.49</v>
      </c>
      <c r="AP1414">
        <v>76.52</v>
      </c>
      <c r="AQ1414">
        <v>67.8</v>
      </c>
      <c r="AR1414">
        <v>3.77</v>
      </c>
      <c r="AS1414">
        <v>2015</v>
      </c>
      <c r="AT1414">
        <v>26886</v>
      </c>
      <c r="AU1414">
        <v>0.04</v>
      </c>
      <c r="AV1414">
        <v>66.67</v>
      </c>
      <c r="AW1414">
        <v>67422000</v>
      </c>
      <c r="AX1414">
        <v>122.578</v>
      </c>
      <c r="AY1414">
        <v>42</v>
      </c>
      <c r="AZ1414">
        <v>19.718</v>
      </c>
      <c r="BA1414">
        <v>13.079000000000001</v>
      </c>
      <c r="BB1414">
        <v>38605.671000000002</v>
      </c>
      <c r="BD1414">
        <v>86.06</v>
      </c>
      <c r="BE1414">
        <v>4.7699999999999996</v>
      </c>
      <c r="BF1414">
        <v>30.1</v>
      </c>
      <c r="BG1414">
        <v>35.6</v>
      </c>
      <c r="BI1414">
        <v>5.98</v>
      </c>
      <c r="BJ1414">
        <v>82.66</v>
      </c>
      <c r="BK1414">
        <v>0.90100000000000002</v>
      </c>
    </row>
    <row r="1415" spans="1:67" x14ac:dyDescent="0.3">
      <c r="A1415" t="s">
        <v>205</v>
      </c>
      <c r="B1415" t="s">
        <v>206</v>
      </c>
      <c r="C1415" t="s">
        <v>122</v>
      </c>
      <c r="D1415" s="33">
        <v>44492</v>
      </c>
      <c r="E1415">
        <v>7165486</v>
      </c>
      <c r="F1415">
        <v>6291</v>
      </c>
      <c r="G1415">
        <v>5085.7139999999999</v>
      </c>
      <c r="H1415">
        <v>117502</v>
      </c>
      <c r="I1415">
        <v>23</v>
      </c>
      <c r="J1415">
        <v>29.286000000000001</v>
      </c>
      <c r="K1415">
        <v>106278.158</v>
      </c>
      <c r="L1415">
        <v>93.308000000000007</v>
      </c>
      <c r="M1415">
        <v>75.430999999999997</v>
      </c>
      <c r="N1415">
        <v>1742.7840000000001</v>
      </c>
      <c r="O1415">
        <v>0.34100000000000003</v>
      </c>
      <c r="P1415">
        <v>0.434</v>
      </c>
      <c r="Q1415">
        <v>1.08</v>
      </c>
      <c r="R1415">
        <v>1007</v>
      </c>
      <c r="S1415">
        <v>14.936</v>
      </c>
      <c r="T1415">
        <v>6348</v>
      </c>
      <c r="U1415">
        <v>94.153000000000006</v>
      </c>
      <c r="V1415">
        <v>351</v>
      </c>
      <c r="W1415">
        <v>5.2060000000000004</v>
      </c>
      <c r="X1415">
        <v>1557</v>
      </c>
      <c r="Y1415">
        <v>23.093</v>
      </c>
      <c r="Z1415">
        <v>335682</v>
      </c>
      <c r="AA1415">
        <v>153389784</v>
      </c>
      <c r="AB1415">
        <v>2275.0700000000002</v>
      </c>
      <c r="AC1415">
        <v>4.9790000000000001</v>
      </c>
      <c r="AD1415">
        <v>318279</v>
      </c>
      <c r="AE1415">
        <v>4.7210000000000001</v>
      </c>
      <c r="AF1415">
        <v>1.7999999999999999E-2</v>
      </c>
      <c r="AG1415">
        <v>55.6</v>
      </c>
      <c r="AH1415" t="s">
        <v>207</v>
      </c>
      <c r="AI1415">
        <v>98882597</v>
      </c>
      <c r="AJ1415">
        <v>51615339</v>
      </c>
      <c r="AK1415">
        <v>45752952</v>
      </c>
      <c r="AL1415">
        <v>2586090</v>
      </c>
      <c r="AM1415">
        <v>112831</v>
      </c>
      <c r="AN1415">
        <v>136031</v>
      </c>
      <c r="AO1415">
        <v>146.66</v>
      </c>
      <c r="AP1415">
        <v>76.56</v>
      </c>
      <c r="AQ1415">
        <v>67.86</v>
      </c>
      <c r="AR1415">
        <v>3.84</v>
      </c>
      <c r="AS1415">
        <v>2018</v>
      </c>
      <c r="AT1415">
        <v>26272</v>
      </c>
      <c r="AU1415">
        <v>3.9E-2</v>
      </c>
      <c r="AV1415">
        <v>66.67</v>
      </c>
      <c r="AW1415">
        <v>67422000</v>
      </c>
      <c r="AX1415">
        <v>122.578</v>
      </c>
      <c r="AY1415">
        <v>42</v>
      </c>
      <c r="AZ1415">
        <v>19.718</v>
      </c>
      <c r="BA1415">
        <v>13.079000000000001</v>
      </c>
      <c r="BB1415">
        <v>38605.671000000002</v>
      </c>
      <c r="BD1415">
        <v>86.06</v>
      </c>
      <c r="BE1415">
        <v>4.7699999999999996</v>
      </c>
      <c r="BF1415">
        <v>30.1</v>
      </c>
      <c r="BG1415">
        <v>35.6</v>
      </c>
      <c r="BI1415">
        <v>5.98</v>
      </c>
      <c r="BJ1415">
        <v>82.66</v>
      </c>
      <c r="BK1415">
        <v>0.90100000000000002</v>
      </c>
    </row>
    <row r="1416" spans="1:67" x14ac:dyDescent="0.3">
      <c r="A1416" t="s">
        <v>205</v>
      </c>
      <c r="B1416" t="s">
        <v>206</v>
      </c>
      <c r="C1416" t="s">
        <v>122</v>
      </c>
      <c r="D1416" s="33">
        <v>44493</v>
      </c>
      <c r="E1416">
        <v>7170491</v>
      </c>
      <c r="F1416">
        <v>5005</v>
      </c>
      <c r="G1416">
        <v>5261</v>
      </c>
      <c r="H1416">
        <v>117506</v>
      </c>
      <c r="I1416">
        <v>4</v>
      </c>
      <c r="J1416">
        <v>29.143000000000001</v>
      </c>
      <c r="K1416">
        <v>106352.39200000001</v>
      </c>
      <c r="L1416">
        <v>74.233999999999995</v>
      </c>
      <c r="M1416">
        <v>78.031000000000006</v>
      </c>
      <c r="N1416">
        <v>1742.8440000000001</v>
      </c>
      <c r="O1416">
        <v>5.8999999999999997E-2</v>
      </c>
      <c r="P1416">
        <v>0.432</v>
      </c>
      <c r="Q1416">
        <v>1.08</v>
      </c>
      <c r="R1416">
        <v>1018</v>
      </c>
      <c r="S1416">
        <v>15.099</v>
      </c>
      <c r="T1416">
        <v>6377</v>
      </c>
      <c r="U1416">
        <v>94.582999999999998</v>
      </c>
      <c r="V1416">
        <v>354</v>
      </c>
      <c r="W1416">
        <v>5.2510000000000003</v>
      </c>
      <c r="X1416">
        <v>1549</v>
      </c>
      <c r="Y1416">
        <v>22.975000000000001</v>
      </c>
      <c r="Z1416">
        <v>64748</v>
      </c>
      <c r="AA1416">
        <v>153454532</v>
      </c>
      <c r="AB1416">
        <v>2276.0309999999999</v>
      </c>
      <c r="AC1416">
        <v>0.96</v>
      </c>
      <c r="AD1416">
        <v>318862</v>
      </c>
      <c r="AE1416">
        <v>4.7290000000000001</v>
      </c>
      <c r="AF1416">
        <v>1.7999999999999999E-2</v>
      </c>
      <c r="AG1416">
        <v>55.6</v>
      </c>
      <c r="AH1416" t="s">
        <v>207</v>
      </c>
      <c r="AI1416">
        <v>98893962</v>
      </c>
      <c r="AJ1416">
        <v>51618240</v>
      </c>
      <c r="AK1416">
        <v>45757768</v>
      </c>
      <c r="AL1416">
        <v>2589775</v>
      </c>
      <c r="AM1416">
        <v>11365</v>
      </c>
      <c r="AN1416">
        <v>135851</v>
      </c>
      <c r="AO1416">
        <v>146.68</v>
      </c>
      <c r="AP1416">
        <v>76.56</v>
      </c>
      <c r="AQ1416">
        <v>67.87</v>
      </c>
      <c r="AR1416">
        <v>3.84</v>
      </c>
      <c r="AS1416">
        <v>2015</v>
      </c>
      <c r="AT1416">
        <v>26143</v>
      </c>
      <c r="AU1416">
        <v>3.9E-2</v>
      </c>
      <c r="AV1416">
        <v>66.67</v>
      </c>
      <c r="AW1416">
        <v>67422000</v>
      </c>
      <c r="AX1416">
        <v>122.578</v>
      </c>
      <c r="AY1416">
        <v>42</v>
      </c>
      <c r="AZ1416">
        <v>19.718</v>
      </c>
      <c r="BA1416">
        <v>13.079000000000001</v>
      </c>
      <c r="BB1416">
        <v>38605.671000000002</v>
      </c>
      <c r="BD1416">
        <v>86.06</v>
      </c>
      <c r="BE1416">
        <v>4.7699999999999996</v>
      </c>
      <c r="BF1416">
        <v>30.1</v>
      </c>
      <c r="BG1416">
        <v>35.6</v>
      </c>
      <c r="BI1416">
        <v>5.98</v>
      </c>
      <c r="BJ1416">
        <v>82.66</v>
      </c>
      <c r="BK1416">
        <v>0.90100000000000002</v>
      </c>
      <c r="BL1416">
        <v>68274.399999999994</v>
      </c>
      <c r="BM1416">
        <v>6.17</v>
      </c>
      <c r="BN1416">
        <v>4.8600000000000003</v>
      </c>
      <c r="BO1416">
        <v>1012.64275755688</v>
      </c>
    </row>
    <row r="1417" spans="1:67" x14ac:dyDescent="0.3">
      <c r="A1417" t="s">
        <v>205</v>
      </c>
      <c r="B1417" t="s">
        <v>206</v>
      </c>
      <c r="C1417" t="s">
        <v>122</v>
      </c>
      <c r="D1417" s="33">
        <v>44494</v>
      </c>
      <c r="E1417">
        <v>7171786</v>
      </c>
      <c r="F1417">
        <v>1295</v>
      </c>
      <c r="G1417">
        <v>5295</v>
      </c>
      <c r="H1417">
        <v>117549</v>
      </c>
      <c r="I1417">
        <v>43</v>
      </c>
      <c r="J1417">
        <v>28.713999999999999</v>
      </c>
      <c r="K1417">
        <v>106371.6</v>
      </c>
      <c r="L1417">
        <v>19.207000000000001</v>
      </c>
      <c r="M1417">
        <v>78.534999999999997</v>
      </c>
      <c r="N1417">
        <v>1743.481</v>
      </c>
      <c r="O1417">
        <v>0.63800000000000001</v>
      </c>
      <c r="P1417">
        <v>0.42599999999999999</v>
      </c>
      <c r="Q1417">
        <v>1.0900000000000001</v>
      </c>
      <c r="R1417">
        <v>1023</v>
      </c>
      <c r="S1417">
        <v>15.173</v>
      </c>
      <c r="T1417">
        <v>6405</v>
      </c>
      <c r="U1417">
        <v>94.998999999999995</v>
      </c>
      <c r="V1417">
        <v>361</v>
      </c>
      <c r="W1417">
        <v>5.3540000000000001</v>
      </c>
      <c r="X1417">
        <v>1541</v>
      </c>
      <c r="Y1417">
        <v>22.856000000000002</v>
      </c>
      <c r="Z1417">
        <v>350750</v>
      </c>
      <c r="AA1417">
        <v>153805282</v>
      </c>
      <c r="AB1417">
        <v>2281.2330000000002</v>
      </c>
      <c r="AC1417">
        <v>5.202</v>
      </c>
      <c r="AD1417">
        <v>313108</v>
      </c>
      <c r="AE1417">
        <v>4.6440000000000001</v>
      </c>
      <c r="AF1417">
        <v>1.7999999999999999E-2</v>
      </c>
      <c r="AG1417">
        <v>55.6</v>
      </c>
      <c r="AH1417" t="s">
        <v>207</v>
      </c>
      <c r="AI1417">
        <v>99038454</v>
      </c>
      <c r="AJ1417">
        <v>51644161</v>
      </c>
      <c r="AK1417">
        <v>45794140</v>
      </c>
      <c r="AL1417">
        <v>2672179</v>
      </c>
      <c r="AM1417">
        <v>144492</v>
      </c>
      <c r="AN1417">
        <v>137070</v>
      </c>
      <c r="AO1417">
        <v>146.88999999999999</v>
      </c>
      <c r="AP1417">
        <v>76.599999999999994</v>
      </c>
      <c r="AQ1417">
        <v>67.92</v>
      </c>
      <c r="AR1417">
        <v>3.96</v>
      </c>
      <c r="AS1417">
        <v>2033</v>
      </c>
      <c r="AT1417">
        <v>25953</v>
      </c>
      <c r="AU1417">
        <v>3.7999999999999999E-2</v>
      </c>
      <c r="AV1417">
        <v>66.67</v>
      </c>
      <c r="AW1417">
        <v>67422000</v>
      </c>
      <c r="AX1417">
        <v>122.578</v>
      </c>
      <c r="AY1417">
        <v>42</v>
      </c>
      <c r="AZ1417">
        <v>19.718</v>
      </c>
      <c r="BA1417">
        <v>13.079000000000001</v>
      </c>
      <c r="BB1417">
        <v>38605.671000000002</v>
      </c>
      <c r="BD1417">
        <v>86.06</v>
      </c>
      <c r="BE1417">
        <v>4.7699999999999996</v>
      </c>
      <c r="BF1417">
        <v>30.1</v>
      </c>
      <c r="BG1417">
        <v>35.6</v>
      </c>
      <c r="BI1417">
        <v>5.98</v>
      </c>
      <c r="BJ1417">
        <v>82.66</v>
      </c>
      <c r="BK1417">
        <v>0.90100000000000002</v>
      </c>
    </row>
    <row r="1418" spans="1:67" x14ac:dyDescent="0.3">
      <c r="A1418" t="s">
        <v>205</v>
      </c>
      <c r="B1418" t="s">
        <v>206</v>
      </c>
      <c r="C1418" t="s">
        <v>122</v>
      </c>
      <c r="D1418" s="33">
        <v>44495</v>
      </c>
      <c r="E1418">
        <v>7178421</v>
      </c>
      <c r="F1418">
        <v>6635</v>
      </c>
      <c r="G1418">
        <v>5393.5709999999999</v>
      </c>
      <c r="H1418">
        <v>117587</v>
      </c>
      <c r="I1418">
        <v>38</v>
      </c>
      <c r="J1418">
        <v>28.571000000000002</v>
      </c>
      <c r="K1418">
        <v>106470.01</v>
      </c>
      <c r="L1418">
        <v>98.41</v>
      </c>
      <c r="M1418">
        <v>79.997</v>
      </c>
      <c r="N1418">
        <v>1744.0450000000001</v>
      </c>
      <c r="O1418">
        <v>0.56399999999999995</v>
      </c>
      <c r="P1418">
        <v>0.42399999999999999</v>
      </c>
      <c r="Q1418">
        <v>1.1000000000000001</v>
      </c>
      <c r="R1418">
        <v>1049</v>
      </c>
      <c r="S1418">
        <v>15.558999999999999</v>
      </c>
      <c r="T1418">
        <v>6445</v>
      </c>
      <c r="U1418">
        <v>95.591999999999999</v>
      </c>
      <c r="V1418">
        <v>410</v>
      </c>
      <c r="W1418">
        <v>6.0810000000000004</v>
      </c>
      <c r="X1418">
        <v>1571</v>
      </c>
      <c r="Y1418">
        <v>23.300999999999998</v>
      </c>
      <c r="Z1418">
        <v>292853</v>
      </c>
      <c r="AA1418">
        <v>154098135</v>
      </c>
      <c r="AB1418">
        <v>2285.576</v>
      </c>
      <c r="AC1418">
        <v>4.3440000000000003</v>
      </c>
      <c r="AD1418">
        <v>305319</v>
      </c>
      <c r="AE1418">
        <v>4.5279999999999996</v>
      </c>
      <c r="AF1418">
        <v>1.9E-2</v>
      </c>
      <c r="AG1418">
        <v>52.6</v>
      </c>
      <c r="AH1418" t="s">
        <v>207</v>
      </c>
      <c r="AI1418">
        <v>99184311</v>
      </c>
      <c r="AJ1418">
        <v>51667778</v>
      </c>
      <c r="AK1418">
        <v>45829243</v>
      </c>
      <c r="AL1418">
        <v>2759509</v>
      </c>
      <c r="AM1418">
        <v>145857</v>
      </c>
      <c r="AN1418">
        <v>136989</v>
      </c>
      <c r="AO1418">
        <v>147.11000000000001</v>
      </c>
      <c r="AP1418">
        <v>76.63</v>
      </c>
      <c r="AQ1418">
        <v>67.97</v>
      </c>
      <c r="AR1418">
        <v>4.09</v>
      </c>
      <c r="AS1418">
        <v>2032</v>
      </c>
      <c r="AT1418">
        <v>25485</v>
      </c>
      <c r="AU1418">
        <v>3.7999999999999999E-2</v>
      </c>
      <c r="AV1418">
        <v>66.67</v>
      </c>
      <c r="AW1418">
        <v>67422000</v>
      </c>
      <c r="AX1418">
        <v>122.578</v>
      </c>
      <c r="AY1418">
        <v>42</v>
      </c>
      <c r="AZ1418">
        <v>19.718</v>
      </c>
      <c r="BA1418">
        <v>13.079000000000001</v>
      </c>
      <c r="BB1418">
        <v>38605.671000000002</v>
      </c>
      <c r="BD1418">
        <v>86.06</v>
      </c>
      <c r="BE1418">
        <v>4.7699999999999996</v>
      </c>
      <c r="BF1418">
        <v>30.1</v>
      </c>
      <c r="BG1418">
        <v>35.6</v>
      </c>
      <c r="BI1418">
        <v>5.98</v>
      </c>
      <c r="BJ1418">
        <v>82.66</v>
      </c>
      <c r="BK1418">
        <v>0.90100000000000002</v>
      </c>
    </row>
    <row r="1419" spans="1:67" x14ac:dyDescent="0.3">
      <c r="A1419" t="s">
        <v>205</v>
      </c>
      <c r="B1419" t="s">
        <v>206</v>
      </c>
      <c r="C1419" t="s">
        <v>122</v>
      </c>
      <c r="D1419" s="33">
        <v>44496</v>
      </c>
      <c r="E1419">
        <v>7185420</v>
      </c>
      <c r="F1419">
        <v>6999</v>
      </c>
      <c r="G1419">
        <v>5531.143</v>
      </c>
      <c r="H1419">
        <v>117624</v>
      </c>
      <c r="I1419">
        <v>37</v>
      </c>
      <c r="J1419">
        <v>30.143000000000001</v>
      </c>
      <c r="K1419">
        <v>106573.819</v>
      </c>
      <c r="L1419">
        <v>103.809</v>
      </c>
      <c r="M1419">
        <v>82.037999999999997</v>
      </c>
      <c r="N1419">
        <v>1744.5940000000001</v>
      </c>
      <c r="O1419">
        <v>0.54900000000000004</v>
      </c>
      <c r="P1419">
        <v>0.44700000000000001</v>
      </c>
      <c r="Q1419">
        <v>1.1100000000000001</v>
      </c>
      <c r="R1419">
        <v>1038</v>
      </c>
      <c r="S1419">
        <v>15.396000000000001</v>
      </c>
      <c r="T1419">
        <v>6489</v>
      </c>
      <c r="U1419">
        <v>96.245000000000005</v>
      </c>
      <c r="V1419">
        <v>427</v>
      </c>
      <c r="W1419">
        <v>6.3330000000000002</v>
      </c>
      <c r="X1419">
        <v>1591</v>
      </c>
      <c r="Y1419">
        <v>23.597999999999999</v>
      </c>
      <c r="Z1419">
        <v>284130</v>
      </c>
      <c r="AA1419">
        <v>154382265</v>
      </c>
      <c r="AB1419">
        <v>2289.7910000000002</v>
      </c>
      <c r="AC1419">
        <v>4.2140000000000004</v>
      </c>
      <c r="AD1419">
        <v>300960</v>
      </c>
      <c r="AE1419">
        <v>4.4640000000000004</v>
      </c>
      <c r="AF1419">
        <v>1.9E-2</v>
      </c>
      <c r="AG1419">
        <v>52.6</v>
      </c>
      <c r="AH1419" t="s">
        <v>207</v>
      </c>
      <c r="AI1419">
        <v>99369596</v>
      </c>
      <c r="AJ1419">
        <v>51697682</v>
      </c>
      <c r="AK1419">
        <v>45875638</v>
      </c>
      <c r="AL1419">
        <v>2868683</v>
      </c>
      <c r="AM1419">
        <v>185285</v>
      </c>
      <c r="AN1419">
        <v>137116</v>
      </c>
      <c r="AO1419">
        <v>147.38</v>
      </c>
      <c r="AP1419">
        <v>76.680000000000007</v>
      </c>
      <c r="AQ1419">
        <v>68.040000000000006</v>
      </c>
      <c r="AR1419">
        <v>4.25</v>
      </c>
      <c r="AS1419">
        <v>2034</v>
      </c>
      <c r="AT1419">
        <v>24730</v>
      </c>
      <c r="AU1419">
        <v>3.6999999999999998E-2</v>
      </c>
      <c r="AV1419">
        <v>66.67</v>
      </c>
      <c r="AW1419">
        <v>67422000</v>
      </c>
      <c r="AX1419">
        <v>122.578</v>
      </c>
      <c r="AY1419">
        <v>42</v>
      </c>
      <c r="AZ1419">
        <v>19.718</v>
      </c>
      <c r="BA1419">
        <v>13.079000000000001</v>
      </c>
      <c r="BB1419">
        <v>38605.671000000002</v>
      </c>
      <c r="BD1419">
        <v>86.06</v>
      </c>
      <c r="BE1419">
        <v>4.7699999999999996</v>
      </c>
      <c r="BF1419">
        <v>30.1</v>
      </c>
      <c r="BG1419">
        <v>35.6</v>
      </c>
      <c r="BI1419">
        <v>5.98</v>
      </c>
      <c r="BJ1419">
        <v>82.66</v>
      </c>
      <c r="BK1419">
        <v>0.90100000000000002</v>
      </c>
    </row>
    <row r="1420" spans="1:67" x14ac:dyDescent="0.3">
      <c r="A1420" t="s">
        <v>205</v>
      </c>
      <c r="B1420" t="s">
        <v>206</v>
      </c>
      <c r="C1420" t="s">
        <v>122</v>
      </c>
      <c r="D1420" s="33">
        <v>44497</v>
      </c>
      <c r="E1420">
        <v>7191410</v>
      </c>
      <c r="F1420">
        <v>5990</v>
      </c>
      <c r="G1420">
        <v>5511.5709999999999</v>
      </c>
      <c r="H1420">
        <v>117654</v>
      </c>
      <c r="I1420">
        <v>30</v>
      </c>
      <c r="J1420">
        <v>29.143000000000001</v>
      </c>
      <c r="K1420">
        <v>106662.662</v>
      </c>
      <c r="L1420">
        <v>88.843000000000004</v>
      </c>
      <c r="M1420">
        <v>81.747</v>
      </c>
      <c r="N1420">
        <v>1745.039</v>
      </c>
      <c r="O1420">
        <v>0.44500000000000001</v>
      </c>
      <c r="P1420">
        <v>0.432</v>
      </c>
      <c r="Q1420">
        <v>1.1200000000000001</v>
      </c>
      <c r="R1420">
        <v>1037</v>
      </c>
      <c r="S1420">
        <v>15.381</v>
      </c>
      <c r="T1420">
        <v>6541</v>
      </c>
      <c r="U1420">
        <v>97.016000000000005</v>
      </c>
      <c r="V1420">
        <v>426</v>
      </c>
      <c r="W1420">
        <v>6.3179999999999996</v>
      </c>
      <c r="X1420">
        <v>1589</v>
      </c>
      <c r="Y1420">
        <v>23.568000000000001</v>
      </c>
      <c r="Z1420">
        <v>287474</v>
      </c>
      <c r="AA1420">
        <v>154669739</v>
      </c>
      <c r="AB1420">
        <v>2294.0540000000001</v>
      </c>
      <c r="AC1420">
        <v>4.2640000000000002</v>
      </c>
      <c r="AD1420">
        <v>293168</v>
      </c>
      <c r="AE1420">
        <v>4.3479999999999999</v>
      </c>
      <c r="AF1420">
        <v>0.02</v>
      </c>
      <c r="AG1420">
        <v>50</v>
      </c>
      <c r="AH1420" t="s">
        <v>207</v>
      </c>
      <c r="AI1420">
        <v>99516288</v>
      </c>
      <c r="AJ1420">
        <v>51720939</v>
      </c>
      <c r="AK1420">
        <v>45910460</v>
      </c>
      <c r="AL1420">
        <v>2957473</v>
      </c>
      <c r="AM1420">
        <v>146692</v>
      </c>
      <c r="AN1420">
        <v>135953</v>
      </c>
      <c r="AO1420">
        <v>147.6</v>
      </c>
      <c r="AP1420">
        <v>76.709999999999994</v>
      </c>
      <c r="AQ1420">
        <v>68.09</v>
      </c>
      <c r="AR1420">
        <v>4.3899999999999997</v>
      </c>
      <c r="AS1420">
        <v>2016</v>
      </c>
      <c r="AT1420">
        <v>24368</v>
      </c>
      <c r="AU1420">
        <v>3.5999999999999997E-2</v>
      </c>
      <c r="AV1420">
        <v>66.67</v>
      </c>
      <c r="AW1420">
        <v>67422000</v>
      </c>
      <c r="AX1420">
        <v>122.578</v>
      </c>
      <c r="AY1420">
        <v>42</v>
      </c>
      <c r="AZ1420">
        <v>19.718</v>
      </c>
      <c r="BA1420">
        <v>13.079000000000001</v>
      </c>
      <c r="BB1420">
        <v>38605.671000000002</v>
      </c>
      <c r="BD1420">
        <v>86.06</v>
      </c>
      <c r="BE1420">
        <v>4.7699999999999996</v>
      </c>
      <c r="BF1420">
        <v>30.1</v>
      </c>
      <c r="BG1420">
        <v>35.6</v>
      </c>
      <c r="BI1420">
        <v>5.98</v>
      </c>
      <c r="BJ1420">
        <v>82.66</v>
      </c>
      <c r="BK1420">
        <v>0.90100000000000002</v>
      </c>
    </row>
    <row r="1421" spans="1:67" x14ac:dyDescent="0.3">
      <c r="A1421" t="s">
        <v>205</v>
      </c>
      <c r="B1421" t="s">
        <v>206</v>
      </c>
      <c r="C1421" t="s">
        <v>122</v>
      </c>
      <c r="D1421" s="33">
        <v>44498</v>
      </c>
      <c r="E1421">
        <v>7197843</v>
      </c>
      <c r="F1421">
        <v>6433</v>
      </c>
      <c r="G1421">
        <v>5521.143</v>
      </c>
      <c r="H1421">
        <v>117683</v>
      </c>
      <c r="I1421">
        <v>29</v>
      </c>
      <c r="J1421">
        <v>29.143000000000001</v>
      </c>
      <c r="K1421">
        <v>106758.076</v>
      </c>
      <c r="L1421">
        <v>95.414000000000001</v>
      </c>
      <c r="M1421">
        <v>81.888999999999996</v>
      </c>
      <c r="N1421">
        <v>1745.4690000000001</v>
      </c>
      <c r="O1421">
        <v>0.43</v>
      </c>
      <c r="P1421">
        <v>0.432</v>
      </c>
      <c r="Q1421">
        <v>1.1299999999999999</v>
      </c>
      <c r="R1421">
        <v>1034</v>
      </c>
      <c r="S1421">
        <v>15.336</v>
      </c>
      <c r="T1421">
        <v>6534</v>
      </c>
      <c r="U1421">
        <v>96.912000000000006</v>
      </c>
      <c r="V1421">
        <v>435</v>
      </c>
      <c r="W1421">
        <v>6.452</v>
      </c>
      <c r="X1421">
        <v>1669</v>
      </c>
      <c r="Y1421">
        <v>24.754999999999999</v>
      </c>
      <c r="Z1421">
        <v>377091</v>
      </c>
      <c r="AA1421">
        <v>155046830</v>
      </c>
      <c r="AB1421">
        <v>2299.6469999999999</v>
      </c>
      <c r="AC1421">
        <v>5.593</v>
      </c>
      <c r="AD1421">
        <v>284675</v>
      </c>
      <c r="AE1421">
        <v>4.2220000000000004</v>
      </c>
      <c r="AF1421">
        <v>2.1000000000000001E-2</v>
      </c>
      <c r="AG1421">
        <v>47.6</v>
      </c>
      <c r="AH1421" t="s">
        <v>207</v>
      </c>
      <c r="AI1421">
        <v>99716009</v>
      </c>
      <c r="AJ1421">
        <v>51752363</v>
      </c>
      <c r="AK1421">
        <v>45961533</v>
      </c>
      <c r="AL1421">
        <v>3074914</v>
      </c>
      <c r="AM1421">
        <v>199721</v>
      </c>
      <c r="AN1421">
        <v>135178</v>
      </c>
      <c r="AO1421">
        <v>147.9</v>
      </c>
      <c r="AP1421">
        <v>76.760000000000005</v>
      </c>
      <c r="AQ1421">
        <v>68.17</v>
      </c>
      <c r="AR1421">
        <v>4.5599999999999996</v>
      </c>
      <c r="AS1421">
        <v>2005</v>
      </c>
      <c r="AT1421">
        <v>23407</v>
      </c>
      <c r="AU1421">
        <v>3.5000000000000003E-2</v>
      </c>
      <c r="AV1421">
        <v>66.67</v>
      </c>
      <c r="AW1421">
        <v>67422000</v>
      </c>
      <c r="AX1421">
        <v>122.578</v>
      </c>
      <c r="AY1421">
        <v>42</v>
      </c>
      <c r="AZ1421">
        <v>19.718</v>
      </c>
      <c r="BA1421">
        <v>13.079000000000001</v>
      </c>
      <c r="BB1421">
        <v>38605.671000000002</v>
      </c>
      <c r="BD1421">
        <v>86.06</v>
      </c>
      <c r="BE1421">
        <v>4.7699999999999996</v>
      </c>
      <c r="BF1421">
        <v>30.1</v>
      </c>
      <c r="BG1421">
        <v>35.6</v>
      </c>
      <c r="BI1421">
        <v>5.98</v>
      </c>
      <c r="BJ1421">
        <v>82.66</v>
      </c>
      <c r="BK1421">
        <v>0.90100000000000002</v>
      </c>
    </row>
    <row r="1422" spans="1:67" x14ac:dyDescent="0.3">
      <c r="A1422" t="s">
        <v>205</v>
      </c>
      <c r="B1422" t="s">
        <v>206</v>
      </c>
      <c r="C1422" t="s">
        <v>122</v>
      </c>
      <c r="D1422" s="33">
        <v>44499</v>
      </c>
      <c r="E1422">
        <v>7205203</v>
      </c>
      <c r="F1422">
        <v>7360</v>
      </c>
      <c r="G1422">
        <v>5673.857</v>
      </c>
      <c r="H1422">
        <v>117705</v>
      </c>
      <c r="I1422">
        <v>22</v>
      </c>
      <c r="J1422">
        <v>29</v>
      </c>
      <c r="K1422">
        <v>106867.239</v>
      </c>
      <c r="L1422">
        <v>109.163</v>
      </c>
      <c r="M1422">
        <v>84.153999999999996</v>
      </c>
      <c r="N1422">
        <v>1745.7950000000001</v>
      </c>
      <c r="O1422">
        <v>0.32600000000000001</v>
      </c>
      <c r="P1422">
        <v>0.43</v>
      </c>
      <c r="Q1422">
        <v>1.1499999999999999</v>
      </c>
      <c r="R1422">
        <v>1039</v>
      </c>
      <c r="S1422">
        <v>15.41</v>
      </c>
      <c r="T1422">
        <v>6524</v>
      </c>
      <c r="U1422">
        <v>96.763999999999996</v>
      </c>
      <c r="V1422">
        <v>437</v>
      </c>
      <c r="W1422">
        <v>6.4820000000000002</v>
      </c>
      <c r="X1422">
        <v>1661</v>
      </c>
      <c r="Y1422">
        <v>24.635999999999999</v>
      </c>
      <c r="Z1422">
        <v>331824</v>
      </c>
      <c r="AA1422">
        <v>155378654</v>
      </c>
      <c r="AB1422">
        <v>2304.569</v>
      </c>
      <c r="AC1422">
        <v>4.9219999999999997</v>
      </c>
      <c r="AD1422">
        <v>284124</v>
      </c>
      <c r="AE1422">
        <v>4.2140000000000004</v>
      </c>
      <c r="AF1422">
        <v>2.1999999999999999E-2</v>
      </c>
      <c r="AG1422">
        <v>45.5</v>
      </c>
      <c r="AH1422" t="s">
        <v>207</v>
      </c>
      <c r="AI1422">
        <v>99819646</v>
      </c>
      <c r="AJ1422">
        <v>51772688</v>
      </c>
      <c r="AK1422">
        <v>45994570</v>
      </c>
      <c r="AL1422">
        <v>3125287</v>
      </c>
      <c r="AM1422">
        <v>103637</v>
      </c>
      <c r="AN1422">
        <v>133864</v>
      </c>
      <c r="AO1422">
        <v>148.05000000000001</v>
      </c>
      <c r="AP1422">
        <v>76.790000000000006</v>
      </c>
      <c r="AQ1422">
        <v>68.22</v>
      </c>
      <c r="AR1422">
        <v>4.6399999999999997</v>
      </c>
      <c r="AS1422">
        <v>1985</v>
      </c>
      <c r="AT1422">
        <v>22478</v>
      </c>
      <c r="AU1422">
        <v>3.3000000000000002E-2</v>
      </c>
      <c r="AV1422">
        <v>66.67</v>
      </c>
      <c r="AW1422">
        <v>67422000</v>
      </c>
      <c r="AX1422">
        <v>122.578</v>
      </c>
      <c r="AY1422">
        <v>42</v>
      </c>
      <c r="AZ1422">
        <v>19.718</v>
      </c>
      <c r="BA1422">
        <v>13.079000000000001</v>
      </c>
      <c r="BB1422">
        <v>38605.671000000002</v>
      </c>
      <c r="BD1422">
        <v>86.06</v>
      </c>
      <c r="BE1422">
        <v>4.7699999999999996</v>
      </c>
      <c r="BF1422">
        <v>30.1</v>
      </c>
      <c r="BG1422">
        <v>35.6</v>
      </c>
      <c r="BI1422">
        <v>5.98</v>
      </c>
      <c r="BJ1422">
        <v>82.66</v>
      </c>
      <c r="BK1422">
        <v>0.90100000000000002</v>
      </c>
    </row>
    <row r="1423" spans="1:67" x14ac:dyDescent="0.3">
      <c r="A1423" t="s">
        <v>205</v>
      </c>
      <c r="B1423" t="s">
        <v>206</v>
      </c>
      <c r="C1423" t="s">
        <v>122</v>
      </c>
      <c r="D1423" s="33">
        <v>44500</v>
      </c>
      <c r="E1423">
        <v>7211532</v>
      </c>
      <c r="F1423">
        <v>6329</v>
      </c>
      <c r="G1423">
        <v>5863</v>
      </c>
      <c r="H1423">
        <v>117717</v>
      </c>
      <c r="I1423">
        <v>12</v>
      </c>
      <c r="J1423">
        <v>30.143000000000001</v>
      </c>
      <c r="K1423">
        <v>106961.111</v>
      </c>
      <c r="L1423">
        <v>93.870999999999995</v>
      </c>
      <c r="M1423">
        <v>86.96</v>
      </c>
      <c r="N1423">
        <v>1745.973</v>
      </c>
      <c r="O1423">
        <v>0.17799999999999999</v>
      </c>
      <c r="P1423">
        <v>0.44700000000000001</v>
      </c>
      <c r="Q1423">
        <v>1.1599999999999999</v>
      </c>
      <c r="R1423">
        <v>1046</v>
      </c>
      <c r="S1423">
        <v>15.513999999999999</v>
      </c>
      <c r="T1423">
        <v>6572</v>
      </c>
      <c r="U1423">
        <v>97.475999999999999</v>
      </c>
      <c r="V1423">
        <v>436</v>
      </c>
      <c r="W1423">
        <v>6.4669999999999996</v>
      </c>
      <c r="X1423">
        <v>1703</v>
      </c>
      <c r="Y1423">
        <v>25.259</v>
      </c>
      <c r="Z1423">
        <v>75139</v>
      </c>
      <c r="AA1423">
        <v>155453793</v>
      </c>
      <c r="AB1423">
        <v>2305.6840000000002</v>
      </c>
      <c r="AC1423">
        <v>1.1140000000000001</v>
      </c>
      <c r="AD1423">
        <v>285609</v>
      </c>
      <c r="AE1423">
        <v>4.2359999999999998</v>
      </c>
      <c r="AF1423">
        <v>2.1999999999999999E-2</v>
      </c>
      <c r="AG1423">
        <v>45.5</v>
      </c>
      <c r="AH1423" t="s">
        <v>207</v>
      </c>
      <c r="AI1423">
        <v>99829523</v>
      </c>
      <c r="AJ1423">
        <v>51775175</v>
      </c>
      <c r="AK1423">
        <v>45998432</v>
      </c>
      <c r="AL1423">
        <v>3128869</v>
      </c>
      <c r="AM1423">
        <v>9877</v>
      </c>
      <c r="AN1423">
        <v>133652</v>
      </c>
      <c r="AO1423">
        <v>148.07</v>
      </c>
      <c r="AP1423">
        <v>76.790000000000006</v>
      </c>
      <c r="AQ1423">
        <v>68.22</v>
      </c>
      <c r="AR1423">
        <v>4.6399999999999997</v>
      </c>
      <c r="AS1423">
        <v>1982</v>
      </c>
      <c r="AT1423">
        <v>22419</v>
      </c>
      <c r="AU1423">
        <v>3.3000000000000002E-2</v>
      </c>
      <c r="AV1423">
        <v>66.67</v>
      </c>
      <c r="AW1423">
        <v>67422000</v>
      </c>
      <c r="AX1423">
        <v>122.578</v>
      </c>
      <c r="AY1423">
        <v>42</v>
      </c>
      <c r="AZ1423">
        <v>19.718</v>
      </c>
      <c r="BA1423">
        <v>13.079000000000001</v>
      </c>
      <c r="BB1423">
        <v>38605.671000000002</v>
      </c>
      <c r="BD1423">
        <v>86.06</v>
      </c>
      <c r="BE1423">
        <v>4.7699999999999996</v>
      </c>
      <c r="BF1423">
        <v>30.1</v>
      </c>
      <c r="BG1423">
        <v>35.6</v>
      </c>
      <c r="BI1423">
        <v>5.98</v>
      </c>
      <c r="BJ1423">
        <v>82.66</v>
      </c>
      <c r="BK1423">
        <v>0.90100000000000002</v>
      </c>
      <c r="BL1423">
        <v>68959</v>
      </c>
      <c r="BM1423">
        <v>6.17</v>
      </c>
      <c r="BN1423">
        <v>5.93</v>
      </c>
      <c r="BO1423">
        <v>1022.796713239</v>
      </c>
    </row>
    <row r="1424" spans="1:67" x14ac:dyDescent="0.3">
      <c r="A1424" t="s">
        <v>205</v>
      </c>
      <c r="B1424" t="s">
        <v>206</v>
      </c>
      <c r="C1424" t="s">
        <v>122</v>
      </c>
      <c r="D1424" s="33">
        <v>44501</v>
      </c>
      <c r="E1424">
        <v>7213398</v>
      </c>
      <c r="F1424">
        <v>1866</v>
      </c>
      <c r="G1424">
        <v>5944.5709999999999</v>
      </c>
      <c r="H1424">
        <v>117723</v>
      </c>
      <c r="I1424">
        <v>6</v>
      </c>
      <c r="J1424">
        <v>24.856999999999999</v>
      </c>
      <c r="K1424">
        <v>106988.787</v>
      </c>
      <c r="L1424">
        <v>27.675999999999998</v>
      </c>
      <c r="M1424">
        <v>88.17</v>
      </c>
      <c r="N1424">
        <v>1746.0619999999999</v>
      </c>
      <c r="O1424">
        <v>8.8999999999999996E-2</v>
      </c>
      <c r="P1424">
        <v>0.36899999999999999</v>
      </c>
      <c r="Q1424">
        <v>1.17</v>
      </c>
      <c r="R1424">
        <v>1069</v>
      </c>
      <c r="S1424">
        <v>15.855</v>
      </c>
      <c r="T1424">
        <v>6639</v>
      </c>
      <c r="U1424">
        <v>98.468999999999994</v>
      </c>
      <c r="V1424">
        <v>390</v>
      </c>
      <c r="W1424">
        <v>5.7839999999999998</v>
      </c>
      <c r="X1424">
        <v>1537</v>
      </c>
      <c r="Y1424">
        <v>22.797000000000001</v>
      </c>
      <c r="Z1424">
        <v>85834</v>
      </c>
      <c r="AA1424">
        <v>155539627</v>
      </c>
      <c r="AB1424">
        <v>2306.9569999999999</v>
      </c>
      <c r="AC1424">
        <v>1.2729999999999999</v>
      </c>
      <c r="AD1424">
        <v>247764</v>
      </c>
      <c r="AE1424">
        <v>3.6749999999999998</v>
      </c>
      <c r="AF1424">
        <v>2.1999999999999999E-2</v>
      </c>
      <c r="AG1424">
        <v>45.5</v>
      </c>
      <c r="AH1424" t="s">
        <v>207</v>
      </c>
      <c r="AI1424">
        <v>99844735</v>
      </c>
      <c r="AJ1424">
        <v>51782809</v>
      </c>
      <c r="AK1424">
        <v>46002867</v>
      </c>
      <c r="AL1424">
        <v>3132083</v>
      </c>
      <c r="AM1424">
        <v>15212</v>
      </c>
      <c r="AN1424">
        <v>115183</v>
      </c>
      <c r="AO1424">
        <v>148.09</v>
      </c>
      <c r="AP1424">
        <v>76.8</v>
      </c>
      <c r="AQ1424">
        <v>68.23</v>
      </c>
      <c r="AR1424">
        <v>4.6500000000000004</v>
      </c>
      <c r="AS1424">
        <v>1708</v>
      </c>
      <c r="AT1424">
        <v>19807</v>
      </c>
      <c r="AU1424">
        <v>2.9000000000000001E-2</v>
      </c>
      <c r="AV1424">
        <v>66.67</v>
      </c>
      <c r="AW1424">
        <v>67422000</v>
      </c>
      <c r="AX1424">
        <v>122.578</v>
      </c>
      <c r="AY1424">
        <v>42</v>
      </c>
      <c r="AZ1424">
        <v>19.718</v>
      </c>
      <c r="BA1424">
        <v>13.079000000000001</v>
      </c>
      <c r="BB1424">
        <v>38605.671000000002</v>
      </c>
      <c r="BD1424">
        <v>86.06</v>
      </c>
      <c r="BE1424">
        <v>4.7699999999999996</v>
      </c>
      <c r="BF1424">
        <v>30.1</v>
      </c>
      <c r="BG1424">
        <v>35.6</v>
      </c>
      <c r="BI1424">
        <v>5.98</v>
      </c>
      <c r="BJ1424">
        <v>82.66</v>
      </c>
      <c r="BK1424">
        <v>0.90100000000000002</v>
      </c>
    </row>
    <row r="1425" spans="1:67" x14ac:dyDescent="0.3">
      <c r="A1425" t="s">
        <v>205</v>
      </c>
      <c r="B1425" t="s">
        <v>206</v>
      </c>
      <c r="C1425" t="s">
        <v>122</v>
      </c>
      <c r="D1425" s="33">
        <v>44502</v>
      </c>
      <c r="E1425">
        <v>7215437</v>
      </c>
      <c r="F1425">
        <v>2039</v>
      </c>
      <c r="G1425">
        <v>5288</v>
      </c>
      <c r="H1425">
        <v>117810</v>
      </c>
      <c r="I1425">
        <v>87</v>
      </c>
      <c r="J1425">
        <v>31.856999999999999</v>
      </c>
      <c r="K1425">
        <v>107019.02899999999</v>
      </c>
      <c r="L1425">
        <v>30.242000000000001</v>
      </c>
      <c r="M1425">
        <v>78.430999999999997</v>
      </c>
      <c r="N1425">
        <v>1747.3520000000001</v>
      </c>
      <c r="O1425">
        <v>1.29</v>
      </c>
      <c r="P1425">
        <v>0.47299999999999998</v>
      </c>
      <c r="Q1425">
        <v>1.18</v>
      </c>
      <c r="R1425">
        <v>1091</v>
      </c>
      <c r="S1425">
        <v>16.181999999999999</v>
      </c>
      <c r="T1425">
        <v>6680</v>
      </c>
      <c r="U1425">
        <v>99.076999999999998</v>
      </c>
      <c r="V1425">
        <v>404</v>
      </c>
      <c r="W1425">
        <v>5.992</v>
      </c>
      <c r="X1425">
        <v>1637</v>
      </c>
      <c r="Y1425">
        <v>24.28</v>
      </c>
      <c r="Z1425">
        <v>370193</v>
      </c>
      <c r="AA1425">
        <v>155909820</v>
      </c>
      <c r="AB1425">
        <v>2312.4470000000001</v>
      </c>
      <c r="AC1425">
        <v>5.4909999999999997</v>
      </c>
      <c r="AD1425">
        <v>258812</v>
      </c>
      <c r="AE1425">
        <v>3.839</v>
      </c>
      <c r="AF1425">
        <v>2.5000000000000001E-2</v>
      </c>
      <c r="AG1425">
        <v>40</v>
      </c>
      <c r="AH1425" t="s">
        <v>207</v>
      </c>
      <c r="AI1425">
        <v>100003166</v>
      </c>
      <c r="AJ1425">
        <v>51807736</v>
      </c>
      <c r="AK1425">
        <v>46042860</v>
      </c>
      <c r="AL1425">
        <v>3225740</v>
      </c>
      <c r="AM1425">
        <v>158431</v>
      </c>
      <c r="AN1425">
        <v>116979</v>
      </c>
      <c r="AO1425">
        <v>148.32</v>
      </c>
      <c r="AP1425">
        <v>76.84</v>
      </c>
      <c r="AQ1425">
        <v>68.290000000000006</v>
      </c>
      <c r="AR1425">
        <v>4.78</v>
      </c>
      <c r="AS1425">
        <v>1735</v>
      </c>
      <c r="AT1425">
        <v>19994</v>
      </c>
      <c r="AU1425">
        <v>0.03</v>
      </c>
      <c r="AV1425">
        <v>66.67</v>
      </c>
      <c r="AW1425">
        <v>67422000</v>
      </c>
      <c r="AX1425">
        <v>122.578</v>
      </c>
      <c r="AY1425">
        <v>42</v>
      </c>
      <c r="AZ1425">
        <v>19.718</v>
      </c>
      <c r="BA1425">
        <v>13.079000000000001</v>
      </c>
      <c r="BB1425">
        <v>38605.671000000002</v>
      </c>
      <c r="BD1425">
        <v>86.06</v>
      </c>
      <c r="BE1425">
        <v>4.7699999999999996</v>
      </c>
      <c r="BF1425">
        <v>30.1</v>
      </c>
      <c r="BG1425">
        <v>35.6</v>
      </c>
      <c r="BI1425">
        <v>5.98</v>
      </c>
      <c r="BJ1425">
        <v>82.66</v>
      </c>
      <c r="BK1425">
        <v>0.90100000000000002</v>
      </c>
    </row>
    <row r="1426" spans="1:67" x14ac:dyDescent="0.3">
      <c r="A1426" t="s">
        <v>205</v>
      </c>
      <c r="B1426" t="s">
        <v>206</v>
      </c>
      <c r="C1426" t="s">
        <v>122</v>
      </c>
      <c r="D1426" s="33">
        <v>44503</v>
      </c>
      <c r="E1426">
        <v>7225667</v>
      </c>
      <c r="F1426">
        <v>10230</v>
      </c>
      <c r="G1426">
        <v>5749.5709999999999</v>
      </c>
      <c r="H1426">
        <v>117848</v>
      </c>
      <c r="I1426">
        <v>38</v>
      </c>
      <c r="J1426">
        <v>32</v>
      </c>
      <c r="K1426">
        <v>107170.76</v>
      </c>
      <c r="L1426">
        <v>151.73099999999999</v>
      </c>
      <c r="M1426">
        <v>85.277000000000001</v>
      </c>
      <c r="N1426">
        <v>1747.9159999999999</v>
      </c>
      <c r="O1426">
        <v>0.56399999999999995</v>
      </c>
      <c r="P1426">
        <v>0.47499999999999998</v>
      </c>
      <c r="Q1426">
        <v>1.22</v>
      </c>
      <c r="R1426">
        <v>1096</v>
      </c>
      <c r="S1426">
        <v>16.256</v>
      </c>
      <c r="T1426">
        <v>6764</v>
      </c>
      <c r="U1426">
        <v>100.32299999999999</v>
      </c>
      <c r="V1426">
        <v>438</v>
      </c>
      <c r="W1426">
        <v>6.4960000000000004</v>
      </c>
      <c r="X1426">
        <v>1801</v>
      </c>
      <c r="Y1426">
        <v>26.712</v>
      </c>
      <c r="Z1426">
        <v>281011</v>
      </c>
      <c r="AA1426">
        <v>156190831</v>
      </c>
      <c r="AB1426">
        <v>2316.6149999999998</v>
      </c>
      <c r="AC1426">
        <v>4.1680000000000001</v>
      </c>
      <c r="AD1426">
        <v>258367</v>
      </c>
      <c r="AE1426">
        <v>3.8319999999999999</v>
      </c>
      <c r="AF1426">
        <v>2.5999999999999999E-2</v>
      </c>
      <c r="AG1426">
        <v>38.5</v>
      </c>
      <c r="AH1426" t="s">
        <v>207</v>
      </c>
      <c r="AI1426">
        <v>100199208</v>
      </c>
      <c r="AJ1426">
        <v>51837227</v>
      </c>
      <c r="AK1426">
        <v>46090509</v>
      </c>
      <c r="AL1426">
        <v>3344766</v>
      </c>
      <c r="AM1426">
        <v>196042</v>
      </c>
      <c r="AN1426">
        <v>118516</v>
      </c>
      <c r="AO1426">
        <v>148.62</v>
      </c>
      <c r="AP1426">
        <v>76.88</v>
      </c>
      <c r="AQ1426">
        <v>68.36</v>
      </c>
      <c r="AR1426">
        <v>4.96</v>
      </c>
      <c r="AS1426">
        <v>1758</v>
      </c>
      <c r="AT1426">
        <v>19935</v>
      </c>
      <c r="AU1426">
        <v>0.03</v>
      </c>
      <c r="AV1426">
        <v>66.67</v>
      </c>
      <c r="AW1426">
        <v>67422000</v>
      </c>
      <c r="AX1426">
        <v>122.578</v>
      </c>
      <c r="AY1426">
        <v>42</v>
      </c>
      <c r="AZ1426">
        <v>19.718</v>
      </c>
      <c r="BA1426">
        <v>13.079000000000001</v>
      </c>
      <c r="BB1426">
        <v>38605.671000000002</v>
      </c>
      <c r="BD1426">
        <v>86.06</v>
      </c>
      <c r="BE1426">
        <v>4.7699999999999996</v>
      </c>
      <c r="BF1426">
        <v>30.1</v>
      </c>
      <c r="BG1426">
        <v>35.6</v>
      </c>
      <c r="BI1426">
        <v>5.98</v>
      </c>
      <c r="BJ1426">
        <v>82.66</v>
      </c>
      <c r="BK1426">
        <v>0.90100000000000002</v>
      </c>
    </row>
    <row r="1427" spans="1:67" x14ac:dyDescent="0.3">
      <c r="A1427" t="s">
        <v>205</v>
      </c>
      <c r="B1427" t="s">
        <v>206</v>
      </c>
      <c r="C1427" t="s">
        <v>122</v>
      </c>
      <c r="D1427" s="33">
        <v>44504</v>
      </c>
      <c r="E1427">
        <v>7235011</v>
      </c>
      <c r="F1427">
        <v>9344</v>
      </c>
      <c r="G1427">
        <v>6228.7139999999999</v>
      </c>
      <c r="H1427">
        <v>117894</v>
      </c>
      <c r="I1427">
        <v>46</v>
      </c>
      <c r="J1427">
        <v>34.286000000000001</v>
      </c>
      <c r="K1427">
        <v>107309.35</v>
      </c>
      <c r="L1427">
        <v>138.59</v>
      </c>
      <c r="M1427">
        <v>92.384</v>
      </c>
      <c r="N1427">
        <v>1748.598</v>
      </c>
      <c r="O1427">
        <v>0.68200000000000005</v>
      </c>
      <c r="P1427">
        <v>0.50900000000000001</v>
      </c>
      <c r="Q1427">
        <v>1.24</v>
      </c>
      <c r="R1427">
        <v>1099</v>
      </c>
      <c r="S1427">
        <v>16.3</v>
      </c>
      <c r="T1427">
        <v>6718</v>
      </c>
      <c r="U1427">
        <v>99.641000000000005</v>
      </c>
      <c r="V1427">
        <v>461</v>
      </c>
      <c r="W1427">
        <v>6.8380000000000001</v>
      </c>
      <c r="X1427">
        <v>1864</v>
      </c>
      <c r="Y1427">
        <v>27.646999999999998</v>
      </c>
      <c r="Z1427">
        <v>275605</v>
      </c>
      <c r="AA1427">
        <v>156466436</v>
      </c>
      <c r="AB1427">
        <v>2320.703</v>
      </c>
      <c r="AC1427">
        <v>4.0880000000000001</v>
      </c>
      <c r="AD1427">
        <v>256671</v>
      </c>
      <c r="AE1427">
        <v>3.8069999999999999</v>
      </c>
      <c r="AF1427">
        <v>2.8000000000000001E-2</v>
      </c>
      <c r="AG1427">
        <v>35.700000000000003</v>
      </c>
      <c r="AH1427" t="s">
        <v>207</v>
      </c>
      <c r="AI1427">
        <v>100367746</v>
      </c>
      <c r="AJ1427">
        <v>51860760</v>
      </c>
      <c r="AK1427">
        <v>46128019</v>
      </c>
      <c r="AL1427">
        <v>3452430</v>
      </c>
      <c r="AM1427">
        <v>168538</v>
      </c>
      <c r="AN1427">
        <v>121637</v>
      </c>
      <c r="AO1427">
        <v>148.86000000000001</v>
      </c>
      <c r="AP1427">
        <v>76.92</v>
      </c>
      <c r="AQ1427">
        <v>68.42</v>
      </c>
      <c r="AR1427">
        <v>5.12</v>
      </c>
      <c r="AS1427">
        <v>1804</v>
      </c>
      <c r="AT1427">
        <v>19974</v>
      </c>
      <c r="AU1427">
        <v>0.03</v>
      </c>
      <c r="AV1427">
        <v>66.67</v>
      </c>
      <c r="AW1427">
        <v>67422000</v>
      </c>
      <c r="AX1427">
        <v>122.578</v>
      </c>
      <c r="AY1427">
        <v>42</v>
      </c>
      <c r="AZ1427">
        <v>19.718</v>
      </c>
      <c r="BA1427">
        <v>13.079000000000001</v>
      </c>
      <c r="BB1427">
        <v>38605.671000000002</v>
      </c>
      <c r="BD1427">
        <v>86.06</v>
      </c>
      <c r="BE1427">
        <v>4.7699999999999996</v>
      </c>
      <c r="BF1427">
        <v>30.1</v>
      </c>
      <c r="BG1427">
        <v>35.6</v>
      </c>
      <c r="BI1427">
        <v>5.98</v>
      </c>
      <c r="BJ1427">
        <v>82.66</v>
      </c>
      <c r="BK1427">
        <v>0.90100000000000002</v>
      </c>
    </row>
    <row r="1428" spans="1:67" x14ac:dyDescent="0.3">
      <c r="A1428" t="s">
        <v>205</v>
      </c>
      <c r="B1428" t="s">
        <v>206</v>
      </c>
      <c r="C1428" t="s">
        <v>122</v>
      </c>
      <c r="D1428" s="33">
        <v>44505</v>
      </c>
      <c r="E1428">
        <v>7244009</v>
      </c>
      <c r="F1428">
        <v>8998</v>
      </c>
      <c r="G1428">
        <v>6595.143</v>
      </c>
      <c r="H1428">
        <v>117920</v>
      </c>
      <c r="I1428">
        <v>26</v>
      </c>
      <c r="J1428">
        <v>33.856999999999999</v>
      </c>
      <c r="K1428">
        <v>107442.808</v>
      </c>
      <c r="L1428">
        <v>133.458</v>
      </c>
      <c r="M1428">
        <v>97.819000000000003</v>
      </c>
      <c r="N1428">
        <v>1748.9839999999999</v>
      </c>
      <c r="O1428">
        <v>0.38600000000000001</v>
      </c>
      <c r="P1428">
        <v>0.502</v>
      </c>
      <c r="Q1428">
        <v>1.26</v>
      </c>
      <c r="R1428">
        <v>1089</v>
      </c>
      <c r="S1428">
        <v>16.152000000000001</v>
      </c>
      <c r="T1428">
        <v>6735</v>
      </c>
      <c r="U1428">
        <v>99.893000000000001</v>
      </c>
      <c r="V1428">
        <v>476</v>
      </c>
      <c r="W1428">
        <v>7.06</v>
      </c>
      <c r="X1428">
        <v>1915</v>
      </c>
      <c r="Y1428">
        <v>28.402999999999999</v>
      </c>
      <c r="Z1428">
        <v>367263</v>
      </c>
      <c r="AA1428">
        <v>156833699</v>
      </c>
      <c r="AB1428">
        <v>2326.15</v>
      </c>
      <c r="AC1428">
        <v>5.4470000000000001</v>
      </c>
      <c r="AD1428">
        <v>255267</v>
      </c>
      <c r="AE1428">
        <v>3.786</v>
      </c>
      <c r="AF1428">
        <v>2.9000000000000001E-2</v>
      </c>
      <c r="AG1428">
        <v>34.5</v>
      </c>
      <c r="AH1428" t="s">
        <v>207</v>
      </c>
      <c r="AI1428">
        <v>100594278</v>
      </c>
      <c r="AJ1428">
        <v>51892926</v>
      </c>
      <c r="AK1428">
        <v>46180737</v>
      </c>
      <c r="AL1428">
        <v>3594201</v>
      </c>
      <c r="AM1428">
        <v>226532</v>
      </c>
      <c r="AN1428">
        <v>125467</v>
      </c>
      <c r="AO1428">
        <v>149.19999999999999</v>
      </c>
      <c r="AP1428">
        <v>76.97</v>
      </c>
      <c r="AQ1428">
        <v>68.5</v>
      </c>
      <c r="AR1428">
        <v>5.33</v>
      </c>
      <c r="AS1428">
        <v>1861</v>
      </c>
      <c r="AT1428">
        <v>20080</v>
      </c>
      <c r="AU1428">
        <v>0.03</v>
      </c>
      <c r="AV1428">
        <v>66.67</v>
      </c>
      <c r="AW1428">
        <v>67422000</v>
      </c>
      <c r="AX1428">
        <v>122.578</v>
      </c>
      <c r="AY1428">
        <v>42</v>
      </c>
      <c r="AZ1428">
        <v>19.718</v>
      </c>
      <c r="BA1428">
        <v>13.079000000000001</v>
      </c>
      <c r="BB1428">
        <v>38605.671000000002</v>
      </c>
      <c r="BD1428">
        <v>86.06</v>
      </c>
      <c r="BE1428">
        <v>4.7699999999999996</v>
      </c>
      <c r="BF1428">
        <v>30.1</v>
      </c>
      <c r="BG1428">
        <v>35.6</v>
      </c>
      <c r="BI1428">
        <v>5.98</v>
      </c>
      <c r="BJ1428">
        <v>82.66</v>
      </c>
      <c r="BK1428">
        <v>0.90100000000000002</v>
      </c>
    </row>
    <row r="1429" spans="1:67" x14ac:dyDescent="0.3">
      <c r="A1429" t="s">
        <v>205</v>
      </c>
      <c r="B1429" t="s">
        <v>206</v>
      </c>
      <c r="C1429" t="s">
        <v>122</v>
      </c>
      <c r="D1429" s="33">
        <v>44506</v>
      </c>
      <c r="E1429">
        <v>7253614</v>
      </c>
      <c r="F1429">
        <v>9605</v>
      </c>
      <c r="G1429">
        <v>6915.857</v>
      </c>
      <c r="H1429">
        <v>117945</v>
      </c>
      <c r="I1429">
        <v>25</v>
      </c>
      <c r="J1429">
        <v>34.286000000000001</v>
      </c>
      <c r="K1429">
        <v>107585.269</v>
      </c>
      <c r="L1429">
        <v>142.46100000000001</v>
      </c>
      <c r="M1429">
        <v>102.57599999999999</v>
      </c>
      <c r="N1429">
        <v>1749.355</v>
      </c>
      <c r="O1429">
        <v>0.371</v>
      </c>
      <c r="P1429">
        <v>0.50900000000000001</v>
      </c>
      <c r="Q1429">
        <v>1.28</v>
      </c>
      <c r="R1429">
        <v>1099</v>
      </c>
      <c r="S1429">
        <v>16.3</v>
      </c>
      <c r="T1429">
        <v>6667</v>
      </c>
      <c r="U1429">
        <v>98.885000000000005</v>
      </c>
      <c r="V1429">
        <v>487</v>
      </c>
      <c r="W1429">
        <v>7.2229999999999999</v>
      </c>
      <c r="X1429">
        <v>1929</v>
      </c>
      <c r="Y1429">
        <v>28.611000000000001</v>
      </c>
      <c r="Z1429">
        <v>302889</v>
      </c>
      <c r="AA1429">
        <v>157136588</v>
      </c>
      <c r="AB1429">
        <v>2330.643</v>
      </c>
      <c r="AC1429">
        <v>4.492</v>
      </c>
      <c r="AD1429">
        <v>251133</v>
      </c>
      <c r="AE1429">
        <v>3.7250000000000001</v>
      </c>
      <c r="AF1429">
        <v>3.1E-2</v>
      </c>
      <c r="AG1429">
        <v>32.299999999999997</v>
      </c>
      <c r="AH1429" t="s">
        <v>207</v>
      </c>
      <c r="AI1429">
        <v>100715006</v>
      </c>
      <c r="AJ1429">
        <v>51914273</v>
      </c>
      <c r="AK1429">
        <v>46215251</v>
      </c>
      <c r="AL1429">
        <v>3659144</v>
      </c>
      <c r="AM1429">
        <v>120728</v>
      </c>
      <c r="AN1429">
        <v>127909</v>
      </c>
      <c r="AO1429">
        <v>149.38</v>
      </c>
      <c r="AP1429">
        <v>77</v>
      </c>
      <c r="AQ1429">
        <v>68.55</v>
      </c>
      <c r="AR1429">
        <v>5.43</v>
      </c>
      <c r="AS1429">
        <v>1897</v>
      </c>
      <c r="AT1429">
        <v>20226</v>
      </c>
      <c r="AU1429">
        <v>0.03</v>
      </c>
      <c r="AV1429">
        <v>66.67</v>
      </c>
      <c r="AW1429">
        <v>67422000</v>
      </c>
      <c r="AX1429">
        <v>122.578</v>
      </c>
      <c r="AY1429">
        <v>42</v>
      </c>
      <c r="AZ1429">
        <v>19.718</v>
      </c>
      <c r="BA1429">
        <v>13.079000000000001</v>
      </c>
      <c r="BB1429">
        <v>38605.671000000002</v>
      </c>
      <c r="BD1429">
        <v>86.06</v>
      </c>
      <c r="BE1429">
        <v>4.7699999999999996</v>
      </c>
      <c r="BF1429">
        <v>30.1</v>
      </c>
      <c r="BG1429">
        <v>35.6</v>
      </c>
      <c r="BI1429">
        <v>5.98</v>
      </c>
      <c r="BJ1429">
        <v>82.66</v>
      </c>
      <c r="BK1429">
        <v>0.90100000000000002</v>
      </c>
    </row>
    <row r="1430" spans="1:67" x14ac:dyDescent="0.3">
      <c r="A1430" t="s">
        <v>205</v>
      </c>
      <c r="B1430" t="s">
        <v>206</v>
      </c>
      <c r="C1430" t="s">
        <v>122</v>
      </c>
      <c r="D1430" s="33">
        <v>44507</v>
      </c>
      <c r="E1430">
        <v>7262161</v>
      </c>
      <c r="F1430">
        <v>8547</v>
      </c>
      <c r="G1430">
        <v>7232.7139999999999</v>
      </c>
      <c r="H1430">
        <v>117955</v>
      </c>
      <c r="I1430">
        <v>10</v>
      </c>
      <c r="J1430">
        <v>34</v>
      </c>
      <c r="K1430">
        <v>107712.038</v>
      </c>
      <c r="L1430">
        <v>126.76900000000001</v>
      </c>
      <c r="M1430">
        <v>107.27500000000001</v>
      </c>
      <c r="N1430">
        <v>1749.5029999999999</v>
      </c>
      <c r="O1430">
        <v>0.14799999999999999</v>
      </c>
      <c r="P1430">
        <v>0.504</v>
      </c>
      <c r="Q1430">
        <v>1.29</v>
      </c>
      <c r="R1430">
        <v>1101</v>
      </c>
      <c r="S1430">
        <v>16.329999999999998</v>
      </c>
      <c r="T1430">
        <v>6709</v>
      </c>
      <c r="U1430">
        <v>99.507999999999996</v>
      </c>
      <c r="V1430">
        <v>487</v>
      </c>
      <c r="W1430">
        <v>7.2229999999999999</v>
      </c>
      <c r="X1430">
        <v>1924</v>
      </c>
      <c r="Y1430">
        <v>28.536999999999999</v>
      </c>
      <c r="Z1430">
        <v>64027</v>
      </c>
      <c r="AA1430">
        <v>157200615</v>
      </c>
      <c r="AB1430">
        <v>2331.5920000000001</v>
      </c>
      <c r="AC1430">
        <v>0.95</v>
      </c>
      <c r="AD1430">
        <v>249546</v>
      </c>
      <c r="AE1430">
        <v>3.7010000000000001</v>
      </c>
      <c r="AF1430">
        <v>3.1E-2</v>
      </c>
      <c r="AG1430">
        <v>32.299999999999997</v>
      </c>
      <c r="AH1430" t="s">
        <v>207</v>
      </c>
      <c r="AI1430">
        <v>100726822</v>
      </c>
      <c r="AJ1430">
        <v>51916629</v>
      </c>
      <c r="AK1430">
        <v>46219615</v>
      </c>
      <c r="AL1430">
        <v>3664311</v>
      </c>
      <c r="AM1430">
        <v>11816</v>
      </c>
      <c r="AN1430">
        <v>128186</v>
      </c>
      <c r="AO1430">
        <v>149.4</v>
      </c>
      <c r="AP1430">
        <v>77</v>
      </c>
      <c r="AQ1430">
        <v>68.55</v>
      </c>
      <c r="AR1430">
        <v>5.43</v>
      </c>
      <c r="AS1430">
        <v>1901</v>
      </c>
      <c r="AT1430">
        <v>20208</v>
      </c>
      <c r="AU1430">
        <v>0.03</v>
      </c>
      <c r="AV1430">
        <v>66.67</v>
      </c>
      <c r="AW1430">
        <v>67422000</v>
      </c>
      <c r="AX1430">
        <v>122.578</v>
      </c>
      <c r="AY1430">
        <v>42</v>
      </c>
      <c r="AZ1430">
        <v>19.718</v>
      </c>
      <c r="BA1430">
        <v>13.079000000000001</v>
      </c>
      <c r="BB1430">
        <v>38605.671000000002</v>
      </c>
      <c r="BD1430">
        <v>86.06</v>
      </c>
      <c r="BE1430">
        <v>4.7699999999999996</v>
      </c>
      <c r="BF1430">
        <v>30.1</v>
      </c>
      <c r="BG1430">
        <v>35.6</v>
      </c>
      <c r="BI1430">
        <v>5.98</v>
      </c>
      <c r="BJ1430">
        <v>82.66</v>
      </c>
      <c r="BK1430">
        <v>0.90100000000000002</v>
      </c>
      <c r="BL1430">
        <v>69060.2</v>
      </c>
      <c r="BM1430">
        <v>6.12</v>
      </c>
      <c r="BN1430">
        <v>0.87</v>
      </c>
      <c r="BO1430">
        <v>1024.2977069799199</v>
      </c>
    </row>
    <row r="1431" spans="1:67" x14ac:dyDescent="0.3">
      <c r="A1431" t="s">
        <v>205</v>
      </c>
      <c r="B1431" t="s">
        <v>206</v>
      </c>
      <c r="C1431" t="s">
        <v>122</v>
      </c>
      <c r="D1431" s="33">
        <v>44508</v>
      </c>
      <c r="E1431">
        <v>7264358</v>
      </c>
      <c r="F1431">
        <v>2197</v>
      </c>
      <c r="G1431">
        <v>7280</v>
      </c>
      <c r="H1431">
        <v>118012</v>
      </c>
      <c r="I1431">
        <v>57</v>
      </c>
      <c r="J1431">
        <v>41.286000000000001</v>
      </c>
      <c r="K1431">
        <v>107744.62300000001</v>
      </c>
      <c r="L1431">
        <v>32.585999999999999</v>
      </c>
      <c r="M1431">
        <v>107.977</v>
      </c>
      <c r="N1431">
        <v>1750.3489999999999</v>
      </c>
      <c r="O1431">
        <v>0.84499999999999997</v>
      </c>
      <c r="P1431">
        <v>0.61199999999999999</v>
      </c>
      <c r="Q1431">
        <v>1.3</v>
      </c>
      <c r="R1431">
        <v>1141</v>
      </c>
      <c r="S1431">
        <v>16.922999999999998</v>
      </c>
      <c r="T1431">
        <v>6865</v>
      </c>
      <c r="U1431">
        <v>101.821</v>
      </c>
      <c r="V1431">
        <v>580</v>
      </c>
      <c r="W1431">
        <v>8.6029999999999998</v>
      </c>
      <c r="X1431">
        <v>2304</v>
      </c>
      <c r="Y1431">
        <v>34.173000000000002</v>
      </c>
      <c r="Z1431">
        <v>372074</v>
      </c>
      <c r="AA1431">
        <v>157572689</v>
      </c>
      <c r="AB1431">
        <v>2337.1109999999999</v>
      </c>
      <c r="AC1431">
        <v>5.5190000000000001</v>
      </c>
      <c r="AD1431">
        <v>290437</v>
      </c>
      <c r="AE1431">
        <v>4.3079999999999998</v>
      </c>
      <c r="AF1431">
        <v>3.3000000000000002E-2</v>
      </c>
      <c r="AG1431">
        <v>30.3</v>
      </c>
      <c r="AH1431" t="s">
        <v>207</v>
      </c>
      <c r="AI1431">
        <v>100912024</v>
      </c>
      <c r="AJ1431">
        <v>51936816</v>
      </c>
      <c r="AK1431">
        <v>46257468</v>
      </c>
      <c r="AL1431">
        <v>3791630</v>
      </c>
      <c r="AM1431">
        <v>185202</v>
      </c>
      <c r="AN1431">
        <v>152470</v>
      </c>
      <c r="AO1431">
        <v>149.66999999999999</v>
      </c>
      <c r="AP1431">
        <v>77.03</v>
      </c>
      <c r="AQ1431">
        <v>68.61</v>
      </c>
      <c r="AR1431">
        <v>5.62</v>
      </c>
      <c r="AS1431">
        <v>2261</v>
      </c>
      <c r="AT1431">
        <v>22001</v>
      </c>
      <c r="AU1431">
        <v>3.3000000000000002E-2</v>
      </c>
      <c r="AV1431">
        <v>66.67</v>
      </c>
      <c r="AW1431">
        <v>67422000</v>
      </c>
      <c r="AX1431">
        <v>122.578</v>
      </c>
      <c r="AY1431">
        <v>42</v>
      </c>
      <c r="AZ1431">
        <v>19.718</v>
      </c>
      <c r="BA1431">
        <v>13.079000000000001</v>
      </c>
      <c r="BB1431">
        <v>38605.671000000002</v>
      </c>
      <c r="BD1431">
        <v>86.06</v>
      </c>
      <c r="BE1431">
        <v>4.7699999999999996</v>
      </c>
      <c r="BF1431">
        <v>30.1</v>
      </c>
      <c r="BG1431">
        <v>35.6</v>
      </c>
      <c r="BI1431">
        <v>5.98</v>
      </c>
      <c r="BJ1431">
        <v>82.66</v>
      </c>
      <c r="BK1431">
        <v>0.90100000000000002</v>
      </c>
    </row>
    <row r="1432" spans="1:67" x14ac:dyDescent="0.3">
      <c r="A1432" t="s">
        <v>205</v>
      </c>
      <c r="B1432" t="s">
        <v>206</v>
      </c>
      <c r="C1432" t="s">
        <v>122</v>
      </c>
      <c r="D1432" s="33">
        <v>44509</v>
      </c>
      <c r="E1432">
        <v>7276869</v>
      </c>
      <c r="F1432">
        <v>12511</v>
      </c>
      <c r="G1432">
        <v>8776</v>
      </c>
      <c r="H1432">
        <v>118056</v>
      </c>
      <c r="I1432">
        <v>44</v>
      </c>
      <c r="J1432">
        <v>35.143000000000001</v>
      </c>
      <c r="K1432">
        <v>107930.186</v>
      </c>
      <c r="L1432">
        <v>185.56299999999999</v>
      </c>
      <c r="M1432">
        <v>130.16499999999999</v>
      </c>
      <c r="N1432">
        <v>1751.001</v>
      </c>
      <c r="O1432">
        <v>0.65300000000000002</v>
      </c>
      <c r="P1432">
        <v>0.52100000000000002</v>
      </c>
      <c r="Q1432">
        <v>1.32</v>
      </c>
      <c r="R1432">
        <v>1140</v>
      </c>
      <c r="S1432">
        <v>16.908000000000001</v>
      </c>
      <c r="T1432">
        <v>6851</v>
      </c>
      <c r="U1432">
        <v>101.614</v>
      </c>
      <c r="V1432">
        <v>553</v>
      </c>
      <c r="W1432">
        <v>8.202</v>
      </c>
      <c r="X1432">
        <v>2297</v>
      </c>
      <c r="Y1432">
        <v>34.069000000000003</v>
      </c>
      <c r="Z1432">
        <v>329506</v>
      </c>
      <c r="AA1432">
        <v>157902195</v>
      </c>
      <c r="AB1432">
        <v>2341.998</v>
      </c>
      <c r="AC1432">
        <v>4.8869999999999996</v>
      </c>
      <c r="AD1432">
        <v>284625</v>
      </c>
      <c r="AE1432">
        <v>4.2220000000000004</v>
      </c>
      <c r="AF1432">
        <v>3.4000000000000002E-2</v>
      </c>
      <c r="AG1432">
        <v>29.4</v>
      </c>
      <c r="AH1432" t="s">
        <v>207</v>
      </c>
      <c r="AI1432">
        <v>101140563</v>
      </c>
      <c r="AJ1432">
        <v>51958765</v>
      </c>
      <c r="AK1432">
        <v>46302297</v>
      </c>
      <c r="AL1432">
        <v>3953537</v>
      </c>
      <c r="AM1432">
        <v>228539</v>
      </c>
      <c r="AN1432">
        <v>162485</v>
      </c>
      <c r="AO1432">
        <v>150.01</v>
      </c>
      <c r="AP1432">
        <v>77.069999999999993</v>
      </c>
      <c r="AQ1432">
        <v>68.680000000000007</v>
      </c>
      <c r="AR1432">
        <v>5.86</v>
      </c>
      <c r="AS1432">
        <v>2410</v>
      </c>
      <c r="AT1432">
        <v>21576</v>
      </c>
      <c r="AU1432">
        <v>3.2000000000000001E-2</v>
      </c>
      <c r="AV1432">
        <v>66.67</v>
      </c>
      <c r="AW1432">
        <v>67422000</v>
      </c>
      <c r="AX1432">
        <v>122.578</v>
      </c>
      <c r="AY1432">
        <v>42</v>
      </c>
      <c r="AZ1432">
        <v>19.718</v>
      </c>
      <c r="BA1432">
        <v>13.079000000000001</v>
      </c>
      <c r="BB1432">
        <v>38605.671000000002</v>
      </c>
      <c r="BD1432">
        <v>86.06</v>
      </c>
      <c r="BE1432">
        <v>4.7699999999999996</v>
      </c>
      <c r="BF1432">
        <v>30.1</v>
      </c>
      <c r="BG1432">
        <v>35.6</v>
      </c>
      <c r="BI1432">
        <v>5.98</v>
      </c>
      <c r="BJ1432">
        <v>82.66</v>
      </c>
      <c r="BK1432">
        <v>0.90100000000000002</v>
      </c>
    </row>
    <row r="1433" spans="1:67" x14ac:dyDescent="0.3">
      <c r="A1433" t="s">
        <v>205</v>
      </c>
      <c r="B1433" t="s">
        <v>206</v>
      </c>
      <c r="C1433" t="s">
        <v>122</v>
      </c>
      <c r="D1433" s="33">
        <v>44510</v>
      </c>
      <c r="E1433">
        <v>7288752</v>
      </c>
      <c r="F1433">
        <v>11883</v>
      </c>
      <c r="G1433">
        <v>9012.143</v>
      </c>
      <c r="H1433">
        <v>118089</v>
      </c>
      <c r="I1433">
        <v>33</v>
      </c>
      <c r="J1433">
        <v>34.429000000000002</v>
      </c>
      <c r="K1433">
        <v>108106.43399999999</v>
      </c>
      <c r="L1433">
        <v>176.24799999999999</v>
      </c>
      <c r="M1433">
        <v>133.66800000000001</v>
      </c>
      <c r="N1433">
        <v>1751.491</v>
      </c>
      <c r="O1433">
        <v>0.48899999999999999</v>
      </c>
      <c r="P1433">
        <v>0.51100000000000001</v>
      </c>
      <c r="Q1433">
        <v>1.32</v>
      </c>
      <c r="R1433">
        <v>1154</v>
      </c>
      <c r="S1433">
        <v>17.116</v>
      </c>
      <c r="T1433">
        <v>6906</v>
      </c>
      <c r="U1433">
        <v>102.429</v>
      </c>
      <c r="V1433">
        <v>551</v>
      </c>
      <c r="W1433">
        <v>8.1720000000000006</v>
      </c>
      <c r="X1433">
        <v>2247</v>
      </c>
      <c r="Y1433">
        <v>33.326999999999998</v>
      </c>
      <c r="Z1433">
        <v>354390</v>
      </c>
      <c r="AA1433">
        <v>158256585</v>
      </c>
      <c r="AB1433">
        <v>2347.2539999999999</v>
      </c>
      <c r="AC1433">
        <v>5.2560000000000002</v>
      </c>
      <c r="AD1433">
        <v>295108</v>
      </c>
      <c r="AE1433">
        <v>4.3769999999999998</v>
      </c>
      <c r="AF1433">
        <v>3.4000000000000002E-2</v>
      </c>
      <c r="AG1433">
        <v>29.4</v>
      </c>
      <c r="AH1433" t="s">
        <v>207</v>
      </c>
      <c r="AI1433">
        <v>101413567</v>
      </c>
      <c r="AJ1433">
        <v>51989873</v>
      </c>
      <c r="AK1433">
        <v>46356967</v>
      </c>
      <c r="AL1433">
        <v>4140869</v>
      </c>
      <c r="AM1433">
        <v>273004</v>
      </c>
      <c r="AN1433">
        <v>173480</v>
      </c>
      <c r="AO1433">
        <v>150.41999999999999</v>
      </c>
      <c r="AP1433">
        <v>77.11</v>
      </c>
      <c r="AQ1433">
        <v>68.760000000000005</v>
      </c>
      <c r="AR1433">
        <v>6.14</v>
      </c>
      <c r="AS1433">
        <v>2573</v>
      </c>
      <c r="AT1433">
        <v>21807</v>
      </c>
      <c r="AU1433">
        <v>3.2000000000000001E-2</v>
      </c>
      <c r="AV1433">
        <v>66.67</v>
      </c>
      <c r="AW1433">
        <v>67422000</v>
      </c>
      <c r="AX1433">
        <v>122.578</v>
      </c>
      <c r="AY1433">
        <v>42</v>
      </c>
      <c r="AZ1433">
        <v>19.718</v>
      </c>
      <c r="BA1433">
        <v>13.079000000000001</v>
      </c>
      <c r="BB1433">
        <v>38605.671000000002</v>
      </c>
      <c r="BD1433">
        <v>86.06</v>
      </c>
      <c r="BE1433">
        <v>4.7699999999999996</v>
      </c>
      <c r="BF1433">
        <v>30.1</v>
      </c>
      <c r="BG1433">
        <v>35.6</v>
      </c>
      <c r="BI1433">
        <v>5.98</v>
      </c>
      <c r="BJ1433">
        <v>82.66</v>
      </c>
      <c r="BK1433">
        <v>0.90100000000000002</v>
      </c>
    </row>
    <row r="1434" spans="1:67" x14ac:dyDescent="0.3">
      <c r="A1434" t="s">
        <v>205</v>
      </c>
      <c r="B1434" t="s">
        <v>206</v>
      </c>
      <c r="C1434" t="s">
        <v>122</v>
      </c>
      <c r="D1434" s="33">
        <v>44511</v>
      </c>
      <c r="E1434">
        <v>7301355</v>
      </c>
      <c r="F1434">
        <v>12603</v>
      </c>
      <c r="G1434">
        <v>9477.7139999999999</v>
      </c>
      <c r="H1434">
        <v>118106</v>
      </c>
      <c r="I1434">
        <v>17</v>
      </c>
      <c r="J1434">
        <v>30.286000000000001</v>
      </c>
      <c r="K1434">
        <v>108293.361</v>
      </c>
      <c r="L1434">
        <v>186.92699999999999</v>
      </c>
      <c r="M1434">
        <v>140.57300000000001</v>
      </c>
      <c r="N1434">
        <v>1751.7429999999999</v>
      </c>
      <c r="O1434">
        <v>0.252</v>
      </c>
      <c r="P1434">
        <v>0.44900000000000001</v>
      </c>
      <c r="Q1434">
        <v>1.33</v>
      </c>
      <c r="R1434">
        <v>1145</v>
      </c>
      <c r="S1434">
        <v>16.983000000000001</v>
      </c>
      <c r="T1434">
        <v>6952</v>
      </c>
      <c r="U1434">
        <v>103.11199999999999</v>
      </c>
      <c r="V1434">
        <v>505</v>
      </c>
      <c r="W1434">
        <v>7.49</v>
      </c>
      <c r="X1434">
        <v>2125</v>
      </c>
      <c r="Y1434">
        <v>31.518000000000001</v>
      </c>
      <c r="Z1434">
        <v>86151</v>
      </c>
      <c r="AA1434">
        <v>158342736</v>
      </c>
      <c r="AB1434">
        <v>2348.5320000000002</v>
      </c>
      <c r="AC1434">
        <v>1.278</v>
      </c>
      <c r="AD1434">
        <v>268043</v>
      </c>
      <c r="AE1434">
        <v>3.976</v>
      </c>
      <c r="AF1434">
        <v>3.4000000000000002E-2</v>
      </c>
      <c r="AG1434">
        <v>29.4</v>
      </c>
      <c r="AH1434" t="s">
        <v>207</v>
      </c>
      <c r="AI1434">
        <v>101436783</v>
      </c>
      <c r="AJ1434">
        <v>51993839</v>
      </c>
      <c r="AK1434">
        <v>46363374</v>
      </c>
      <c r="AL1434">
        <v>4153790</v>
      </c>
      <c r="AM1434">
        <v>23216</v>
      </c>
      <c r="AN1434">
        <v>152720</v>
      </c>
      <c r="AO1434">
        <v>150.44999999999999</v>
      </c>
      <c r="AP1434">
        <v>77.12</v>
      </c>
      <c r="AQ1434">
        <v>68.77</v>
      </c>
      <c r="AR1434">
        <v>6.16</v>
      </c>
      <c r="AS1434">
        <v>2265</v>
      </c>
      <c r="AT1434">
        <v>19011</v>
      </c>
      <c r="AU1434">
        <v>2.8000000000000001E-2</v>
      </c>
      <c r="AV1434">
        <v>66.67</v>
      </c>
      <c r="AW1434">
        <v>67422000</v>
      </c>
      <c r="AX1434">
        <v>122.578</v>
      </c>
      <c r="AY1434">
        <v>42</v>
      </c>
      <c r="AZ1434">
        <v>19.718</v>
      </c>
      <c r="BA1434">
        <v>13.079000000000001</v>
      </c>
      <c r="BB1434">
        <v>38605.671000000002</v>
      </c>
      <c r="BD1434">
        <v>86.06</v>
      </c>
      <c r="BE1434">
        <v>4.7699999999999996</v>
      </c>
      <c r="BF1434">
        <v>30.1</v>
      </c>
      <c r="BG1434">
        <v>35.6</v>
      </c>
      <c r="BI1434">
        <v>5.98</v>
      </c>
      <c r="BJ1434">
        <v>82.66</v>
      </c>
      <c r="BK1434">
        <v>0.90100000000000002</v>
      </c>
    </row>
    <row r="1435" spans="1:67" x14ac:dyDescent="0.3">
      <c r="A1435" t="s">
        <v>205</v>
      </c>
      <c r="B1435" t="s">
        <v>206</v>
      </c>
      <c r="C1435" t="s">
        <v>122</v>
      </c>
      <c r="D1435" s="33">
        <v>44512</v>
      </c>
      <c r="E1435">
        <v>7305215</v>
      </c>
      <c r="F1435">
        <v>3860</v>
      </c>
      <c r="G1435">
        <v>8743.7139999999999</v>
      </c>
      <c r="H1435">
        <v>118154</v>
      </c>
      <c r="I1435">
        <v>48</v>
      </c>
      <c r="J1435">
        <v>33.429000000000002</v>
      </c>
      <c r="K1435">
        <v>108350.613</v>
      </c>
      <c r="L1435">
        <v>57.250999999999998</v>
      </c>
      <c r="M1435">
        <v>129.68600000000001</v>
      </c>
      <c r="N1435">
        <v>1752.4549999999999</v>
      </c>
      <c r="O1435">
        <v>0.71199999999999997</v>
      </c>
      <c r="P1435">
        <v>0.496</v>
      </c>
      <c r="Q1435">
        <v>1.34</v>
      </c>
      <c r="R1435">
        <v>1182</v>
      </c>
      <c r="S1435">
        <v>17.530999999999999</v>
      </c>
      <c r="T1435">
        <v>7046</v>
      </c>
      <c r="U1435">
        <v>104.506</v>
      </c>
      <c r="V1435">
        <v>521</v>
      </c>
      <c r="W1435">
        <v>7.7270000000000003</v>
      </c>
      <c r="X1435">
        <v>2153</v>
      </c>
      <c r="Y1435">
        <v>31.933</v>
      </c>
      <c r="Z1435">
        <v>481404</v>
      </c>
      <c r="AA1435">
        <v>158824140</v>
      </c>
      <c r="AB1435">
        <v>2355.672</v>
      </c>
      <c r="AC1435">
        <v>7.14</v>
      </c>
      <c r="AD1435">
        <v>284349</v>
      </c>
      <c r="AE1435">
        <v>4.2169999999999996</v>
      </c>
      <c r="AF1435">
        <v>3.5999999999999997E-2</v>
      </c>
      <c r="AG1435">
        <v>27.8</v>
      </c>
      <c r="AH1435" t="s">
        <v>207</v>
      </c>
      <c r="AI1435">
        <v>101704519</v>
      </c>
      <c r="AJ1435">
        <v>52022763</v>
      </c>
      <c r="AK1435">
        <v>46418360</v>
      </c>
      <c r="AL1435">
        <v>4337710</v>
      </c>
      <c r="AM1435">
        <v>267736</v>
      </c>
      <c r="AN1435">
        <v>158606</v>
      </c>
      <c r="AO1435">
        <v>150.85</v>
      </c>
      <c r="AP1435">
        <v>77.16</v>
      </c>
      <c r="AQ1435">
        <v>68.849999999999994</v>
      </c>
      <c r="AR1435">
        <v>6.43</v>
      </c>
      <c r="AS1435">
        <v>2352</v>
      </c>
      <c r="AT1435">
        <v>18548</v>
      </c>
      <c r="AU1435">
        <v>2.8000000000000001E-2</v>
      </c>
      <c r="AV1435">
        <v>66.67</v>
      </c>
      <c r="AW1435">
        <v>67422000</v>
      </c>
      <c r="AX1435">
        <v>122.578</v>
      </c>
      <c r="AY1435">
        <v>42</v>
      </c>
      <c r="AZ1435">
        <v>19.718</v>
      </c>
      <c r="BA1435">
        <v>13.079000000000001</v>
      </c>
      <c r="BB1435">
        <v>38605.671000000002</v>
      </c>
      <c r="BD1435">
        <v>86.06</v>
      </c>
      <c r="BE1435">
        <v>4.7699999999999996</v>
      </c>
      <c r="BF1435">
        <v>30.1</v>
      </c>
      <c r="BG1435">
        <v>35.6</v>
      </c>
      <c r="BI1435">
        <v>5.98</v>
      </c>
      <c r="BJ1435">
        <v>82.66</v>
      </c>
      <c r="BK1435">
        <v>0.90100000000000002</v>
      </c>
    </row>
    <row r="1436" spans="1:67" x14ac:dyDescent="0.3">
      <c r="A1436" t="s">
        <v>205</v>
      </c>
      <c r="B1436" t="s">
        <v>206</v>
      </c>
      <c r="C1436" t="s">
        <v>122</v>
      </c>
      <c r="D1436" s="33">
        <v>44513</v>
      </c>
      <c r="E1436">
        <v>7319861</v>
      </c>
      <c r="F1436">
        <v>14646</v>
      </c>
      <c r="G1436">
        <v>9463.857</v>
      </c>
      <c r="H1436">
        <v>118170</v>
      </c>
      <c r="I1436">
        <v>16</v>
      </c>
      <c r="J1436">
        <v>32.143000000000001</v>
      </c>
      <c r="K1436">
        <v>108567.841</v>
      </c>
      <c r="L1436">
        <v>217.22900000000001</v>
      </c>
      <c r="M1436">
        <v>140.36699999999999</v>
      </c>
      <c r="N1436">
        <v>1752.692</v>
      </c>
      <c r="O1436">
        <v>0.23699999999999999</v>
      </c>
      <c r="P1436">
        <v>0.47699999999999998</v>
      </c>
      <c r="Q1436">
        <v>1.37</v>
      </c>
      <c r="R1436">
        <v>1202</v>
      </c>
      <c r="S1436">
        <v>17.827999999999999</v>
      </c>
      <c r="T1436">
        <v>7050</v>
      </c>
      <c r="U1436">
        <v>104.565</v>
      </c>
      <c r="V1436">
        <v>530</v>
      </c>
      <c r="W1436">
        <v>7.8609999999999998</v>
      </c>
      <c r="X1436">
        <v>2197</v>
      </c>
      <c r="Y1436">
        <v>32.585999999999999</v>
      </c>
      <c r="Z1436">
        <v>331494</v>
      </c>
      <c r="AA1436">
        <v>159155634</v>
      </c>
      <c r="AB1436">
        <v>2360.5889999999999</v>
      </c>
      <c r="AC1436">
        <v>4.9169999999999998</v>
      </c>
      <c r="AD1436">
        <v>288435</v>
      </c>
      <c r="AE1436">
        <v>4.2779999999999996</v>
      </c>
      <c r="AF1436">
        <v>3.6999999999999998E-2</v>
      </c>
      <c r="AG1436">
        <v>27</v>
      </c>
      <c r="AH1436" t="s">
        <v>207</v>
      </c>
      <c r="AI1436">
        <v>101838015</v>
      </c>
      <c r="AJ1436">
        <v>52042909</v>
      </c>
      <c r="AK1436">
        <v>46451005</v>
      </c>
      <c r="AL1436">
        <v>4418486</v>
      </c>
      <c r="AM1436">
        <v>133496</v>
      </c>
      <c r="AN1436">
        <v>160430</v>
      </c>
      <c r="AO1436">
        <v>151.05000000000001</v>
      </c>
      <c r="AP1436">
        <v>77.19</v>
      </c>
      <c r="AQ1436">
        <v>68.900000000000006</v>
      </c>
      <c r="AR1436">
        <v>6.55</v>
      </c>
      <c r="AS1436">
        <v>2379</v>
      </c>
      <c r="AT1436">
        <v>18377</v>
      </c>
      <c r="AU1436">
        <v>2.7E-2</v>
      </c>
      <c r="AV1436">
        <v>66.67</v>
      </c>
      <c r="AW1436">
        <v>67422000</v>
      </c>
      <c r="AX1436">
        <v>122.578</v>
      </c>
      <c r="AY1436">
        <v>42</v>
      </c>
      <c r="AZ1436">
        <v>19.718</v>
      </c>
      <c r="BA1436">
        <v>13.079000000000001</v>
      </c>
      <c r="BB1436">
        <v>38605.671000000002</v>
      </c>
      <c r="BD1436">
        <v>86.06</v>
      </c>
      <c r="BE1436">
        <v>4.7699999999999996</v>
      </c>
      <c r="BF1436">
        <v>30.1</v>
      </c>
      <c r="BG1436">
        <v>35.6</v>
      </c>
      <c r="BI1436">
        <v>5.98</v>
      </c>
      <c r="BJ1436">
        <v>82.66</v>
      </c>
      <c r="BK1436">
        <v>0.90100000000000002</v>
      </c>
    </row>
    <row r="1437" spans="1:67" x14ac:dyDescent="0.3">
      <c r="A1437" t="s">
        <v>205</v>
      </c>
      <c r="B1437" t="s">
        <v>206</v>
      </c>
      <c r="C1437" t="s">
        <v>122</v>
      </c>
      <c r="D1437" s="33">
        <v>44514</v>
      </c>
      <c r="E1437">
        <v>7332357</v>
      </c>
      <c r="F1437">
        <v>12496</v>
      </c>
      <c r="G1437">
        <v>10028</v>
      </c>
      <c r="H1437">
        <v>118187</v>
      </c>
      <c r="I1437">
        <v>17</v>
      </c>
      <c r="J1437">
        <v>33.143000000000001</v>
      </c>
      <c r="K1437">
        <v>108753.181</v>
      </c>
      <c r="L1437">
        <v>185.34</v>
      </c>
      <c r="M1437">
        <v>148.73500000000001</v>
      </c>
      <c r="N1437">
        <v>1752.944</v>
      </c>
      <c r="O1437">
        <v>0.252</v>
      </c>
      <c r="P1437">
        <v>0.49199999999999999</v>
      </c>
      <c r="Q1437">
        <v>1.4</v>
      </c>
      <c r="R1437">
        <v>1210</v>
      </c>
      <c r="S1437">
        <v>17.946999999999999</v>
      </c>
      <c r="T1437">
        <v>7111</v>
      </c>
      <c r="U1437">
        <v>105.47</v>
      </c>
      <c r="V1437">
        <v>536</v>
      </c>
      <c r="W1437">
        <v>7.95</v>
      </c>
      <c r="X1437">
        <v>2222</v>
      </c>
      <c r="Y1437">
        <v>32.957000000000001</v>
      </c>
      <c r="Z1437">
        <v>68131</v>
      </c>
      <c r="AA1437">
        <v>159223765</v>
      </c>
      <c r="AB1437">
        <v>2361.6</v>
      </c>
      <c r="AC1437">
        <v>1.0109999999999999</v>
      </c>
      <c r="AD1437">
        <v>289021</v>
      </c>
      <c r="AE1437">
        <v>4.2869999999999999</v>
      </c>
      <c r="AF1437">
        <v>3.7999999999999999E-2</v>
      </c>
      <c r="AG1437">
        <v>26.3</v>
      </c>
      <c r="AH1437" t="s">
        <v>207</v>
      </c>
      <c r="AI1437">
        <v>101851459</v>
      </c>
      <c r="AJ1437">
        <v>52045208</v>
      </c>
      <c r="AK1437">
        <v>46455039</v>
      </c>
      <c r="AL1437">
        <v>4425648</v>
      </c>
      <c r="AM1437">
        <v>13444</v>
      </c>
      <c r="AN1437">
        <v>160662</v>
      </c>
      <c r="AO1437">
        <v>151.07</v>
      </c>
      <c r="AP1437">
        <v>77.19</v>
      </c>
      <c r="AQ1437">
        <v>68.900000000000006</v>
      </c>
      <c r="AR1437">
        <v>6.56</v>
      </c>
      <c r="AS1437">
        <v>2383</v>
      </c>
      <c r="AT1437">
        <v>18368</v>
      </c>
      <c r="AU1437">
        <v>2.7E-2</v>
      </c>
      <c r="AV1437">
        <v>66.67</v>
      </c>
      <c r="AW1437">
        <v>67422000</v>
      </c>
      <c r="AX1437">
        <v>122.578</v>
      </c>
      <c r="AY1437">
        <v>42</v>
      </c>
      <c r="AZ1437">
        <v>19.718</v>
      </c>
      <c r="BA1437">
        <v>13.079000000000001</v>
      </c>
      <c r="BB1437">
        <v>38605.671000000002</v>
      </c>
      <c r="BD1437">
        <v>86.06</v>
      </c>
      <c r="BE1437">
        <v>4.7699999999999996</v>
      </c>
      <c r="BF1437">
        <v>30.1</v>
      </c>
      <c r="BG1437">
        <v>35.6</v>
      </c>
      <c r="BI1437">
        <v>5.98</v>
      </c>
      <c r="BJ1437">
        <v>82.66</v>
      </c>
      <c r="BK1437">
        <v>0.90100000000000002</v>
      </c>
      <c r="BL1437">
        <v>69481.8</v>
      </c>
      <c r="BM1437">
        <v>6.09</v>
      </c>
      <c r="BN1437">
        <v>3.61</v>
      </c>
      <c r="BO1437">
        <v>1030.5508587701299</v>
      </c>
    </row>
    <row r="1438" spans="1:67" x14ac:dyDescent="0.3">
      <c r="A1438" t="s">
        <v>205</v>
      </c>
      <c r="B1438" t="s">
        <v>206</v>
      </c>
      <c r="C1438" t="s">
        <v>122</v>
      </c>
      <c r="D1438" s="33">
        <v>44515</v>
      </c>
      <c r="E1438">
        <v>7335616</v>
      </c>
      <c r="F1438">
        <v>3259</v>
      </c>
      <c r="G1438">
        <v>10179.714</v>
      </c>
      <c r="H1438">
        <v>118262</v>
      </c>
      <c r="I1438">
        <v>75</v>
      </c>
      <c r="J1438">
        <v>35.713999999999999</v>
      </c>
      <c r="K1438">
        <v>108801.519</v>
      </c>
      <c r="L1438">
        <v>48.337000000000003</v>
      </c>
      <c r="M1438">
        <v>150.98500000000001</v>
      </c>
      <c r="N1438">
        <v>1754.057</v>
      </c>
      <c r="O1438">
        <v>1.1120000000000001</v>
      </c>
      <c r="P1438">
        <v>0.53</v>
      </c>
      <c r="Q1438">
        <v>1.42</v>
      </c>
      <c r="R1438">
        <v>1257</v>
      </c>
      <c r="S1438">
        <v>18.643999999999998</v>
      </c>
      <c r="T1438">
        <v>7361</v>
      </c>
      <c r="U1438">
        <v>109.178</v>
      </c>
      <c r="V1438">
        <v>559</v>
      </c>
      <c r="W1438">
        <v>8.2910000000000004</v>
      </c>
      <c r="X1438">
        <v>2370</v>
      </c>
      <c r="Y1438">
        <v>35.152000000000001</v>
      </c>
      <c r="Z1438">
        <v>458995</v>
      </c>
      <c r="AA1438">
        <v>159682760</v>
      </c>
      <c r="AB1438">
        <v>2368.4070000000002</v>
      </c>
      <c r="AC1438">
        <v>6.8079999999999998</v>
      </c>
      <c r="AD1438">
        <v>301439</v>
      </c>
      <c r="AE1438">
        <v>4.4710000000000001</v>
      </c>
      <c r="AF1438">
        <v>4.1000000000000002E-2</v>
      </c>
      <c r="AG1438">
        <v>24.4</v>
      </c>
      <c r="AH1438" t="s">
        <v>207</v>
      </c>
      <c r="AI1438">
        <v>102071300</v>
      </c>
      <c r="AJ1438">
        <v>52065375</v>
      </c>
      <c r="AK1438">
        <v>46493769</v>
      </c>
      <c r="AL1438">
        <v>4586683</v>
      </c>
      <c r="AM1438">
        <v>219841</v>
      </c>
      <c r="AN1438">
        <v>165611</v>
      </c>
      <c r="AO1438">
        <v>151.38999999999999</v>
      </c>
      <c r="AP1438">
        <v>77.22</v>
      </c>
      <c r="AQ1438">
        <v>68.959999999999994</v>
      </c>
      <c r="AR1438">
        <v>6.8</v>
      </c>
      <c r="AS1438">
        <v>2456</v>
      </c>
      <c r="AT1438">
        <v>18366</v>
      </c>
      <c r="AU1438">
        <v>2.7E-2</v>
      </c>
      <c r="AV1438">
        <v>66.67</v>
      </c>
      <c r="AW1438">
        <v>67422000</v>
      </c>
      <c r="AX1438">
        <v>122.578</v>
      </c>
      <c r="AY1438">
        <v>42</v>
      </c>
      <c r="AZ1438">
        <v>19.718</v>
      </c>
      <c r="BA1438">
        <v>13.079000000000001</v>
      </c>
      <c r="BB1438">
        <v>38605.671000000002</v>
      </c>
      <c r="BD1438">
        <v>86.06</v>
      </c>
      <c r="BE1438">
        <v>4.7699999999999996</v>
      </c>
      <c r="BF1438">
        <v>30.1</v>
      </c>
      <c r="BG1438">
        <v>35.6</v>
      </c>
      <c r="BI1438">
        <v>5.98</v>
      </c>
      <c r="BJ1438">
        <v>82.66</v>
      </c>
      <c r="BK1438">
        <v>0.90100000000000002</v>
      </c>
    </row>
    <row r="1439" spans="1:67" x14ac:dyDescent="0.3">
      <c r="A1439" t="s">
        <v>205</v>
      </c>
      <c r="B1439" t="s">
        <v>206</v>
      </c>
      <c r="C1439" t="s">
        <v>122</v>
      </c>
      <c r="D1439" s="33">
        <v>44516</v>
      </c>
      <c r="E1439">
        <v>7355394</v>
      </c>
      <c r="F1439">
        <v>19778</v>
      </c>
      <c r="G1439">
        <v>11217.857</v>
      </c>
      <c r="H1439">
        <v>118309</v>
      </c>
      <c r="I1439">
        <v>47</v>
      </c>
      <c r="J1439">
        <v>36.143000000000001</v>
      </c>
      <c r="K1439">
        <v>109094.86500000001</v>
      </c>
      <c r="L1439">
        <v>293.346</v>
      </c>
      <c r="M1439">
        <v>166.38300000000001</v>
      </c>
      <c r="N1439">
        <v>1754.7539999999999</v>
      </c>
      <c r="O1439">
        <v>0.69699999999999995</v>
      </c>
      <c r="P1439">
        <v>0.53600000000000003</v>
      </c>
      <c r="Q1439">
        <v>1.44</v>
      </c>
      <c r="R1439">
        <v>1277</v>
      </c>
      <c r="S1439">
        <v>18.940000000000001</v>
      </c>
      <c r="T1439">
        <v>7535</v>
      </c>
      <c r="U1439">
        <v>111.759</v>
      </c>
      <c r="V1439">
        <v>595</v>
      </c>
      <c r="W1439">
        <v>8.8249999999999993</v>
      </c>
      <c r="X1439">
        <v>2608</v>
      </c>
      <c r="Y1439">
        <v>38.682000000000002</v>
      </c>
      <c r="Z1439">
        <v>433490</v>
      </c>
      <c r="AA1439">
        <v>160116250</v>
      </c>
      <c r="AB1439">
        <v>2374.837</v>
      </c>
      <c r="AC1439">
        <v>6.43</v>
      </c>
      <c r="AD1439">
        <v>316294</v>
      </c>
      <c r="AE1439">
        <v>4.6909999999999998</v>
      </c>
      <c r="AF1439">
        <v>4.2999999999999997E-2</v>
      </c>
      <c r="AG1439">
        <v>23.3</v>
      </c>
      <c r="AH1439" t="s">
        <v>207</v>
      </c>
      <c r="AI1439">
        <v>102338885</v>
      </c>
      <c r="AJ1439">
        <v>52088522</v>
      </c>
      <c r="AK1439">
        <v>46537679</v>
      </c>
      <c r="AL1439">
        <v>4787308</v>
      </c>
      <c r="AM1439">
        <v>267585</v>
      </c>
      <c r="AN1439">
        <v>171189</v>
      </c>
      <c r="AO1439">
        <v>151.79</v>
      </c>
      <c r="AP1439">
        <v>77.260000000000005</v>
      </c>
      <c r="AQ1439">
        <v>69.02</v>
      </c>
      <c r="AR1439">
        <v>7.1</v>
      </c>
      <c r="AS1439">
        <v>2539</v>
      </c>
      <c r="AT1439">
        <v>18537</v>
      </c>
      <c r="AU1439">
        <v>2.7E-2</v>
      </c>
      <c r="AV1439">
        <v>66.67</v>
      </c>
      <c r="AW1439">
        <v>67422000</v>
      </c>
      <c r="AX1439">
        <v>122.578</v>
      </c>
      <c r="AY1439">
        <v>42</v>
      </c>
      <c r="AZ1439">
        <v>19.718</v>
      </c>
      <c r="BA1439">
        <v>13.079000000000001</v>
      </c>
      <c r="BB1439">
        <v>38605.671000000002</v>
      </c>
      <c r="BD1439">
        <v>86.06</v>
      </c>
      <c r="BE1439">
        <v>4.7699999999999996</v>
      </c>
      <c r="BF1439">
        <v>30.1</v>
      </c>
      <c r="BG1439">
        <v>35.6</v>
      </c>
      <c r="BI1439">
        <v>5.98</v>
      </c>
      <c r="BJ1439">
        <v>82.66</v>
      </c>
      <c r="BK1439">
        <v>0.90100000000000002</v>
      </c>
    </row>
    <row r="1440" spans="1:67" x14ac:dyDescent="0.3">
      <c r="A1440" t="s">
        <v>205</v>
      </c>
      <c r="B1440" t="s">
        <v>206</v>
      </c>
      <c r="C1440" t="s">
        <v>122</v>
      </c>
      <c r="D1440" s="33">
        <v>44517</v>
      </c>
      <c r="E1440">
        <v>7375688</v>
      </c>
      <c r="F1440">
        <v>20294</v>
      </c>
      <c r="G1440">
        <v>12419.429</v>
      </c>
      <c r="H1440">
        <v>118365</v>
      </c>
      <c r="I1440">
        <v>56</v>
      </c>
      <c r="J1440">
        <v>39.429000000000002</v>
      </c>
      <c r="K1440">
        <v>109395.86500000001</v>
      </c>
      <c r="L1440">
        <v>301</v>
      </c>
      <c r="M1440">
        <v>184.20400000000001</v>
      </c>
      <c r="N1440">
        <v>1755.5840000000001</v>
      </c>
      <c r="O1440">
        <v>0.83099999999999996</v>
      </c>
      <c r="P1440">
        <v>0.58499999999999996</v>
      </c>
      <c r="Q1440">
        <v>1.45</v>
      </c>
      <c r="R1440">
        <v>1300</v>
      </c>
      <c r="S1440">
        <v>19.282</v>
      </c>
      <c r="T1440">
        <v>7663</v>
      </c>
      <c r="U1440">
        <v>113.657</v>
      </c>
      <c r="V1440">
        <v>609</v>
      </c>
      <c r="W1440">
        <v>9.0329999999999995</v>
      </c>
      <c r="X1440">
        <v>2736</v>
      </c>
      <c r="Y1440">
        <v>40.58</v>
      </c>
      <c r="Z1440">
        <v>405919</v>
      </c>
      <c r="AA1440">
        <v>160522169</v>
      </c>
      <c r="AB1440">
        <v>2380.857</v>
      </c>
      <c r="AC1440">
        <v>6.0209999999999999</v>
      </c>
      <c r="AD1440">
        <v>323655</v>
      </c>
      <c r="AE1440">
        <v>4.8</v>
      </c>
      <c r="AF1440">
        <v>4.4999999999999998E-2</v>
      </c>
      <c r="AG1440">
        <v>22.2</v>
      </c>
      <c r="AH1440" t="s">
        <v>207</v>
      </c>
      <c r="AI1440">
        <v>102619512</v>
      </c>
      <c r="AJ1440">
        <v>52118717</v>
      </c>
      <c r="AK1440">
        <v>46588060</v>
      </c>
      <c r="AL1440">
        <v>4987469</v>
      </c>
      <c r="AM1440">
        <v>280627</v>
      </c>
      <c r="AN1440">
        <v>172278</v>
      </c>
      <c r="AO1440">
        <v>152.19999999999999</v>
      </c>
      <c r="AP1440">
        <v>77.3</v>
      </c>
      <c r="AQ1440">
        <v>69.099999999999994</v>
      </c>
      <c r="AR1440">
        <v>7.4</v>
      </c>
      <c r="AS1440">
        <v>2555</v>
      </c>
      <c r="AT1440">
        <v>18406</v>
      </c>
      <c r="AU1440">
        <v>2.7E-2</v>
      </c>
      <c r="AV1440">
        <v>66.67</v>
      </c>
      <c r="AW1440">
        <v>67422000</v>
      </c>
      <c r="AX1440">
        <v>122.578</v>
      </c>
      <c r="AY1440">
        <v>42</v>
      </c>
      <c r="AZ1440">
        <v>19.718</v>
      </c>
      <c r="BA1440">
        <v>13.079000000000001</v>
      </c>
      <c r="BB1440">
        <v>38605.671000000002</v>
      </c>
      <c r="BD1440">
        <v>86.06</v>
      </c>
      <c r="BE1440">
        <v>4.7699999999999996</v>
      </c>
      <c r="BF1440">
        <v>30.1</v>
      </c>
      <c r="BG1440">
        <v>35.6</v>
      </c>
      <c r="BI1440">
        <v>5.98</v>
      </c>
      <c r="BJ1440">
        <v>82.66</v>
      </c>
      <c r="BK1440">
        <v>0.90100000000000002</v>
      </c>
    </row>
    <row r="1441" spans="1:67" x14ac:dyDescent="0.3">
      <c r="A1441" t="s">
        <v>205</v>
      </c>
      <c r="B1441" t="s">
        <v>206</v>
      </c>
      <c r="C1441" t="s">
        <v>122</v>
      </c>
      <c r="D1441" s="33">
        <v>44518</v>
      </c>
      <c r="E1441">
        <v>7396054</v>
      </c>
      <c r="F1441">
        <v>20366</v>
      </c>
      <c r="G1441">
        <v>13528.429</v>
      </c>
      <c r="H1441">
        <v>118417</v>
      </c>
      <c r="I1441">
        <v>52</v>
      </c>
      <c r="J1441">
        <v>44.429000000000002</v>
      </c>
      <c r="K1441">
        <v>109697.932</v>
      </c>
      <c r="L1441">
        <v>302.06799999999998</v>
      </c>
      <c r="M1441">
        <v>200.65299999999999</v>
      </c>
      <c r="N1441">
        <v>1756.355</v>
      </c>
      <c r="O1441">
        <v>0.77100000000000002</v>
      </c>
      <c r="P1441">
        <v>0.65900000000000003</v>
      </c>
      <c r="Q1441">
        <v>1.46</v>
      </c>
      <c r="R1441">
        <v>1333</v>
      </c>
      <c r="S1441">
        <v>19.771000000000001</v>
      </c>
      <c r="T1441">
        <v>7787</v>
      </c>
      <c r="U1441">
        <v>115.496</v>
      </c>
      <c r="V1441">
        <v>693</v>
      </c>
      <c r="W1441">
        <v>10.279</v>
      </c>
      <c r="X1441">
        <v>3046</v>
      </c>
      <c r="Y1441">
        <v>45.177999999999997</v>
      </c>
      <c r="Z1441">
        <v>445058</v>
      </c>
      <c r="AA1441">
        <v>160967227</v>
      </c>
      <c r="AB1441">
        <v>2387.4589999999998</v>
      </c>
      <c r="AC1441">
        <v>6.601</v>
      </c>
      <c r="AD1441">
        <v>374927</v>
      </c>
      <c r="AE1441">
        <v>5.5609999999999999</v>
      </c>
      <c r="AF1441">
        <v>4.7E-2</v>
      </c>
      <c r="AG1441">
        <v>21.3</v>
      </c>
      <c r="AH1441" t="s">
        <v>207</v>
      </c>
      <c r="AI1441">
        <v>102878439</v>
      </c>
      <c r="AJ1441">
        <v>52141916</v>
      </c>
      <c r="AK1441">
        <v>46631870</v>
      </c>
      <c r="AL1441">
        <v>5179482</v>
      </c>
      <c r="AM1441">
        <v>258927</v>
      </c>
      <c r="AN1441">
        <v>205951</v>
      </c>
      <c r="AO1441">
        <v>152.59</v>
      </c>
      <c r="AP1441">
        <v>77.34</v>
      </c>
      <c r="AQ1441">
        <v>69.16</v>
      </c>
      <c r="AR1441">
        <v>7.68</v>
      </c>
      <c r="AS1441">
        <v>3055</v>
      </c>
      <c r="AT1441">
        <v>21154</v>
      </c>
      <c r="AU1441">
        <v>3.1E-2</v>
      </c>
      <c r="AV1441">
        <v>66.67</v>
      </c>
      <c r="AW1441">
        <v>67422000</v>
      </c>
      <c r="AX1441">
        <v>122.578</v>
      </c>
      <c r="AY1441">
        <v>42</v>
      </c>
      <c r="AZ1441">
        <v>19.718</v>
      </c>
      <c r="BA1441">
        <v>13.079000000000001</v>
      </c>
      <c r="BB1441">
        <v>38605.671000000002</v>
      </c>
      <c r="BD1441">
        <v>86.06</v>
      </c>
      <c r="BE1441">
        <v>4.7699999999999996</v>
      </c>
      <c r="BF1441">
        <v>30.1</v>
      </c>
      <c r="BG1441">
        <v>35.6</v>
      </c>
      <c r="BI1441">
        <v>5.98</v>
      </c>
      <c r="BJ1441">
        <v>82.66</v>
      </c>
      <c r="BK1441">
        <v>0.90100000000000002</v>
      </c>
    </row>
    <row r="1442" spans="1:67" x14ac:dyDescent="0.3">
      <c r="A1442" t="s">
        <v>205</v>
      </c>
      <c r="B1442" t="s">
        <v>206</v>
      </c>
      <c r="C1442" t="s">
        <v>122</v>
      </c>
      <c r="D1442" s="33">
        <v>44519</v>
      </c>
      <c r="E1442">
        <v>7417274</v>
      </c>
      <c r="F1442">
        <v>21220</v>
      </c>
      <c r="G1442">
        <v>16008.429</v>
      </c>
      <c r="H1442">
        <v>118467</v>
      </c>
      <c r="I1442">
        <v>50</v>
      </c>
      <c r="J1442">
        <v>44.713999999999999</v>
      </c>
      <c r="K1442">
        <v>110012.666</v>
      </c>
      <c r="L1442">
        <v>314.73399999999998</v>
      </c>
      <c r="M1442">
        <v>237.43600000000001</v>
      </c>
      <c r="N1442">
        <v>1757.097</v>
      </c>
      <c r="O1442">
        <v>0.74199999999999999</v>
      </c>
      <c r="P1442">
        <v>0.66300000000000003</v>
      </c>
      <c r="Q1442">
        <v>1.47</v>
      </c>
      <c r="R1442">
        <v>1353</v>
      </c>
      <c r="S1442">
        <v>20.068000000000001</v>
      </c>
      <c r="T1442">
        <v>7940</v>
      </c>
      <c r="U1442">
        <v>117.76600000000001</v>
      </c>
      <c r="V1442">
        <v>724</v>
      </c>
      <c r="W1442">
        <v>10.738</v>
      </c>
      <c r="X1442">
        <v>3247</v>
      </c>
      <c r="Y1442">
        <v>48.158999999999999</v>
      </c>
      <c r="Z1442">
        <v>569320</v>
      </c>
      <c r="AA1442">
        <v>161536547</v>
      </c>
      <c r="AB1442">
        <v>2395.9029999999998</v>
      </c>
      <c r="AC1442">
        <v>8.4440000000000008</v>
      </c>
      <c r="AD1442">
        <v>387487</v>
      </c>
      <c r="AE1442">
        <v>5.7469999999999999</v>
      </c>
      <c r="AF1442">
        <v>4.8000000000000001E-2</v>
      </c>
      <c r="AG1442">
        <v>20.8</v>
      </c>
      <c r="AH1442" t="s">
        <v>207</v>
      </c>
      <c r="AI1442">
        <v>103216886</v>
      </c>
      <c r="AJ1442">
        <v>52175481</v>
      </c>
      <c r="AK1442">
        <v>46693218</v>
      </c>
      <c r="AL1442">
        <v>5423091</v>
      </c>
      <c r="AM1442">
        <v>338447</v>
      </c>
      <c r="AN1442">
        <v>216052</v>
      </c>
      <c r="AO1442">
        <v>153.09</v>
      </c>
      <c r="AP1442">
        <v>77.39</v>
      </c>
      <c r="AQ1442">
        <v>69.260000000000005</v>
      </c>
      <c r="AR1442">
        <v>8.0399999999999991</v>
      </c>
      <c r="AS1442">
        <v>3204</v>
      </c>
      <c r="AT1442">
        <v>21817</v>
      </c>
      <c r="AU1442">
        <v>3.2000000000000001E-2</v>
      </c>
      <c r="AV1442">
        <v>66.67</v>
      </c>
      <c r="AW1442">
        <v>67422000</v>
      </c>
      <c r="AX1442">
        <v>122.578</v>
      </c>
      <c r="AY1442">
        <v>42</v>
      </c>
      <c r="AZ1442">
        <v>19.718</v>
      </c>
      <c r="BA1442">
        <v>13.079000000000001</v>
      </c>
      <c r="BB1442">
        <v>38605.671000000002</v>
      </c>
      <c r="BD1442">
        <v>86.06</v>
      </c>
      <c r="BE1442">
        <v>4.7699999999999996</v>
      </c>
      <c r="BF1442">
        <v>30.1</v>
      </c>
      <c r="BG1442">
        <v>35.6</v>
      </c>
      <c r="BI1442">
        <v>5.98</v>
      </c>
      <c r="BJ1442">
        <v>82.66</v>
      </c>
      <c r="BK1442">
        <v>0.90100000000000002</v>
      </c>
    </row>
    <row r="1443" spans="1:67" x14ac:dyDescent="0.3">
      <c r="A1443" t="s">
        <v>205</v>
      </c>
      <c r="B1443" t="s">
        <v>206</v>
      </c>
      <c r="C1443" t="s">
        <v>122</v>
      </c>
      <c r="D1443" s="33">
        <v>44520</v>
      </c>
      <c r="E1443">
        <v>7439952</v>
      </c>
      <c r="F1443">
        <v>22678</v>
      </c>
      <c r="G1443">
        <v>17155.857</v>
      </c>
      <c r="H1443">
        <v>118490</v>
      </c>
      <c r="I1443">
        <v>23</v>
      </c>
      <c r="J1443">
        <v>45.713999999999999</v>
      </c>
      <c r="K1443">
        <v>110349.026</v>
      </c>
      <c r="L1443">
        <v>336.35899999999998</v>
      </c>
      <c r="M1443">
        <v>254.45500000000001</v>
      </c>
      <c r="N1443">
        <v>1757.4380000000001</v>
      </c>
      <c r="O1443">
        <v>0.34100000000000003</v>
      </c>
      <c r="P1443">
        <v>0.67800000000000005</v>
      </c>
      <c r="Q1443">
        <v>1.47</v>
      </c>
      <c r="R1443">
        <v>1333</v>
      </c>
      <c r="S1443">
        <v>19.771000000000001</v>
      </c>
      <c r="T1443">
        <v>7974</v>
      </c>
      <c r="U1443">
        <v>118.27</v>
      </c>
      <c r="V1443">
        <v>700</v>
      </c>
      <c r="W1443">
        <v>10.382</v>
      </c>
      <c r="X1443">
        <v>3282</v>
      </c>
      <c r="Y1443">
        <v>48.677999999999997</v>
      </c>
      <c r="Z1443">
        <v>422426</v>
      </c>
      <c r="AA1443">
        <v>161958973</v>
      </c>
      <c r="AB1443">
        <v>2402.1680000000001</v>
      </c>
      <c r="AC1443">
        <v>6.2649999999999997</v>
      </c>
      <c r="AD1443">
        <v>400477</v>
      </c>
      <c r="AE1443">
        <v>5.94</v>
      </c>
      <c r="AF1443">
        <v>4.9000000000000002E-2</v>
      </c>
      <c r="AG1443">
        <v>20.399999999999999</v>
      </c>
      <c r="AH1443" t="s">
        <v>207</v>
      </c>
      <c r="AI1443">
        <v>103380933</v>
      </c>
      <c r="AJ1443">
        <v>52200681</v>
      </c>
      <c r="AK1443">
        <v>46729837</v>
      </c>
      <c r="AL1443">
        <v>5525378</v>
      </c>
      <c r="AM1443">
        <v>164047</v>
      </c>
      <c r="AN1443">
        <v>220417</v>
      </c>
      <c r="AO1443">
        <v>153.33000000000001</v>
      </c>
      <c r="AP1443">
        <v>77.42</v>
      </c>
      <c r="AQ1443">
        <v>69.31</v>
      </c>
      <c r="AR1443">
        <v>8.1999999999999993</v>
      </c>
      <c r="AS1443">
        <v>3269</v>
      </c>
      <c r="AT1443">
        <v>22539</v>
      </c>
      <c r="AU1443">
        <v>3.3000000000000002E-2</v>
      </c>
      <c r="AV1443">
        <v>66.67</v>
      </c>
      <c r="AW1443">
        <v>67422000</v>
      </c>
      <c r="AX1443">
        <v>122.578</v>
      </c>
      <c r="AY1443">
        <v>42</v>
      </c>
      <c r="AZ1443">
        <v>19.718</v>
      </c>
      <c r="BA1443">
        <v>13.079000000000001</v>
      </c>
      <c r="BB1443">
        <v>38605.671000000002</v>
      </c>
      <c r="BD1443">
        <v>86.06</v>
      </c>
      <c r="BE1443">
        <v>4.7699999999999996</v>
      </c>
      <c r="BF1443">
        <v>30.1</v>
      </c>
      <c r="BG1443">
        <v>35.6</v>
      </c>
      <c r="BI1443">
        <v>5.98</v>
      </c>
      <c r="BJ1443">
        <v>82.66</v>
      </c>
      <c r="BK1443">
        <v>0.90100000000000002</v>
      </c>
    </row>
    <row r="1444" spans="1:67" x14ac:dyDescent="0.3">
      <c r="A1444" t="s">
        <v>205</v>
      </c>
      <c r="B1444" t="s">
        <v>206</v>
      </c>
      <c r="C1444" t="s">
        <v>122</v>
      </c>
      <c r="D1444" s="33">
        <v>44521</v>
      </c>
      <c r="E1444">
        <v>7459701</v>
      </c>
      <c r="F1444">
        <v>19749</v>
      </c>
      <c r="G1444">
        <v>18192</v>
      </c>
      <c r="H1444">
        <v>118505</v>
      </c>
      <c r="I1444">
        <v>15</v>
      </c>
      <c r="J1444">
        <v>45.429000000000002</v>
      </c>
      <c r="K1444">
        <v>110641.942</v>
      </c>
      <c r="L1444">
        <v>292.916</v>
      </c>
      <c r="M1444">
        <v>269.82299999999998</v>
      </c>
      <c r="N1444">
        <v>1757.6610000000001</v>
      </c>
      <c r="O1444">
        <v>0.222</v>
      </c>
      <c r="P1444">
        <v>0.67400000000000004</v>
      </c>
      <c r="Q1444">
        <v>1.47</v>
      </c>
      <c r="R1444">
        <v>1339</v>
      </c>
      <c r="S1444">
        <v>19.86</v>
      </c>
      <c r="T1444">
        <v>8038</v>
      </c>
      <c r="U1444">
        <v>119.21899999999999</v>
      </c>
      <c r="V1444">
        <v>701</v>
      </c>
      <c r="W1444">
        <v>10.397</v>
      </c>
      <c r="X1444">
        <v>3315</v>
      </c>
      <c r="Y1444">
        <v>49.167999999999999</v>
      </c>
      <c r="Z1444">
        <v>79422</v>
      </c>
      <c r="AA1444">
        <v>162038395</v>
      </c>
      <c r="AB1444">
        <v>2403.346</v>
      </c>
      <c r="AC1444">
        <v>1.1779999999999999</v>
      </c>
      <c r="AD1444">
        <v>402090</v>
      </c>
      <c r="AE1444">
        <v>5.9640000000000004</v>
      </c>
      <c r="AF1444">
        <v>4.9000000000000002E-2</v>
      </c>
      <c r="AG1444">
        <v>20.399999999999999</v>
      </c>
      <c r="AH1444" t="s">
        <v>207</v>
      </c>
      <c r="AI1444">
        <v>103397788</v>
      </c>
      <c r="AJ1444">
        <v>52203285</v>
      </c>
      <c r="AK1444">
        <v>46734501</v>
      </c>
      <c r="AL1444">
        <v>5535025</v>
      </c>
      <c r="AM1444">
        <v>16855</v>
      </c>
      <c r="AN1444">
        <v>220904</v>
      </c>
      <c r="AO1444">
        <v>153.36000000000001</v>
      </c>
      <c r="AP1444">
        <v>77.430000000000007</v>
      </c>
      <c r="AQ1444">
        <v>69.319999999999993</v>
      </c>
      <c r="AR1444">
        <v>8.2100000000000009</v>
      </c>
      <c r="AS1444">
        <v>3276</v>
      </c>
      <c r="AT1444">
        <v>22582</v>
      </c>
      <c r="AU1444">
        <v>3.3000000000000002E-2</v>
      </c>
      <c r="AV1444">
        <v>66.67</v>
      </c>
      <c r="AW1444">
        <v>67422000</v>
      </c>
      <c r="AX1444">
        <v>122.578</v>
      </c>
      <c r="AY1444">
        <v>42</v>
      </c>
      <c r="AZ1444">
        <v>19.718</v>
      </c>
      <c r="BA1444">
        <v>13.079000000000001</v>
      </c>
      <c r="BB1444">
        <v>38605.671000000002</v>
      </c>
      <c r="BD1444">
        <v>86.06</v>
      </c>
      <c r="BE1444">
        <v>4.7699999999999996</v>
      </c>
      <c r="BF1444">
        <v>30.1</v>
      </c>
      <c r="BG1444">
        <v>35.6</v>
      </c>
      <c r="BI1444">
        <v>5.98</v>
      </c>
      <c r="BJ1444">
        <v>82.66</v>
      </c>
      <c r="BK1444">
        <v>0.90100000000000002</v>
      </c>
      <c r="BL1444">
        <v>70021.399999999994</v>
      </c>
      <c r="BM1444">
        <v>6.08</v>
      </c>
      <c r="BN1444">
        <v>4.6100000000000003</v>
      </c>
      <c r="BO1444">
        <v>1038.5541811278199</v>
      </c>
    </row>
    <row r="1445" spans="1:67" x14ac:dyDescent="0.3">
      <c r="A1445" t="s">
        <v>205</v>
      </c>
      <c r="B1445" t="s">
        <v>206</v>
      </c>
      <c r="C1445" t="s">
        <v>122</v>
      </c>
      <c r="D1445" s="33">
        <v>44522</v>
      </c>
      <c r="E1445">
        <v>7464992</v>
      </c>
      <c r="F1445">
        <v>5291</v>
      </c>
      <c r="G1445">
        <v>18482.286</v>
      </c>
      <c r="H1445">
        <v>118602</v>
      </c>
      <c r="I1445">
        <v>97</v>
      </c>
      <c r="J1445">
        <v>48.570999999999998</v>
      </c>
      <c r="K1445">
        <v>110720.41800000001</v>
      </c>
      <c r="L1445">
        <v>78.475999999999999</v>
      </c>
      <c r="M1445">
        <v>274.12799999999999</v>
      </c>
      <c r="N1445">
        <v>1759.0989999999999</v>
      </c>
      <c r="O1445">
        <v>1.4390000000000001</v>
      </c>
      <c r="P1445">
        <v>0.72</v>
      </c>
      <c r="Q1445">
        <v>1.47</v>
      </c>
      <c r="R1445">
        <v>1406</v>
      </c>
      <c r="S1445">
        <v>20.853999999999999</v>
      </c>
      <c r="T1445">
        <v>8338</v>
      </c>
      <c r="U1445">
        <v>123.669</v>
      </c>
      <c r="V1445">
        <v>745</v>
      </c>
      <c r="W1445">
        <v>11.05</v>
      </c>
      <c r="X1445">
        <v>3549</v>
      </c>
      <c r="Y1445">
        <v>52.639000000000003</v>
      </c>
      <c r="Z1445">
        <v>615024</v>
      </c>
      <c r="AA1445">
        <v>162653419</v>
      </c>
      <c r="AB1445">
        <v>2412.4679999999998</v>
      </c>
      <c r="AC1445">
        <v>9.1219999999999999</v>
      </c>
      <c r="AD1445">
        <v>424380</v>
      </c>
      <c r="AE1445">
        <v>6.2939999999999996</v>
      </c>
      <c r="AF1445">
        <v>5.1999999999999998E-2</v>
      </c>
      <c r="AG1445">
        <v>19.2</v>
      </c>
      <c r="AH1445" t="s">
        <v>207</v>
      </c>
      <c r="AI1445">
        <v>103634362</v>
      </c>
      <c r="AJ1445">
        <v>52225956</v>
      </c>
      <c r="AK1445">
        <v>46767793</v>
      </c>
      <c r="AL1445">
        <v>5715732</v>
      </c>
      <c r="AM1445">
        <v>236574</v>
      </c>
      <c r="AN1445">
        <v>223295</v>
      </c>
      <c r="AO1445">
        <v>153.71</v>
      </c>
      <c r="AP1445">
        <v>77.459999999999994</v>
      </c>
      <c r="AQ1445">
        <v>69.37</v>
      </c>
      <c r="AR1445">
        <v>8.48</v>
      </c>
      <c r="AS1445">
        <v>3312</v>
      </c>
      <c r="AT1445">
        <v>22940</v>
      </c>
      <c r="AU1445">
        <v>3.4000000000000002E-2</v>
      </c>
      <c r="AV1445">
        <v>66.67</v>
      </c>
      <c r="AW1445">
        <v>67422000</v>
      </c>
      <c r="AX1445">
        <v>122.578</v>
      </c>
      <c r="AY1445">
        <v>42</v>
      </c>
      <c r="AZ1445">
        <v>19.718</v>
      </c>
      <c r="BA1445">
        <v>13.079000000000001</v>
      </c>
      <c r="BB1445">
        <v>38605.671000000002</v>
      </c>
      <c r="BD1445">
        <v>86.06</v>
      </c>
      <c r="BE1445">
        <v>4.7699999999999996</v>
      </c>
      <c r="BF1445">
        <v>30.1</v>
      </c>
      <c r="BG1445">
        <v>35.6</v>
      </c>
      <c r="BI1445">
        <v>5.98</v>
      </c>
      <c r="BJ1445">
        <v>82.66</v>
      </c>
      <c r="BK1445">
        <v>0.90100000000000002</v>
      </c>
    </row>
    <row r="1446" spans="1:67" x14ac:dyDescent="0.3">
      <c r="A1446" t="s">
        <v>205</v>
      </c>
      <c r="B1446" t="s">
        <v>206</v>
      </c>
      <c r="C1446" t="s">
        <v>122</v>
      </c>
      <c r="D1446" s="33">
        <v>44523</v>
      </c>
      <c r="E1446">
        <v>7495446</v>
      </c>
      <c r="F1446">
        <v>30454</v>
      </c>
      <c r="G1446">
        <v>20007.429</v>
      </c>
      <c r="H1446">
        <v>118686</v>
      </c>
      <c r="I1446">
        <v>84</v>
      </c>
      <c r="J1446">
        <v>53.856999999999999</v>
      </c>
      <c r="K1446">
        <v>111172.11</v>
      </c>
      <c r="L1446">
        <v>451.69200000000001</v>
      </c>
      <c r="M1446">
        <v>296.74900000000002</v>
      </c>
      <c r="N1446">
        <v>1760.345</v>
      </c>
      <c r="O1446">
        <v>1.246</v>
      </c>
      <c r="P1446">
        <v>0.79900000000000004</v>
      </c>
      <c r="Q1446">
        <v>1.47</v>
      </c>
      <c r="R1446">
        <v>1455</v>
      </c>
      <c r="S1446">
        <v>21.58</v>
      </c>
      <c r="T1446">
        <v>8525</v>
      </c>
      <c r="U1446">
        <v>126.44199999999999</v>
      </c>
      <c r="V1446">
        <v>802</v>
      </c>
      <c r="W1446">
        <v>11.895</v>
      </c>
      <c r="X1446">
        <v>3661</v>
      </c>
      <c r="Y1446">
        <v>54.3</v>
      </c>
      <c r="Z1446">
        <v>600786</v>
      </c>
      <c r="AA1446">
        <v>163254205</v>
      </c>
      <c r="AB1446">
        <v>2421.3789999999999</v>
      </c>
      <c r="AC1446">
        <v>8.9109999999999996</v>
      </c>
      <c r="AD1446">
        <v>448279</v>
      </c>
      <c r="AE1446">
        <v>6.649</v>
      </c>
      <c r="AF1446">
        <v>5.2999999999999999E-2</v>
      </c>
      <c r="AG1446">
        <v>18.899999999999999</v>
      </c>
      <c r="AH1446" t="s">
        <v>207</v>
      </c>
      <c r="AI1446">
        <v>103935020</v>
      </c>
      <c r="AJ1446">
        <v>52251383</v>
      </c>
      <c r="AK1446">
        <v>46813303</v>
      </c>
      <c r="AL1446">
        <v>5945522</v>
      </c>
      <c r="AM1446">
        <v>300658</v>
      </c>
      <c r="AN1446">
        <v>228019</v>
      </c>
      <c r="AO1446">
        <v>154.16</v>
      </c>
      <c r="AP1446">
        <v>77.5</v>
      </c>
      <c r="AQ1446">
        <v>69.430000000000007</v>
      </c>
      <c r="AR1446">
        <v>8.82</v>
      </c>
      <c r="AS1446">
        <v>3382</v>
      </c>
      <c r="AT1446">
        <v>23266</v>
      </c>
      <c r="AU1446">
        <v>3.5000000000000003E-2</v>
      </c>
      <c r="AV1446">
        <v>66.67</v>
      </c>
      <c r="AW1446">
        <v>67422000</v>
      </c>
      <c r="AX1446">
        <v>122.578</v>
      </c>
      <c r="AY1446">
        <v>42</v>
      </c>
      <c r="AZ1446">
        <v>19.718</v>
      </c>
      <c r="BA1446">
        <v>13.079000000000001</v>
      </c>
      <c r="BB1446">
        <v>38605.671000000002</v>
      </c>
      <c r="BD1446">
        <v>86.06</v>
      </c>
      <c r="BE1446">
        <v>4.7699999999999996</v>
      </c>
      <c r="BF1446">
        <v>30.1</v>
      </c>
      <c r="BG1446">
        <v>35.6</v>
      </c>
      <c r="BI1446">
        <v>5.98</v>
      </c>
      <c r="BJ1446">
        <v>82.66</v>
      </c>
      <c r="BK1446">
        <v>0.90100000000000002</v>
      </c>
    </row>
    <row r="1447" spans="1:67" x14ac:dyDescent="0.3">
      <c r="A1447" t="s">
        <v>205</v>
      </c>
      <c r="B1447" t="s">
        <v>206</v>
      </c>
      <c r="C1447" t="s">
        <v>122</v>
      </c>
      <c r="D1447" s="33">
        <v>44524</v>
      </c>
      <c r="E1447">
        <v>7528037</v>
      </c>
      <c r="F1447">
        <v>32591</v>
      </c>
      <c r="G1447">
        <v>21764.143</v>
      </c>
      <c r="H1447">
        <v>118767</v>
      </c>
      <c r="I1447">
        <v>81</v>
      </c>
      <c r="J1447">
        <v>57.429000000000002</v>
      </c>
      <c r="K1447">
        <v>111655.49800000001</v>
      </c>
      <c r="L1447">
        <v>483.38799999999998</v>
      </c>
      <c r="M1447">
        <v>322.80500000000001</v>
      </c>
      <c r="N1447">
        <v>1761.547</v>
      </c>
      <c r="O1447">
        <v>1.2010000000000001</v>
      </c>
      <c r="P1447">
        <v>0.85199999999999998</v>
      </c>
      <c r="Q1447">
        <v>1.47</v>
      </c>
      <c r="R1447">
        <v>1483</v>
      </c>
      <c r="S1447">
        <v>21.995999999999999</v>
      </c>
      <c r="T1447">
        <v>8765</v>
      </c>
      <c r="U1447">
        <v>130.00200000000001</v>
      </c>
      <c r="V1447">
        <v>832</v>
      </c>
      <c r="W1447">
        <v>12.34</v>
      </c>
      <c r="X1447">
        <v>3906</v>
      </c>
      <c r="Y1447">
        <v>57.933999999999997</v>
      </c>
      <c r="Z1447">
        <v>589205</v>
      </c>
      <c r="AA1447">
        <v>163843410</v>
      </c>
      <c r="AB1447">
        <v>2430.1179999999999</v>
      </c>
      <c r="AC1447">
        <v>8.7390000000000008</v>
      </c>
      <c r="AD1447">
        <v>474463</v>
      </c>
      <c r="AE1447">
        <v>7.0369999999999999</v>
      </c>
      <c r="AF1447">
        <v>5.3999999999999999E-2</v>
      </c>
      <c r="AG1447">
        <v>18.5</v>
      </c>
      <c r="AH1447" t="s">
        <v>207</v>
      </c>
      <c r="AI1447">
        <v>104245638</v>
      </c>
      <c r="AJ1447">
        <v>52283077</v>
      </c>
      <c r="AK1447">
        <v>46866887</v>
      </c>
      <c r="AL1447">
        <v>6170944</v>
      </c>
      <c r="AM1447">
        <v>310618</v>
      </c>
      <c r="AN1447">
        <v>232304</v>
      </c>
      <c r="AO1447">
        <v>154.62</v>
      </c>
      <c r="AP1447">
        <v>77.55</v>
      </c>
      <c r="AQ1447">
        <v>69.510000000000005</v>
      </c>
      <c r="AR1447">
        <v>9.15</v>
      </c>
      <c r="AS1447">
        <v>3446</v>
      </c>
      <c r="AT1447">
        <v>23480</v>
      </c>
      <c r="AU1447">
        <v>3.5000000000000003E-2</v>
      </c>
      <c r="AV1447">
        <v>66.67</v>
      </c>
      <c r="AW1447">
        <v>67422000</v>
      </c>
      <c r="AX1447">
        <v>122.578</v>
      </c>
      <c r="AY1447">
        <v>42</v>
      </c>
      <c r="AZ1447">
        <v>19.718</v>
      </c>
      <c r="BA1447">
        <v>13.079000000000001</v>
      </c>
      <c r="BB1447">
        <v>38605.671000000002</v>
      </c>
      <c r="BD1447">
        <v>86.06</v>
      </c>
      <c r="BE1447">
        <v>4.7699999999999996</v>
      </c>
      <c r="BF1447">
        <v>30.1</v>
      </c>
      <c r="BG1447">
        <v>35.6</v>
      </c>
      <c r="BI1447">
        <v>5.98</v>
      </c>
      <c r="BJ1447">
        <v>82.66</v>
      </c>
      <c r="BK1447">
        <v>0.90100000000000002</v>
      </c>
    </row>
    <row r="1448" spans="1:67" x14ac:dyDescent="0.3">
      <c r="A1448" t="s">
        <v>205</v>
      </c>
      <c r="B1448" t="s">
        <v>206</v>
      </c>
      <c r="C1448" t="s">
        <v>122</v>
      </c>
      <c r="D1448" s="33">
        <v>44525</v>
      </c>
      <c r="E1448">
        <v>7561501</v>
      </c>
      <c r="F1448">
        <v>33464</v>
      </c>
      <c r="G1448">
        <v>23635.286</v>
      </c>
      <c r="H1448">
        <v>118839</v>
      </c>
      <c r="I1448">
        <v>72</v>
      </c>
      <c r="J1448">
        <v>60.286000000000001</v>
      </c>
      <c r="K1448">
        <v>112151.83500000001</v>
      </c>
      <c r="L1448">
        <v>496.33699999999999</v>
      </c>
      <c r="M1448">
        <v>350.55700000000002</v>
      </c>
      <c r="N1448">
        <v>1762.615</v>
      </c>
      <c r="O1448">
        <v>1.0680000000000001</v>
      </c>
      <c r="P1448">
        <v>0.89400000000000002</v>
      </c>
      <c r="Q1448">
        <v>1.46</v>
      </c>
      <c r="R1448">
        <v>1499</v>
      </c>
      <c r="S1448">
        <v>22.233000000000001</v>
      </c>
      <c r="T1448">
        <v>8981</v>
      </c>
      <c r="U1448">
        <v>133.20599999999999</v>
      </c>
      <c r="V1448">
        <v>852</v>
      </c>
      <c r="W1448">
        <v>12.637</v>
      </c>
      <c r="X1448">
        <v>4162</v>
      </c>
      <c r="Y1448">
        <v>61.731000000000002</v>
      </c>
      <c r="Z1448">
        <v>660439</v>
      </c>
      <c r="AA1448">
        <v>164503849</v>
      </c>
      <c r="AB1448">
        <v>2439.9140000000002</v>
      </c>
      <c r="AC1448">
        <v>9.7959999999999994</v>
      </c>
      <c r="AD1448">
        <v>505232</v>
      </c>
      <c r="AE1448">
        <v>7.4939999999999998</v>
      </c>
      <c r="AF1448">
        <v>5.5E-2</v>
      </c>
      <c r="AG1448">
        <v>18.2</v>
      </c>
      <c r="AH1448" t="s">
        <v>207</v>
      </c>
      <c r="AI1448">
        <v>104576163</v>
      </c>
      <c r="AJ1448">
        <v>52308390</v>
      </c>
      <c r="AK1448">
        <v>46915652</v>
      </c>
      <c r="AL1448">
        <v>6427472</v>
      </c>
      <c r="AM1448">
        <v>330525</v>
      </c>
      <c r="AN1448">
        <v>242532</v>
      </c>
      <c r="AO1448">
        <v>155.11000000000001</v>
      </c>
      <c r="AP1448">
        <v>77.58</v>
      </c>
      <c r="AQ1448">
        <v>69.59</v>
      </c>
      <c r="AR1448">
        <v>9.5299999999999994</v>
      </c>
      <c r="AS1448">
        <v>3597</v>
      </c>
      <c r="AT1448">
        <v>23782</v>
      </c>
      <c r="AU1448">
        <v>3.5000000000000003E-2</v>
      </c>
      <c r="AV1448">
        <v>66.67</v>
      </c>
      <c r="AW1448">
        <v>67422000</v>
      </c>
      <c r="AX1448">
        <v>122.578</v>
      </c>
      <c r="AY1448">
        <v>42</v>
      </c>
      <c r="AZ1448">
        <v>19.718</v>
      </c>
      <c r="BA1448">
        <v>13.079000000000001</v>
      </c>
      <c r="BB1448">
        <v>38605.671000000002</v>
      </c>
      <c r="BD1448">
        <v>86.06</v>
      </c>
      <c r="BE1448">
        <v>4.7699999999999996</v>
      </c>
      <c r="BF1448">
        <v>30.1</v>
      </c>
      <c r="BG1448">
        <v>35.6</v>
      </c>
      <c r="BI1448">
        <v>5.98</v>
      </c>
      <c r="BJ1448">
        <v>82.66</v>
      </c>
      <c r="BK1448">
        <v>0.90100000000000002</v>
      </c>
    </row>
    <row r="1449" spans="1:67" x14ac:dyDescent="0.3">
      <c r="A1449" t="s">
        <v>205</v>
      </c>
      <c r="B1449" t="s">
        <v>206</v>
      </c>
      <c r="C1449" t="s">
        <v>122</v>
      </c>
      <c r="D1449" s="33">
        <v>44526</v>
      </c>
      <c r="E1449">
        <v>7595937</v>
      </c>
      <c r="F1449">
        <v>34436</v>
      </c>
      <c r="G1449">
        <v>25523.286</v>
      </c>
      <c r="H1449">
        <v>118899</v>
      </c>
      <c r="I1449">
        <v>60</v>
      </c>
      <c r="J1449">
        <v>61.713999999999999</v>
      </c>
      <c r="K1449">
        <v>112662.588</v>
      </c>
      <c r="L1449">
        <v>510.75299999999999</v>
      </c>
      <c r="M1449">
        <v>378.56</v>
      </c>
      <c r="N1449">
        <v>1763.5039999999999</v>
      </c>
      <c r="O1449">
        <v>0.89</v>
      </c>
      <c r="P1449">
        <v>0.91500000000000004</v>
      </c>
      <c r="Q1449">
        <v>1.46</v>
      </c>
      <c r="R1449">
        <v>1563</v>
      </c>
      <c r="S1449">
        <v>23.181999999999999</v>
      </c>
      <c r="T1449">
        <v>9181</v>
      </c>
      <c r="U1449">
        <v>136.172</v>
      </c>
      <c r="V1449">
        <v>899</v>
      </c>
      <c r="W1449">
        <v>13.334</v>
      </c>
      <c r="X1449">
        <v>4343</v>
      </c>
      <c r="Y1449">
        <v>64.415000000000006</v>
      </c>
      <c r="Z1449">
        <v>770463</v>
      </c>
      <c r="AA1449">
        <v>165274312</v>
      </c>
      <c r="AB1449">
        <v>2451.3409999999999</v>
      </c>
      <c r="AC1449">
        <v>11.427</v>
      </c>
      <c r="AD1449">
        <v>533966</v>
      </c>
      <c r="AE1449">
        <v>7.92</v>
      </c>
      <c r="AF1449">
        <v>5.7000000000000002E-2</v>
      </c>
      <c r="AG1449">
        <v>17.5</v>
      </c>
      <c r="AH1449" t="s">
        <v>207</v>
      </c>
      <c r="AI1449">
        <v>105063960</v>
      </c>
      <c r="AJ1449">
        <v>52341487</v>
      </c>
      <c r="AK1449">
        <v>46990234</v>
      </c>
      <c r="AL1449">
        <v>6807667</v>
      </c>
      <c r="AM1449">
        <v>487797</v>
      </c>
      <c r="AN1449">
        <v>263868</v>
      </c>
      <c r="AO1449">
        <v>155.83000000000001</v>
      </c>
      <c r="AP1449">
        <v>77.63</v>
      </c>
      <c r="AQ1449">
        <v>69.7</v>
      </c>
      <c r="AR1449">
        <v>10.1</v>
      </c>
      <c r="AS1449">
        <v>3914</v>
      </c>
      <c r="AT1449">
        <v>23715</v>
      </c>
      <c r="AU1449">
        <v>3.5000000000000003E-2</v>
      </c>
      <c r="AV1449">
        <v>66.67</v>
      </c>
      <c r="AW1449">
        <v>67422000</v>
      </c>
      <c r="AX1449">
        <v>122.578</v>
      </c>
      <c r="AY1449">
        <v>42</v>
      </c>
      <c r="AZ1449">
        <v>19.718</v>
      </c>
      <c r="BA1449">
        <v>13.079000000000001</v>
      </c>
      <c r="BB1449">
        <v>38605.671000000002</v>
      </c>
      <c r="BD1449">
        <v>86.06</v>
      </c>
      <c r="BE1449">
        <v>4.7699999999999996</v>
      </c>
      <c r="BF1449">
        <v>30.1</v>
      </c>
      <c r="BG1449">
        <v>35.6</v>
      </c>
      <c r="BI1449">
        <v>5.98</v>
      </c>
      <c r="BJ1449">
        <v>82.66</v>
      </c>
      <c r="BK1449">
        <v>0.90100000000000002</v>
      </c>
    </row>
    <row r="1450" spans="1:67" x14ac:dyDescent="0.3">
      <c r="A1450" t="s">
        <v>205</v>
      </c>
      <c r="B1450" t="s">
        <v>206</v>
      </c>
      <c r="C1450" t="s">
        <v>122</v>
      </c>
      <c r="D1450" s="33">
        <v>44527</v>
      </c>
      <c r="E1450">
        <v>7632994</v>
      </c>
      <c r="F1450">
        <v>37057</v>
      </c>
      <c r="G1450">
        <v>27577.429</v>
      </c>
      <c r="H1450">
        <v>118931</v>
      </c>
      <c r="I1450">
        <v>32</v>
      </c>
      <c r="J1450">
        <v>63</v>
      </c>
      <c r="K1450">
        <v>113212.216</v>
      </c>
      <c r="L1450">
        <v>549.62800000000004</v>
      </c>
      <c r="M1450">
        <v>409.02699999999999</v>
      </c>
      <c r="N1450">
        <v>1763.979</v>
      </c>
      <c r="O1450">
        <v>0.47499999999999998</v>
      </c>
      <c r="P1450">
        <v>0.93400000000000005</v>
      </c>
      <c r="Q1450">
        <v>1.45</v>
      </c>
      <c r="R1450">
        <v>1617</v>
      </c>
      <c r="S1450">
        <v>23.983000000000001</v>
      </c>
      <c r="T1450">
        <v>9271</v>
      </c>
      <c r="U1450">
        <v>137.50700000000001</v>
      </c>
      <c r="V1450">
        <v>961</v>
      </c>
      <c r="W1450">
        <v>14.254</v>
      </c>
      <c r="X1450">
        <v>4462</v>
      </c>
      <c r="Y1450">
        <v>66.180000000000007</v>
      </c>
      <c r="Z1450">
        <v>546957</v>
      </c>
      <c r="AA1450">
        <v>165821269</v>
      </c>
      <c r="AB1450">
        <v>2459.453</v>
      </c>
      <c r="AC1450">
        <v>8.1120000000000001</v>
      </c>
      <c r="AD1450">
        <v>551757</v>
      </c>
      <c r="AE1450">
        <v>8.1839999999999993</v>
      </c>
      <c r="AF1450">
        <v>5.7000000000000002E-2</v>
      </c>
      <c r="AG1450">
        <v>17.5</v>
      </c>
      <c r="AH1450" t="s">
        <v>207</v>
      </c>
      <c r="AI1450">
        <v>105351640</v>
      </c>
      <c r="AJ1450">
        <v>52364636</v>
      </c>
      <c r="AK1450">
        <v>47039586</v>
      </c>
      <c r="AL1450">
        <v>7022875</v>
      </c>
      <c r="AM1450">
        <v>287680</v>
      </c>
      <c r="AN1450">
        <v>281530</v>
      </c>
      <c r="AO1450">
        <v>156.26</v>
      </c>
      <c r="AP1450">
        <v>77.67</v>
      </c>
      <c r="AQ1450">
        <v>69.77</v>
      </c>
      <c r="AR1450">
        <v>10.42</v>
      </c>
      <c r="AS1450">
        <v>4176</v>
      </c>
      <c r="AT1450">
        <v>23422</v>
      </c>
      <c r="AU1450">
        <v>3.5000000000000003E-2</v>
      </c>
      <c r="AV1450">
        <v>66.67</v>
      </c>
      <c r="AW1450">
        <v>67422000</v>
      </c>
      <c r="AX1450">
        <v>122.578</v>
      </c>
      <c r="AY1450">
        <v>42</v>
      </c>
      <c r="AZ1450">
        <v>19.718</v>
      </c>
      <c r="BA1450">
        <v>13.079000000000001</v>
      </c>
      <c r="BB1450">
        <v>38605.671000000002</v>
      </c>
      <c r="BD1450">
        <v>86.06</v>
      </c>
      <c r="BE1450">
        <v>4.7699999999999996</v>
      </c>
      <c r="BF1450">
        <v>30.1</v>
      </c>
      <c r="BG1450">
        <v>35.6</v>
      </c>
      <c r="BI1450">
        <v>5.98</v>
      </c>
      <c r="BJ1450">
        <v>82.66</v>
      </c>
      <c r="BK1450">
        <v>0.90100000000000002</v>
      </c>
    </row>
    <row r="1451" spans="1:67" x14ac:dyDescent="0.3">
      <c r="A1451" t="s">
        <v>205</v>
      </c>
      <c r="B1451" t="s">
        <v>206</v>
      </c>
      <c r="C1451" t="s">
        <v>122</v>
      </c>
      <c r="D1451" s="33">
        <v>44528</v>
      </c>
      <c r="E1451">
        <v>7664575</v>
      </c>
      <c r="F1451">
        <v>31581</v>
      </c>
      <c r="G1451">
        <v>29267.714</v>
      </c>
      <c r="H1451">
        <v>118952</v>
      </c>
      <c r="I1451">
        <v>21</v>
      </c>
      <c r="J1451">
        <v>63.856999999999999</v>
      </c>
      <c r="K1451">
        <v>113680.624</v>
      </c>
      <c r="L1451">
        <v>468.40800000000002</v>
      </c>
      <c r="M1451">
        <v>434.09699999999998</v>
      </c>
      <c r="N1451">
        <v>1764.2909999999999</v>
      </c>
      <c r="O1451">
        <v>0.311</v>
      </c>
      <c r="P1451">
        <v>0.94699999999999995</v>
      </c>
      <c r="Q1451">
        <v>1.44</v>
      </c>
      <c r="R1451">
        <v>1632</v>
      </c>
      <c r="S1451">
        <v>24.206</v>
      </c>
      <c r="T1451">
        <v>9381</v>
      </c>
      <c r="U1451">
        <v>139.13900000000001</v>
      </c>
      <c r="V1451">
        <v>976</v>
      </c>
      <c r="W1451">
        <v>14.476000000000001</v>
      </c>
      <c r="X1451">
        <v>4528</v>
      </c>
      <c r="Y1451">
        <v>67.159000000000006</v>
      </c>
      <c r="Z1451">
        <v>113100</v>
      </c>
      <c r="AA1451">
        <v>165934369</v>
      </c>
      <c r="AB1451">
        <v>2461.1309999999999</v>
      </c>
      <c r="AC1451">
        <v>1.677</v>
      </c>
      <c r="AD1451">
        <v>556568</v>
      </c>
      <c r="AE1451">
        <v>8.2550000000000008</v>
      </c>
      <c r="AF1451">
        <v>5.8000000000000003E-2</v>
      </c>
      <c r="AG1451">
        <v>17.2</v>
      </c>
      <c r="AH1451" t="s">
        <v>207</v>
      </c>
      <c r="AI1451">
        <v>105422492</v>
      </c>
      <c r="AJ1451">
        <v>52368111</v>
      </c>
      <c r="AK1451">
        <v>47050230</v>
      </c>
      <c r="AL1451">
        <v>7079653</v>
      </c>
      <c r="AM1451">
        <v>70852</v>
      </c>
      <c r="AN1451">
        <v>289243</v>
      </c>
      <c r="AO1451">
        <v>156.36000000000001</v>
      </c>
      <c r="AP1451">
        <v>77.67</v>
      </c>
      <c r="AQ1451">
        <v>69.78</v>
      </c>
      <c r="AR1451">
        <v>10.5</v>
      </c>
      <c r="AS1451">
        <v>4290</v>
      </c>
      <c r="AT1451">
        <v>23547</v>
      </c>
      <c r="AU1451">
        <v>3.5000000000000003E-2</v>
      </c>
      <c r="AV1451">
        <v>66.67</v>
      </c>
      <c r="AW1451">
        <v>67422000</v>
      </c>
      <c r="AX1451">
        <v>122.578</v>
      </c>
      <c r="AY1451">
        <v>42</v>
      </c>
      <c r="AZ1451">
        <v>19.718</v>
      </c>
      <c r="BA1451">
        <v>13.079000000000001</v>
      </c>
      <c r="BB1451">
        <v>38605.671000000002</v>
      </c>
      <c r="BD1451">
        <v>86.06</v>
      </c>
      <c r="BE1451">
        <v>4.7699999999999996</v>
      </c>
      <c r="BF1451">
        <v>30.1</v>
      </c>
      <c r="BG1451">
        <v>35.6</v>
      </c>
      <c r="BI1451">
        <v>5.98</v>
      </c>
      <c r="BJ1451">
        <v>82.66</v>
      </c>
      <c r="BK1451">
        <v>0.90100000000000002</v>
      </c>
      <c r="BL1451">
        <v>71026.399999999994</v>
      </c>
      <c r="BM1451">
        <v>6.1</v>
      </c>
      <c r="BN1451">
        <v>8.51</v>
      </c>
      <c r="BO1451">
        <v>1053.4602948592401</v>
      </c>
    </row>
    <row r="1452" spans="1:67" x14ac:dyDescent="0.3">
      <c r="A1452" t="s">
        <v>205</v>
      </c>
      <c r="B1452" t="s">
        <v>206</v>
      </c>
      <c r="C1452" t="s">
        <v>122</v>
      </c>
      <c r="D1452" s="33">
        <v>44529</v>
      </c>
      <c r="E1452">
        <v>7673082</v>
      </c>
      <c r="F1452">
        <v>8507</v>
      </c>
      <c r="G1452">
        <v>29727.143</v>
      </c>
      <c r="H1452">
        <v>119078</v>
      </c>
      <c r="I1452">
        <v>126</v>
      </c>
      <c r="J1452">
        <v>68</v>
      </c>
      <c r="K1452">
        <v>113806.799</v>
      </c>
      <c r="L1452">
        <v>126.175</v>
      </c>
      <c r="M1452">
        <v>440.91199999999998</v>
      </c>
      <c r="N1452">
        <v>1766.1590000000001</v>
      </c>
      <c r="O1452">
        <v>1.869</v>
      </c>
      <c r="P1452">
        <v>1.0089999999999999</v>
      </c>
      <c r="Q1452">
        <v>1.43</v>
      </c>
      <c r="R1452">
        <v>1749</v>
      </c>
      <c r="S1452">
        <v>25.940999999999999</v>
      </c>
      <c r="T1452">
        <v>9860</v>
      </c>
      <c r="U1452">
        <v>146.24299999999999</v>
      </c>
      <c r="V1452">
        <v>1041</v>
      </c>
      <c r="W1452">
        <v>15.44</v>
      </c>
      <c r="X1452">
        <v>4706</v>
      </c>
      <c r="Y1452">
        <v>69.799000000000007</v>
      </c>
      <c r="Z1452">
        <v>852946</v>
      </c>
      <c r="AA1452">
        <v>166787315</v>
      </c>
      <c r="AB1452">
        <v>2473.7820000000002</v>
      </c>
      <c r="AC1452">
        <v>12.651</v>
      </c>
      <c r="AD1452">
        <v>590557</v>
      </c>
      <c r="AE1452">
        <v>8.7590000000000003</v>
      </c>
      <c r="AF1452">
        <v>0.06</v>
      </c>
      <c r="AG1452">
        <v>16.7</v>
      </c>
      <c r="AH1452" t="s">
        <v>207</v>
      </c>
      <c r="AI1452">
        <v>105837998</v>
      </c>
      <c r="AJ1452">
        <v>52387423</v>
      </c>
      <c r="AK1452">
        <v>47104310</v>
      </c>
      <c r="AL1452">
        <v>7421846</v>
      </c>
      <c r="AM1452">
        <v>415506</v>
      </c>
      <c r="AN1452">
        <v>314805</v>
      </c>
      <c r="AO1452">
        <v>156.97999999999999</v>
      </c>
      <c r="AP1452">
        <v>77.7</v>
      </c>
      <c r="AQ1452">
        <v>69.86</v>
      </c>
      <c r="AR1452">
        <v>11.01</v>
      </c>
      <c r="AS1452">
        <v>4669</v>
      </c>
      <c r="AT1452">
        <v>23067</v>
      </c>
      <c r="AU1452">
        <v>3.4000000000000002E-2</v>
      </c>
      <c r="AV1452">
        <v>66.67</v>
      </c>
      <c r="AW1452">
        <v>67422000</v>
      </c>
      <c r="AX1452">
        <v>122.578</v>
      </c>
      <c r="AY1452">
        <v>42</v>
      </c>
      <c r="AZ1452">
        <v>19.718</v>
      </c>
      <c r="BA1452">
        <v>13.079000000000001</v>
      </c>
      <c r="BB1452">
        <v>38605.671000000002</v>
      </c>
      <c r="BD1452">
        <v>86.06</v>
      </c>
      <c r="BE1452">
        <v>4.7699999999999996</v>
      </c>
      <c r="BF1452">
        <v>30.1</v>
      </c>
      <c r="BG1452">
        <v>35.6</v>
      </c>
      <c r="BI1452">
        <v>5.98</v>
      </c>
      <c r="BJ1452">
        <v>82.66</v>
      </c>
      <c r="BK1452">
        <v>0.90100000000000002</v>
      </c>
    </row>
    <row r="1453" spans="1:67" x14ac:dyDescent="0.3">
      <c r="A1453" t="s">
        <v>205</v>
      </c>
      <c r="B1453" t="s">
        <v>206</v>
      </c>
      <c r="C1453" t="s">
        <v>122</v>
      </c>
      <c r="D1453" s="33">
        <v>44530</v>
      </c>
      <c r="E1453">
        <v>7720283</v>
      </c>
      <c r="F1453">
        <v>47201</v>
      </c>
      <c r="G1453">
        <v>32119.571</v>
      </c>
      <c r="H1453">
        <v>119193</v>
      </c>
      <c r="I1453">
        <v>115</v>
      </c>
      <c r="J1453">
        <v>72.429000000000002</v>
      </c>
      <c r="K1453">
        <v>114506.882</v>
      </c>
      <c r="L1453">
        <v>700.08299999999997</v>
      </c>
      <c r="M1453">
        <v>476.39600000000002</v>
      </c>
      <c r="N1453">
        <v>1767.865</v>
      </c>
      <c r="O1453">
        <v>1.706</v>
      </c>
      <c r="P1453">
        <v>1.0740000000000001</v>
      </c>
      <c r="Q1453">
        <v>1.42</v>
      </c>
      <c r="R1453">
        <v>1824</v>
      </c>
      <c r="S1453">
        <v>27.053000000000001</v>
      </c>
      <c r="T1453">
        <v>10249</v>
      </c>
      <c r="U1453">
        <v>152.01300000000001</v>
      </c>
      <c r="V1453">
        <v>1120</v>
      </c>
      <c r="W1453">
        <v>16.611999999999998</v>
      </c>
      <c r="X1453">
        <v>5134</v>
      </c>
      <c r="Y1453">
        <v>76.147000000000006</v>
      </c>
      <c r="Z1453">
        <v>812091</v>
      </c>
      <c r="AA1453">
        <v>167599406</v>
      </c>
      <c r="AB1453">
        <v>2485.8270000000002</v>
      </c>
      <c r="AC1453">
        <v>12.045</v>
      </c>
      <c r="AD1453">
        <v>620743</v>
      </c>
      <c r="AE1453">
        <v>9.2070000000000007</v>
      </c>
      <c r="AF1453">
        <v>6.0999999999999999E-2</v>
      </c>
      <c r="AG1453">
        <v>16.399999999999999</v>
      </c>
      <c r="AH1453" t="s">
        <v>207</v>
      </c>
      <c r="AI1453">
        <v>106392346</v>
      </c>
      <c r="AJ1453">
        <v>52411808</v>
      </c>
      <c r="AK1453">
        <v>47176131</v>
      </c>
      <c r="AL1453">
        <v>7880043</v>
      </c>
      <c r="AM1453">
        <v>554348</v>
      </c>
      <c r="AN1453">
        <v>351047</v>
      </c>
      <c r="AO1453">
        <v>157.80000000000001</v>
      </c>
      <c r="AP1453">
        <v>77.739999999999995</v>
      </c>
      <c r="AQ1453">
        <v>69.97</v>
      </c>
      <c r="AR1453">
        <v>11.69</v>
      </c>
      <c r="AS1453">
        <v>5207</v>
      </c>
      <c r="AT1453">
        <v>22918</v>
      </c>
      <c r="AU1453">
        <v>3.4000000000000002E-2</v>
      </c>
      <c r="AV1453">
        <v>66.67</v>
      </c>
      <c r="AW1453">
        <v>67422000</v>
      </c>
      <c r="AX1453">
        <v>122.578</v>
      </c>
      <c r="AY1453">
        <v>42</v>
      </c>
      <c r="AZ1453">
        <v>19.718</v>
      </c>
      <c r="BA1453">
        <v>13.079000000000001</v>
      </c>
      <c r="BB1453">
        <v>38605.671000000002</v>
      </c>
      <c r="BD1453">
        <v>86.06</v>
      </c>
      <c r="BE1453">
        <v>4.7699999999999996</v>
      </c>
      <c r="BF1453">
        <v>30.1</v>
      </c>
      <c r="BG1453">
        <v>35.6</v>
      </c>
      <c r="BI1453">
        <v>5.98</v>
      </c>
      <c r="BJ1453">
        <v>82.66</v>
      </c>
      <c r="BK1453">
        <v>0.90100000000000002</v>
      </c>
    </row>
    <row r="1454" spans="1:67" x14ac:dyDescent="0.3">
      <c r="A1454" t="s">
        <v>205</v>
      </c>
      <c r="B1454" t="s">
        <v>206</v>
      </c>
      <c r="C1454" t="s">
        <v>122</v>
      </c>
      <c r="D1454" s="33">
        <v>44531</v>
      </c>
      <c r="E1454">
        <v>7769893</v>
      </c>
      <c r="F1454">
        <v>49610</v>
      </c>
      <c r="G1454">
        <v>34550.857000000004</v>
      </c>
      <c r="H1454">
        <v>119289</v>
      </c>
      <c r="I1454">
        <v>96</v>
      </c>
      <c r="J1454">
        <v>74.570999999999998</v>
      </c>
      <c r="K1454">
        <v>115242.69500000001</v>
      </c>
      <c r="L1454">
        <v>735.81299999999999</v>
      </c>
      <c r="M1454">
        <v>512.45699999999999</v>
      </c>
      <c r="N1454">
        <v>1769.289</v>
      </c>
      <c r="O1454">
        <v>1.4239999999999999</v>
      </c>
      <c r="P1454">
        <v>1.1060000000000001</v>
      </c>
      <c r="Q1454">
        <v>1.4</v>
      </c>
      <c r="R1454">
        <v>1886</v>
      </c>
      <c r="S1454">
        <v>27.972999999999999</v>
      </c>
      <c r="T1454">
        <v>10558</v>
      </c>
      <c r="U1454">
        <v>156.596</v>
      </c>
      <c r="V1454">
        <v>1198</v>
      </c>
      <c r="W1454">
        <v>17.768999999999998</v>
      </c>
      <c r="X1454">
        <v>5356</v>
      </c>
      <c r="Y1454">
        <v>79.44</v>
      </c>
      <c r="Z1454">
        <v>793952</v>
      </c>
      <c r="AA1454">
        <v>168393358</v>
      </c>
      <c r="AB1454">
        <v>2497.6030000000001</v>
      </c>
      <c r="AC1454">
        <v>11.776</v>
      </c>
      <c r="AD1454">
        <v>649993</v>
      </c>
      <c r="AE1454">
        <v>9.641</v>
      </c>
      <c r="AF1454">
        <v>6.2E-2</v>
      </c>
      <c r="AG1454">
        <v>16.100000000000001</v>
      </c>
      <c r="AH1454" t="s">
        <v>207</v>
      </c>
      <c r="AI1454">
        <v>106964385</v>
      </c>
      <c r="AJ1454">
        <v>52438188</v>
      </c>
      <c r="AK1454">
        <v>47251778</v>
      </c>
      <c r="AL1454">
        <v>8350122</v>
      </c>
      <c r="AM1454">
        <v>572039</v>
      </c>
      <c r="AN1454">
        <v>388392</v>
      </c>
      <c r="AO1454">
        <v>158.65</v>
      </c>
      <c r="AP1454">
        <v>77.78</v>
      </c>
      <c r="AQ1454">
        <v>70.08</v>
      </c>
      <c r="AR1454">
        <v>12.38</v>
      </c>
      <c r="AS1454">
        <v>5761</v>
      </c>
      <c r="AT1454">
        <v>22159</v>
      </c>
      <c r="AU1454">
        <v>3.3000000000000002E-2</v>
      </c>
      <c r="AV1454">
        <v>66.67</v>
      </c>
      <c r="AW1454">
        <v>67422000</v>
      </c>
      <c r="AX1454">
        <v>122.578</v>
      </c>
      <c r="AY1454">
        <v>42</v>
      </c>
      <c r="AZ1454">
        <v>19.718</v>
      </c>
      <c r="BA1454">
        <v>13.079000000000001</v>
      </c>
      <c r="BB1454">
        <v>38605.671000000002</v>
      </c>
      <c r="BD1454">
        <v>86.06</v>
      </c>
      <c r="BE1454">
        <v>4.7699999999999996</v>
      </c>
      <c r="BF1454">
        <v>30.1</v>
      </c>
      <c r="BG1454">
        <v>35.6</v>
      </c>
      <c r="BI1454">
        <v>5.98</v>
      </c>
      <c r="BJ1454">
        <v>82.66</v>
      </c>
      <c r="BK1454">
        <v>0.90100000000000002</v>
      </c>
    </row>
    <row r="1455" spans="1:67" x14ac:dyDescent="0.3">
      <c r="A1455" t="s">
        <v>205</v>
      </c>
      <c r="B1455" t="s">
        <v>206</v>
      </c>
      <c r="C1455" t="s">
        <v>122</v>
      </c>
      <c r="D1455" s="33">
        <v>44532</v>
      </c>
      <c r="E1455">
        <v>7818309</v>
      </c>
      <c r="F1455">
        <v>48416</v>
      </c>
      <c r="G1455">
        <v>36686.857000000004</v>
      </c>
      <c r="H1455">
        <v>119392</v>
      </c>
      <c r="I1455">
        <v>103</v>
      </c>
      <c r="J1455">
        <v>79</v>
      </c>
      <c r="K1455">
        <v>115960.799</v>
      </c>
      <c r="L1455">
        <v>718.10400000000004</v>
      </c>
      <c r="M1455">
        <v>544.13800000000003</v>
      </c>
      <c r="N1455">
        <v>1770.817</v>
      </c>
      <c r="O1455">
        <v>1.528</v>
      </c>
      <c r="P1455">
        <v>1.1719999999999999</v>
      </c>
      <c r="Q1455">
        <v>1.39</v>
      </c>
      <c r="R1455">
        <v>1934</v>
      </c>
      <c r="S1455">
        <v>28.684999999999999</v>
      </c>
      <c r="T1455">
        <v>10790</v>
      </c>
      <c r="U1455">
        <v>160.03700000000001</v>
      </c>
      <c r="V1455">
        <v>1252</v>
      </c>
      <c r="W1455">
        <v>18.57</v>
      </c>
      <c r="X1455">
        <v>5528</v>
      </c>
      <c r="Y1455">
        <v>81.991</v>
      </c>
      <c r="Z1455">
        <v>845617</v>
      </c>
      <c r="AA1455">
        <v>169238975</v>
      </c>
      <c r="AB1455">
        <v>2510.145</v>
      </c>
      <c r="AC1455">
        <v>12.542</v>
      </c>
      <c r="AD1455">
        <v>676447</v>
      </c>
      <c r="AE1455">
        <v>10.032999999999999</v>
      </c>
      <c r="AF1455">
        <v>6.3E-2</v>
      </c>
      <c r="AG1455">
        <v>15.9</v>
      </c>
      <c r="AH1455" t="s">
        <v>207</v>
      </c>
      <c r="AI1455">
        <v>107585913</v>
      </c>
      <c r="AJ1455">
        <v>52459982</v>
      </c>
      <c r="AK1455">
        <v>47323380</v>
      </c>
      <c r="AL1455">
        <v>8878346</v>
      </c>
      <c r="AM1455">
        <v>621528</v>
      </c>
      <c r="AN1455">
        <v>429964</v>
      </c>
      <c r="AO1455">
        <v>159.57</v>
      </c>
      <c r="AP1455">
        <v>77.81</v>
      </c>
      <c r="AQ1455">
        <v>70.19</v>
      </c>
      <c r="AR1455">
        <v>13.17</v>
      </c>
      <c r="AS1455">
        <v>6377</v>
      </c>
      <c r="AT1455">
        <v>21656</v>
      </c>
      <c r="AU1455">
        <v>3.2000000000000001E-2</v>
      </c>
      <c r="AV1455">
        <v>66.67</v>
      </c>
      <c r="AW1455">
        <v>67422000</v>
      </c>
      <c r="AX1455">
        <v>122.578</v>
      </c>
      <c r="AY1455">
        <v>42</v>
      </c>
      <c r="AZ1455">
        <v>19.718</v>
      </c>
      <c r="BA1455">
        <v>13.079000000000001</v>
      </c>
      <c r="BB1455">
        <v>38605.671000000002</v>
      </c>
      <c r="BD1455">
        <v>86.06</v>
      </c>
      <c r="BE1455">
        <v>4.7699999999999996</v>
      </c>
      <c r="BF1455">
        <v>30.1</v>
      </c>
      <c r="BG1455">
        <v>35.6</v>
      </c>
      <c r="BI1455">
        <v>5.98</v>
      </c>
      <c r="BJ1455">
        <v>82.66</v>
      </c>
      <c r="BK1455">
        <v>0.90100000000000002</v>
      </c>
    </row>
    <row r="1456" spans="1:67" x14ac:dyDescent="0.3">
      <c r="A1456" t="s">
        <v>205</v>
      </c>
      <c r="B1456" t="s">
        <v>206</v>
      </c>
      <c r="C1456" t="s">
        <v>122</v>
      </c>
      <c r="D1456" s="33">
        <v>44533</v>
      </c>
      <c r="E1456">
        <v>7868167</v>
      </c>
      <c r="F1456">
        <v>49858</v>
      </c>
      <c r="G1456">
        <v>38890</v>
      </c>
      <c r="H1456">
        <v>119519</v>
      </c>
      <c r="I1456">
        <v>127</v>
      </c>
      <c r="J1456">
        <v>88.570999999999998</v>
      </c>
      <c r="K1456">
        <v>116700.291</v>
      </c>
      <c r="L1456">
        <v>739.49199999999996</v>
      </c>
      <c r="M1456">
        <v>576.81500000000005</v>
      </c>
      <c r="N1456">
        <v>1772.7</v>
      </c>
      <c r="O1456">
        <v>1.8839999999999999</v>
      </c>
      <c r="P1456">
        <v>1.3140000000000001</v>
      </c>
      <c r="Q1456">
        <v>1.38</v>
      </c>
      <c r="R1456">
        <v>2058</v>
      </c>
      <c r="S1456">
        <v>30.524000000000001</v>
      </c>
      <c r="T1456">
        <v>11103</v>
      </c>
      <c r="U1456">
        <v>164.679</v>
      </c>
      <c r="V1456">
        <v>1357</v>
      </c>
      <c r="W1456">
        <v>20.126999999999999</v>
      </c>
      <c r="X1456">
        <v>5937</v>
      </c>
      <c r="Y1456">
        <v>88.057000000000002</v>
      </c>
      <c r="Z1456">
        <v>920515</v>
      </c>
      <c r="AA1456">
        <v>170159490</v>
      </c>
      <c r="AB1456">
        <v>2523.7979999999998</v>
      </c>
      <c r="AC1456">
        <v>13.653</v>
      </c>
      <c r="AD1456">
        <v>697883</v>
      </c>
      <c r="AE1456">
        <v>10.351000000000001</v>
      </c>
      <c r="AF1456">
        <v>6.4000000000000001E-2</v>
      </c>
      <c r="AG1456">
        <v>15.6</v>
      </c>
      <c r="AH1456" t="s">
        <v>207</v>
      </c>
      <c r="AI1456">
        <v>108301204</v>
      </c>
      <c r="AJ1456">
        <v>52485440</v>
      </c>
      <c r="AK1456">
        <v>47415727</v>
      </c>
      <c r="AL1456">
        <v>9475928</v>
      </c>
      <c r="AM1456">
        <v>715291</v>
      </c>
      <c r="AN1456">
        <v>462463</v>
      </c>
      <c r="AO1456">
        <v>160.63</v>
      </c>
      <c r="AP1456">
        <v>77.849999999999994</v>
      </c>
      <c r="AQ1456">
        <v>70.33</v>
      </c>
      <c r="AR1456">
        <v>14.05</v>
      </c>
      <c r="AS1456">
        <v>6859</v>
      </c>
      <c r="AT1456">
        <v>20565</v>
      </c>
      <c r="AU1456">
        <v>3.1E-2</v>
      </c>
      <c r="AV1456">
        <v>66.67</v>
      </c>
      <c r="AW1456">
        <v>67422000</v>
      </c>
      <c r="AX1456">
        <v>122.578</v>
      </c>
      <c r="AY1456">
        <v>42</v>
      </c>
      <c r="AZ1456">
        <v>19.718</v>
      </c>
      <c r="BA1456">
        <v>13.079000000000001</v>
      </c>
      <c r="BB1456">
        <v>38605.671000000002</v>
      </c>
      <c r="BD1456">
        <v>86.06</v>
      </c>
      <c r="BE1456">
        <v>4.7699999999999996</v>
      </c>
      <c r="BF1456">
        <v>30.1</v>
      </c>
      <c r="BG1456">
        <v>35.6</v>
      </c>
      <c r="BI1456">
        <v>5.98</v>
      </c>
      <c r="BJ1456">
        <v>82.66</v>
      </c>
      <c r="BK1456">
        <v>0.90100000000000002</v>
      </c>
    </row>
    <row r="1457" spans="1:67" x14ac:dyDescent="0.3">
      <c r="A1457" t="s">
        <v>205</v>
      </c>
      <c r="B1457" t="s">
        <v>206</v>
      </c>
      <c r="C1457" t="s">
        <v>122</v>
      </c>
      <c r="D1457" s="33">
        <v>44534</v>
      </c>
      <c r="E1457">
        <v>7919631</v>
      </c>
      <c r="F1457">
        <v>51464</v>
      </c>
      <c r="G1457">
        <v>40948.142999999996</v>
      </c>
      <c r="H1457">
        <v>119567</v>
      </c>
      <c r="I1457">
        <v>48</v>
      </c>
      <c r="J1457">
        <v>90.856999999999999</v>
      </c>
      <c r="K1457">
        <v>117463.602</v>
      </c>
      <c r="L1457">
        <v>763.31200000000001</v>
      </c>
      <c r="M1457">
        <v>607.34100000000001</v>
      </c>
      <c r="N1457">
        <v>1773.412</v>
      </c>
      <c r="O1457">
        <v>0.71199999999999997</v>
      </c>
      <c r="P1457">
        <v>1.3480000000000001</v>
      </c>
      <c r="Q1457">
        <v>1.36</v>
      </c>
      <c r="R1457">
        <v>2037</v>
      </c>
      <c r="S1457">
        <v>30.213000000000001</v>
      </c>
      <c r="T1457">
        <v>11340</v>
      </c>
      <c r="U1457">
        <v>168.19399999999999</v>
      </c>
      <c r="V1457">
        <v>1374</v>
      </c>
      <c r="W1457">
        <v>20.379000000000001</v>
      </c>
      <c r="X1457">
        <v>6243</v>
      </c>
      <c r="Y1457">
        <v>92.596000000000004</v>
      </c>
      <c r="Z1457">
        <v>707500</v>
      </c>
      <c r="AA1457">
        <v>170866990</v>
      </c>
      <c r="AB1457">
        <v>2534.2910000000002</v>
      </c>
      <c r="AC1457">
        <v>10.494</v>
      </c>
      <c r="AD1457">
        <v>720817</v>
      </c>
      <c r="AE1457">
        <v>10.691000000000001</v>
      </c>
      <c r="AF1457">
        <v>6.4000000000000001E-2</v>
      </c>
      <c r="AG1457">
        <v>15.6</v>
      </c>
      <c r="AH1457" t="s">
        <v>207</v>
      </c>
      <c r="AI1457">
        <v>108716626</v>
      </c>
      <c r="AJ1457">
        <v>52503685</v>
      </c>
      <c r="AK1457">
        <v>47476149</v>
      </c>
      <c r="AL1457">
        <v>9812749</v>
      </c>
      <c r="AM1457">
        <v>415422</v>
      </c>
      <c r="AN1457">
        <v>480712</v>
      </c>
      <c r="AO1457">
        <v>161.25</v>
      </c>
      <c r="AP1457">
        <v>77.87</v>
      </c>
      <c r="AQ1457">
        <v>70.42</v>
      </c>
      <c r="AR1457">
        <v>14.55</v>
      </c>
      <c r="AS1457">
        <v>7130</v>
      </c>
      <c r="AT1457">
        <v>19864</v>
      </c>
      <c r="AU1457">
        <v>2.9000000000000001E-2</v>
      </c>
      <c r="AV1457">
        <v>72.22</v>
      </c>
      <c r="AW1457">
        <v>67422000</v>
      </c>
      <c r="AX1457">
        <v>122.578</v>
      </c>
      <c r="AY1457">
        <v>42</v>
      </c>
      <c r="AZ1457">
        <v>19.718</v>
      </c>
      <c r="BA1457">
        <v>13.079000000000001</v>
      </c>
      <c r="BB1457">
        <v>38605.671000000002</v>
      </c>
      <c r="BD1457">
        <v>86.06</v>
      </c>
      <c r="BE1457">
        <v>4.7699999999999996</v>
      </c>
      <c r="BF1457">
        <v>30.1</v>
      </c>
      <c r="BG1457">
        <v>35.6</v>
      </c>
      <c r="BI1457">
        <v>5.98</v>
      </c>
      <c r="BJ1457">
        <v>82.66</v>
      </c>
      <c r="BK1457">
        <v>0.90100000000000002</v>
      </c>
    </row>
    <row r="1458" spans="1:67" x14ac:dyDescent="0.3">
      <c r="A1458" t="s">
        <v>205</v>
      </c>
      <c r="B1458" t="s">
        <v>206</v>
      </c>
      <c r="C1458" t="s">
        <v>122</v>
      </c>
      <c r="D1458" s="33">
        <v>44535</v>
      </c>
      <c r="E1458">
        <v>7961784</v>
      </c>
      <c r="F1458">
        <v>42153</v>
      </c>
      <c r="G1458">
        <v>42458.428999999996</v>
      </c>
      <c r="H1458">
        <v>119594</v>
      </c>
      <c r="I1458">
        <v>27</v>
      </c>
      <c r="J1458">
        <v>91.713999999999999</v>
      </c>
      <c r="K1458">
        <v>118088.814</v>
      </c>
      <c r="L1458">
        <v>625.21100000000001</v>
      </c>
      <c r="M1458">
        <v>629.74099999999999</v>
      </c>
      <c r="N1458">
        <v>1773.8130000000001</v>
      </c>
      <c r="O1458">
        <v>0.4</v>
      </c>
      <c r="P1458">
        <v>1.36</v>
      </c>
      <c r="Q1458">
        <v>1.34</v>
      </c>
      <c r="R1458">
        <v>2066</v>
      </c>
      <c r="S1458">
        <v>30.643000000000001</v>
      </c>
      <c r="T1458">
        <v>11526</v>
      </c>
      <c r="U1458">
        <v>170.953</v>
      </c>
      <c r="V1458">
        <v>1402</v>
      </c>
      <c r="W1458">
        <v>20.794</v>
      </c>
      <c r="X1458">
        <v>6388</v>
      </c>
      <c r="Y1458">
        <v>94.747</v>
      </c>
      <c r="Z1458">
        <v>155909</v>
      </c>
      <c r="AA1458">
        <v>171022899</v>
      </c>
      <c r="AB1458">
        <v>2536.6039999999998</v>
      </c>
      <c r="AC1458">
        <v>2.3119999999999998</v>
      </c>
      <c r="AD1458">
        <v>726933</v>
      </c>
      <c r="AE1458">
        <v>10.782</v>
      </c>
      <c r="AF1458">
        <v>6.4000000000000001E-2</v>
      </c>
      <c r="AG1458">
        <v>15.6</v>
      </c>
      <c r="AH1458" t="s">
        <v>207</v>
      </c>
      <c r="AI1458">
        <v>108832969</v>
      </c>
      <c r="AJ1458">
        <v>52507822</v>
      </c>
      <c r="AK1458">
        <v>47492511</v>
      </c>
      <c r="AL1458">
        <v>9908648</v>
      </c>
      <c r="AM1458">
        <v>116343</v>
      </c>
      <c r="AN1458">
        <v>487211</v>
      </c>
      <c r="AO1458">
        <v>161.41999999999999</v>
      </c>
      <c r="AP1458">
        <v>77.88</v>
      </c>
      <c r="AQ1458">
        <v>70.44</v>
      </c>
      <c r="AR1458">
        <v>14.7</v>
      </c>
      <c r="AS1458">
        <v>7226</v>
      </c>
      <c r="AT1458">
        <v>19959</v>
      </c>
      <c r="AU1458">
        <v>0.03</v>
      </c>
      <c r="AV1458">
        <v>72.22</v>
      </c>
      <c r="AW1458">
        <v>67422000</v>
      </c>
      <c r="AX1458">
        <v>122.578</v>
      </c>
      <c r="AY1458">
        <v>42</v>
      </c>
      <c r="AZ1458">
        <v>19.718</v>
      </c>
      <c r="BA1458">
        <v>13.079000000000001</v>
      </c>
      <c r="BB1458">
        <v>38605.671000000002</v>
      </c>
      <c r="BD1458">
        <v>86.06</v>
      </c>
      <c r="BE1458">
        <v>4.7699999999999996</v>
      </c>
      <c r="BF1458">
        <v>30.1</v>
      </c>
      <c r="BG1458">
        <v>35.6</v>
      </c>
      <c r="BI1458">
        <v>5.98</v>
      </c>
      <c r="BJ1458">
        <v>82.66</v>
      </c>
      <c r="BK1458">
        <v>0.90100000000000002</v>
      </c>
      <c r="BL1458">
        <v>72564.800000000003</v>
      </c>
      <c r="BM1458">
        <v>6.17</v>
      </c>
      <c r="BN1458">
        <v>12.88</v>
      </c>
      <c r="BO1458">
        <v>1076.2777728337901</v>
      </c>
    </row>
    <row r="1459" spans="1:67" x14ac:dyDescent="0.3">
      <c r="A1459" t="s">
        <v>205</v>
      </c>
      <c r="B1459" t="s">
        <v>206</v>
      </c>
      <c r="C1459" t="s">
        <v>122</v>
      </c>
      <c r="D1459" s="33">
        <v>44536</v>
      </c>
      <c r="E1459">
        <v>7973362</v>
      </c>
      <c r="F1459">
        <v>11578</v>
      </c>
      <c r="G1459">
        <v>42897.142999999996</v>
      </c>
      <c r="H1459">
        <v>119789</v>
      </c>
      <c r="I1459">
        <v>195</v>
      </c>
      <c r="J1459">
        <v>101.571</v>
      </c>
      <c r="K1459">
        <v>118260.538</v>
      </c>
      <c r="L1459">
        <v>171.72399999999999</v>
      </c>
      <c r="M1459">
        <v>636.24800000000005</v>
      </c>
      <c r="N1459">
        <v>1776.7049999999999</v>
      </c>
      <c r="O1459">
        <v>2.8919999999999999</v>
      </c>
      <c r="P1459">
        <v>1.5069999999999999</v>
      </c>
      <c r="Q1459">
        <v>1.32</v>
      </c>
      <c r="R1459">
        <v>2191</v>
      </c>
      <c r="S1459">
        <v>32.497</v>
      </c>
      <c r="T1459">
        <v>12096</v>
      </c>
      <c r="U1459">
        <v>179.40700000000001</v>
      </c>
      <c r="V1459">
        <v>1456</v>
      </c>
      <c r="W1459">
        <v>21.594999999999999</v>
      </c>
      <c r="X1459">
        <v>6769</v>
      </c>
      <c r="Y1459">
        <v>100.39700000000001</v>
      </c>
      <c r="Z1459">
        <v>1024484</v>
      </c>
      <c r="AA1459">
        <v>172047383</v>
      </c>
      <c r="AB1459">
        <v>2551.799</v>
      </c>
      <c r="AC1459">
        <v>15.195</v>
      </c>
      <c r="AD1459">
        <v>751438</v>
      </c>
      <c r="AE1459">
        <v>11.145</v>
      </c>
      <c r="AF1459">
        <v>6.6000000000000003E-2</v>
      </c>
      <c r="AG1459">
        <v>15.2</v>
      </c>
      <c r="AH1459" t="s">
        <v>207</v>
      </c>
      <c r="AI1459">
        <v>109419057</v>
      </c>
      <c r="AJ1459">
        <v>52527015</v>
      </c>
      <c r="AK1459">
        <v>47565334</v>
      </c>
      <c r="AL1459">
        <v>10402809</v>
      </c>
      <c r="AM1459">
        <v>586088</v>
      </c>
      <c r="AN1459">
        <v>511580</v>
      </c>
      <c r="AO1459">
        <v>162.29</v>
      </c>
      <c r="AP1459">
        <v>77.91</v>
      </c>
      <c r="AQ1459">
        <v>70.55</v>
      </c>
      <c r="AR1459">
        <v>15.43</v>
      </c>
      <c r="AS1459">
        <v>7588</v>
      </c>
      <c r="AT1459">
        <v>19942</v>
      </c>
      <c r="AU1459">
        <v>0.03</v>
      </c>
      <c r="AV1459">
        <v>72.22</v>
      </c>
      <c r="AW1459">
        <v>67422000</v>
      </c>
      <c r="AX1459">
        <v>122.578</v>
      </c>
      <c r="AY1459">
        <v>42</v>
      </c>
      <c r="AZ1459">
        <v>19.718</v>
      </c>
      <c r="BA1459">
        <v>13.079000000000001</v>
      </c>
      <c r="BB1459">
        <v>38605.671000000002</v>
      </c>
      <c r="BD1459">
        <v>86.06</v>
      </c>
      <c r="BE1459">
        <v>4.7699999999999996</v>
      </c>
      <c r="BF1459">
        <v>30.1</v>
      </c>
      <c r="BG1459">
        <v>35.6</v>
      </c>
      <c r="BI1459">
        <v>5.98</v>
      </c>
      <c r="BJ1459">
        <v>82.66</v>
      </c>
      <c r="BK1459">
        <v>0.90100000000000002</v>
      </c>
    </row>
    <row r="1460" spans="1:67" x14ac:dyDescent="0.3">
      <c r="A1460" t="s">
        <v>205</v>
      </c>
      <c r="B1460" t="s">
        <v>206</v>
      </c>
      <c r="C1460" t="s">
        <v>122</v>
      </c>
      <c r="D1460" s="33">
        <v>44537</v>
      </c>
      <c r="E1460">
        <v>8032381</v>
      </c>
      <c r="F1460">
        <v>59019</v>
      </c>
      <c r="G1460">
        <v>44585.428999999996</v>
      </c>
      <c r="H1460">
        <v>119961</v>
      </c>
      <c r="I1460">
        <v>172</v>
      </c>
      <c r="J1460">
        <v>109.714</v>
      </c>
      <c r="K1460">
        <v>119135.905</v>
      </c>
      <c r="L1460">
        <v>875.36699999999996</v>
      </c>
      <c r="M1460">
        <v>661.28899999999999</v>
      </c>
      <c r="N1460">
        <v>1779.2560000000001</v>
      </c>
      <c r="O1460">
        <v>2.5510000000000002</v>
      </c>
      <c r="P1460">
        <v>1.627</v>
      </c>
      <c r="Q1460">
        <v>1.31</v>
      </c>
      <c r="R1460">
        <v>2351</v>
      </c>
      <c r="S1460">
        <v>34.869999999999997</v>
      </c>
      <c r="T1460">
        <v>12714</v>
      </c>
      <c r="U1460">
        <v>188.57300000000001</v>
      </c>
      <c r="V1460">
        <v>1593</v>
      </c>
      <c r="W1460">
        <v>23.626999999999999</v>
      </c>
      <c r="X1460">
        <v>7247</v>
      </c>
      <c r="Y1460">
        <v>107.48699999999999</v>
      </c>
      <c r="Z1460">
        <v>909709</v>
      </c>
      <c r="AA1460">
        <v>172957092</v>
      </c>
      <c r="AB1460">
        <v>2565.2919999999999</v>
      </c>
      <c r="AC1460">
        <v>13.493</v>
      </c>
      <c r="AD1460">
        <v>765384</v>
      </c>
      <c r="AE1460">
        <v>11.352</v>
      </c>
      <c r="AF1460">
        <v>6.6000000000000003E-2</v>
      </c>
      <c r="AG1460">
        <v>15.2</v>
      </c>
      <c r="AH1460" t="s">
        <v>207</v>
      </c>
      <c r="AI1460">
        <v>110180824</v>
      </c>
      <c r="AJ1460">
        <v>52550258</v>
      </c>
      <c r="AK1460">
        <v>47657028</v>
      </c>
      <c r="AL1460">
        <v>11049712</v>
      </c>
      <c r="AM1460">
        <v>761767</v>
      </c>
      <c r="AN1460">
        <v>541211</v>
      </c>
      <c r="AO1460">
        <v>163.41999999999999</v>
      </c>
      <c r="AP1460">
        <v>77.94</v>
      </c>
      <c r="AQ1460">
        <v>70.680000000000007</v>
      </c>
      <c r="AR1460">
        <v>16.39</v>
      </c>
      <c r="AS1460">
        <v>8027</v>
      </c>
      <c r="AT1460">
        <v>19779</v>
      </c>
      <c r="AU1460">
        <v>2.9000000000000001E-2</v>
      </c>
      <c r="AV1460">
        <v>72.22</v>
      </c>
      <c r="AW1460">
        <v>67422000</v>
      </c>
      <c r="AX1460">
        <v>122.578</v>
      </c>
      <c r="AY1460">
        <v>42</v>
      </c>
      <c r="AZ1460">
        <v>19.718</v>
      </c>
      <c r="BA1460">
        <v>13.079000000000001</v>
      </c>
      <c r="BB1460">
        <v>38605.671000000002</v>
      </c>
      <c r="BD1460">
        <v>86.06</v>
      </c>
      <c r="BE1460">
        <v>4.7699999999999996</v>
      </c>
      <c r="BF1460">
        <v>30.1</v>
      </c>
      <c r="BG1460">
        <v>35.6</v>
      </c>
      <c r="BI1460">
        <v>5.98</v>
      </c>
      <c r="BJ1460">
        <v>82.66</v>
      </c>
      <c r="BK1460">
        <v>0.90100000000000002</v>
      </c>
    </row>
    <row r="1461" spans="1:67" x14ac:dyDescent="0.3">
      <c r="A1461" t="s">
        <v>205</v>
      </c>
      <c r="B1461" t="s">
        <v>206</v>
      </c>
      <c r="C1461" t="s">
        <v>122</v>
      </c>
      <c r="D1461" s="33">
        <v>44538</v>
      </c>
      <c r="E1461">
        <v>8093721</v>
      </c>
      <c r="F1461">
        <v>61340</v>
      </c>
      <c r="G1461">
        <v>46261.142999999996</v>
      </c>
      <c r="H1461">
        <v>120094</v>
      </c>
      <c r="I1461">
        <v>133</v>
      </c>
      <c r="J1461">
        <v>115</v>
      </c>
      <c r="K1461">
        <v>120045.697</v>
      </c>
      <c r="L1461">
        <v>909.79200000000003</v>
      </c>
      <c r="M1461">
        <v>686.14300000000003</v>
      </c>
      <c r="N1461">
        <v>1781.229</v>
      </c>
      <c r="O1461">
        <v>1.9730000000000001</v>
      </c>
      <c r="P1461">
        <v>1.706</v>
      </c>
      <c r="Q1461">
        <v>1.29</v>
      </c>
      <c r="R1461">
        <v>2426</v>
      </c>
      <c r="S1461">
        <v>35.981999999999999</v>
      </c>
      <c r="T1461">
        <v>13044</v>
      </c>
      <c r="U1461">
        <v>193.46799999999999</v>
      </c>
      <c r="V1461">
        <v>1654</v>
      </c>
      <c r="W1461">
        <v>24.532</v>
      </c>
      <c r="X1461">
        <v>7543</v>
      </c>
      <c r="Y1461">
        <v>111.877</v>
      </c>
      <c r="Z1461">
        <v>877017</v>
      </c>
      <c r="AA1461">
        <v>173834109</v>
      </c>
      <c r="AB1461">
        <v>2578.3000000000002</v>
      </c>
      <c r="AC1461">
        <v>13.007999999999999</v>
      </c>
      <c r="AD1461">
        <v>777250</v>
      </c>
      <c r="AE1461">
        <v>11.528</v>
      </c>
      <c r="AF1461">
        <v>6.7000000000000004E-2</v>
      </c>
      <c r="AG1461">
        <v>14.9</v>
      </c>
      <c r="AH1461" t="s">
        <v>207</v>
      </c>
      <c r="AI1461">
        <v>110891207</v>
      </c>
      <c r="AJ1461">
        <v>52575442</v>
      </c>
      <c r="AK1461">
        <v>47749030</v>
      </c>
      <c r="AL1461">
        <v>11642970</v>
      </c>
      <c r="AM1461">
        <v>710383</v>
      </c>
      <c r="AN1461">
        <v>560975</v>
      </c>
      <c r="AO1461">
        <v>164.47</v>
      </c>
      <c r="AP1461">
        <v>77.98</v>
      </c>
      <c r="AQ1461">
        <v>70.819999999999993</v>
      </c>
      <c r="AR1461">
        <v>17.27</v>
      </c>
      <c r="AS1461">
        <v>8320</v>
      </c>
      <c r="AT1461">
        <v>19608</v>
      </c>
      <c r="AU1461">
        <v>2.9000000000000001E-2</v>
      </c>
      <c r="AV1461">
        <v>72.22</v>
      </c>
      <c r="AW1461">
        <v>67422000</v>
      </c>
      <c r="AX1461">
        <v>122.578</v>
      </c>
      <c r="AY1461">
        <v>42</v>
      </c>
      <c r="AZ1461">
        <v>19.718</v>
      </c>
      <c r="BA1461">
        <v>13.079000000000001</v>
      </c>
      <c r="BB1461">
        <v>38605.671000000002</v>
      </c>
      <c r="BD1461">
        <v>86.06</v>
      </c>
      <c r="BE1461">
        <v>4.7699999999999996</v>
      </c>
      <c r="BF1461">
        <v>30.1</v>
      </c>
      <c r="BG1461">
        <v>35.6</v>
      </c>
      <c r="BI1461">
        <v>5.98</v>
      </c>
      <c r="BJ1461">
        <v>82.66</v>
      </c>
      <c r="BK1461">
        <v>0.90100000000000002</v>
      </c>
    </row>
    <row r="1462" spans="1:67" x14ac:dyDescent="0.3">
      <c r="A1462" t="s">
        <v>205</v>
      </c>
      <c r="B1462" t="s">
        <v>206</v>
      </c>
      <c r="C1462" t="s">
        <v>122</v>
      </c>
      <c r="D1462" s="33">
        <v>44539</v>
      </c>
      <c r="E1462">
        <v>8150575</v>
      </c>
      <c r="F1462">
        <v>56854</v>
      </c>
      <c r="G1462">
        <v>47466.571000000004</v>
      </c>
      <c r="H1462">
        <v>120230</v>
      </c>
      <c r="I1462">
        <v>136</v>
      </c>
      <c r="J1462">
        <v>119.714</v>
      </c>
      <c r="K1462">
        <v>120888.95299999999</v>
      </c>
      <c r="L1462">
        <v>843.25599999999997</v>
      </c>
      <c r="M1462">
        <v>704.02200000000005</v>
      </c>
      <c r="N1462">
        <v>1783.2460000000001</v>
      </c>
      <c r="O1462">
        <v>2.0169999999999999</v>
      </c>
      <c r="P1462">
        <v>1.776</v>
      </c>
      <c r="Q1462">
        <v>1.28</v>
      </c>
      <c r="R1462">
        <v>2461</v>
      </c>
      <c r="S1462">
        <v>36.500999999999998</v>
      </c>
      <c r="T1462">
        <v>13363</v>
      </c>
      <c r="U1462">
        <v>198.19900000000001</v>
      </c>
      <c r="V1462">
        <v>1704</v>
      </c>
      <c r="W1462">
        <v>25.274000000000001</v>
      </c>
      <c r="X1462">
        <v>7843</v>
      </c>
      <c r="Y1462">
        <v>116.327</v>
      </c>
      <c r="Z1462">
        <v>915004</v>
      </c>
      <c r="AA1462">
        <v>174749113</v>
      </c>
      <c r="AB1462">
        <v>2591.8710000000001</v>
      </c>
      <c r="AC1462">
        <v>13.571</v>
      </c>
      <c r="AD1462">
        <v>787163</v>
      </c>
      <c r="AE1462">
        <v>11.675000000000001</v>
      </c>
      <c r="AF1462">
        <v>6.7000000000000004E-2</v>
      </c>
      <c r="AG1462">
        <v>14.9</v>
      </c>
      <c r="AH1462" t="s">
        <v>207</v>
      </c>
      <c r="AI1462">
        <v>111674151</v>
      </c>
      <c r="AJ1462">
        <v>52599351</v>
      </c>
      <c r="AK1462">
        <v>47843094</v>
      </c>
      <c r="AL1462">
        <v>12307998</v>
      </c>
      <c r="AM1462">
        <v>782944</v>
      </c>
      <c r="AN1462">
        <v>584034</v>
      </c>
      <c r="AO1462">
        <v>165.63</v>
      </c>
      <c r="AP1462">
        <v>78.02</v>
      </c>
      <c r="AQ1462">
        <v>70.959999999999994</v>
      </c>
      <c r="AR1462">
        <v>18.260000000000002</v>
      </c>
      <c r="AS1462">
        <v>8662</v>
      </c>
      <c r="AT1462">
        <v>19910</v>
      </c>
      <c r="AU1462">
        <v>0.03</v>
      </c>
      <c r="AV1462">
        <v>72.22</v>
      </c>
      <c r="AW1462">
        <v>67422000</v>
      </c>
      <c r="AX1462">
        <v>122.578</v>
      </c>
      <c r="AY1462">
        <v>42</v>
      </c>
      <c r="AZ1462">
        <v>19.718</v>
      </c>
      <c r="BA1462">
        <v>13.079000000000001</v>
      </c>
      <c r="BB1462">
        <v>38605.671000000002</v>
      </c>
      <c r="BD1462">
        <v>86.06</v>
      </c>
      <c r="BE1462">
        <v>4.7699999999999996</v>
      </c>
      <c r="BF1462">
        <v>30.1</v>
      </c>
      <c r="BG1462">
        <v>35.6</v>
      </c>
      <c r="BI1462">
        <v>5.98</v>
      </c>
      <c r="BJ1462">
        <v>82.66</v>
      </c>
      <c r="BK1462">
        <v>0.90100000000000002</v>
      </c>
    </row>
    <row r="1463" spans="1:67" x14ac:dyDescent="0.3">
      <c r="A1463" t="s">
        <v>205</v>
      </c>
      <c r="B1463" t="s">
        <v>206</v>
      </c>
      <c r="C1463" t="s">
        <v>122</v>
      </c>
      <c r="D1463" s="33">
        <v>44540</v>
      </c>
      <c r="E1463">
        <v>8205715</v>
      </c>
      <c r="F1463">
        <v>55140</v>
      </c>
      <c r="G1463">
        <v>48221.142999999996</v>
      </c>
      <c r="H1463">
        <v>120378</v>
      </c>
      <c r="I1463">
        <v>148</v>
      </c>
      <c r="J1463">
        <v>122.714</v>
      </c>
      <c r="K1463">
        <v>121706.787</v>
      </c>
      <c r="L1463">
        <v>817.83399999999995</v>
      </c>
      <c r="M1463">
        <v>715.21400000000006</v>
      </c>
      <c r="N1463">
        <v>1785.441</v>
      </c>
      <c r="O1463">
        <v>2.1949999999999998</v>
      </c>
      <c r="P1463">
        <v>1.82</v>
      </c>
      <c r="Q1463">
        <v>1.27</v>
      </c>
      <c r="R1463">
        <v>2498</v>
      </c>
      <c r="S1463">
        <v>37.049999999999997</v>
      </c>
      <c r="T1463">
        <v>13629</v>
      </c>
      <c r="U1463">
        <v>202.14500000000001</v>
      </c>
      <c r="V1463">
        <v>1673</v>
      </c>
      <c r="W1463">
        <v>24.814</v>
      </c>
      <c r="X1463">
        <v>7983</v>
      </c>
      <c r="Y1463">
        <v>118.40300000000001</v>
      </c>
      <c r="Z1463">
        <v>955535</v>
      </c>
      <c r="AA1463">
        <v>175704648</v>
      </c>
      <c r="AB1463">
        <v>2606.0430000000001</v>
      </c>
      <c r="AC1463">
        <v>14.172000000000001</v>
      </c>
      <c r="AD1463">
        <v>792165</v>
      </c>
      <c r="AE1463">
        <v>11.749000000000001</v>
      </c>
      <c r="AF1463">
        <v>6.7000000000000004E-2</v>
      </c>
      <c r="AG1463">
        <v>14.9</v>
      </c>
      <c r="AH1463" t="s">
        <v>207</v>
      </c>
      <c r="AI1463">
        <v>112550104</v>
      </c>
      <c r="AJ1463">
        <v>52626496</v>
      </c>
      <c r="AK1463">
        <v>47954030</v>
      </c>
      <c r="AL1463">
        <v>13045926</v>
      </c>
      <c r="AM1463">
        <v>875953</v>
      </c>
      <c r="AN1463">
        <v>606986</v>
      </c>
      <c r="AO1463">
        <v>166.93</v>
      </c>
      <c r="AP1463">
        <v>78.06</v>
      </c>
      <c r="AQ1463">
        <v>71.13</v>
      </c>
      <c r="AR1463">
        <v>19.350000000000001</v>
      </c>
      <c r="AS1463">
        <v>9003</v>
      </c>
      <c r="AT1463">
        <v>20151</v>
      </c>
      <c r="AU1463">
        <v>0.03</v>
      </c>
      <c r="AV1463">
        <v>72.22</v>
      </c>
      <c r="AW1463">
        <v>67422000</v>
      </c>
      <c r="AX1463">
        <v>122.578</v>
      </c>
      <c r="AY1463">
        <v>42</v>
      </c>
      <c r="AZ1463">
        <v>19.718</v>
      </c>
      <c r="BA1463">
        <v>13.079000000000001</v>
      </c>
      <c r="BB1463">
        <v>38605.671000000002</v>
      </c>
      <c r="BD1463">
        <v>86.06</v>
      </c>
      <c r="BE1463">
        <v>4.7699999999999996</v>
      </c>
      <c r="BF1463">
        <v>30.1</v>
      </c>
      <c r="BG1463">
        <v>35.6</v>
      </c>
      <c r="BI1463">
        <v>5.98</v>
      </c>
      <c r="BJ1463">
        <v>82.66</v>
      </c>
      <c r="BK1463">
        <v>0.90100000000000002</v>
      </c>
    </row>
    <row r="1464" spans="1:67" x14ac:dyDescent="0.3">
      <c r="A1464" t="s">
        <v>205</v>
      </c>
      <c r="B1464" t="s">
        <v>206</v>
      </c>
      <c r="C1464" t="s">
        <v>122</v>
      </c>
      <c r="D1464" s="33">
        <v>44541</v>
      </c>
      <c r="E1464">
        <v>8259634</v>
      </c>
      <c r="F1464">
        <v>53919</v>
      </c>
      <c r="G1464">
        <v>48571.857000000004</v>
      </c>
      <c r="H1464">
        <v>120445</v>
      </c>
      <c r="I1464">
        <v>67</v>
      </c>
      <c r="J1464">
        <v>125.429</v>
      </c>
      <c r="K1464">
        <v>122506.511</v>
      </c>
      <c r="L1464">
        <v>799.72400000000005</v>
      </c>
      <c r="M1464">
        <v>720.41600000000005</v>
      </c>
      <c r="N1464">
        <v>1786.4349999999999</v>
      </c>
      <c r="O1464">
        <v>0.99399999999999999</v>
      </c>
      <c r="P1464">
        <v>1.86</v>
      </c>
      <c r="Q1464">
        <v>1.26</v>
      </c>
      <c r="R1464">
        <v>2539</v>
      </c>
      <c r="S1464">
        <v>37.658000000000001</v>
      </c>
      <c r="T1464">
        <v>13855</v>
      </c>
      <c r="U1464">
        <v>205.49700000000001</v>
      </c>
      <c r="V1464">
        <v>1730</v>
      </c>
      <c r="W1464">
        <v>25.658999999999999</v>
      </c>
      <c r="X1464">
        <v>8076</v>
      </c>
      <c r="Y1464">
        <v>119.783</v>
      </c>
      <c r="Z1464">
        <v>733885</v>
      </c>
      <c r="AA1464">
        <v>176438533</v>
      </c>
      <c r="AB1464">
        <v>2616.9279999999999</v>
      </c>
      <c r="AC1464">
        <v>10.885</v>
      </c>
      <c r="AD1464">
        <v>795935</v>
      </c>
      <c r="AE1464">
        <v>11.805</v>
      </c>
      <c r="AF1464">
        <v>6.6000000000000003E-2</v>
      </c>
      <c r="AG1464">
        <v>15.2</v>
      </c>
      <c r="AH1464" t="s">
        <v>207</v>
      </c>
      <c r="AI1464">
        <v>113082262</v>
      </c>
      <c r="AJ1464">
        <v>52646719</v>
      </c>
      <c r="AK1464">
        <v>48029905</v>
      </c>
      <c r="AL1464">
        <v>13482010</v>
      </c>
      <c r="AM1464">
        <v>532158</v>
      </c>
      <c r="AN1464">
        <v>623662</v>
      </c>
      <c r="AO1464">
        <v>167.72</v>
      </c>
      <c r="AP1464">
        <v>78.09</v>
      </c>
      <c r="AQ1464">
        <v>71.239999999999995</v>
      </c>
      <c r="AR1464">
        <v>20</v>
      </c>
      <c r="AS1464">
        <v>9250</v>
      </c>
      <c r="AT1464">
        <v>20433</v>
      </c>
      <c r="AU1464">
        <v>0.03</v>
      </c>
      <c r="AV1464">
        <v>72.22</v>
      </c>
      <c r="AW1464">
        <v>67422000</v>
      </c>
      <c r="AX1464">
        <v>122.578</v>
      </c>
      <c r="AY1464">
        <v>42</v>
      </c>
      <c r="AZ1464">
        <v>19.718</v>
      </c>
      <c r="BA1464">
        <v>13.079000000000001</v>
      </c>
      <c r="BB1464">
        <v>38605.671000000002</v>
      </c>
      <c r="BD1464">
        <v>86.06</v>
      </c>
      <c r="BE1464">
        <v>4.7699999999999996</v>
      </c>
      <c r="BF1464">
        <v>30.1</v>
      </c>
      <c r="BG1464">
        <v>35.6</v>
      </c>
      <c r="BI1464">
        <v>5.98</v>
      </c>
      <c r="BJ1464">
        <v>82.66</v>
      </c>
      <c r="BK1464">
        <v>0.90100000000000002</v>
      </c>
    </row>
    <row r="1465" spans="1:67" x14ac:dyDescent="0.3">
      <c r="A1465" t="s">
        <v>205</v>
      </c>
      <c r="B1465" t="s">
        <v>206</v>
      </c>
      <c r="C1465" t="s">
        <v>122</v>
      </c>
      <c r="D1465" s="33">
        <v>44542</v>
      </c>
      <c r="E1465">
        <v>8303482</v>
      </c>
      <c r="F1465">
        <v>43848</v>
      </c>
      <c r="G1465">
        <v>48814</v>
      </c>
      <c r="H1465">
        <v>120493</v>
      </c>
      <c r="I1465">
        <v>48</v>
      </c>
      <c r="J1465">
        <v>128.429</v>
      </c>
      <c r="K1465">
        <v>123156.863</v>
      </c>
      <c r="L1465">
        <v>650.35199999999998</v>
      </c>
      <c r="M1465">
        <v>724.00699999999995</v>
      </c>
      <c r="N1465">
        <v>1787.1469999999999</v>
      </c>
      <c r="O1465">
        <v>0.71199999999999997</v>
      </c>
      <c r="P1465">
        <v>1.905</v>
      </c>
      <c r="Q1465">
        <v>1.25</v>
      </c>
      <c r="R1465">
        <v>2602</v>
      </c>
      <c r="S1465">
        <v>38.593000000000004</v>
      </c>
      <c r="T1465">
        <v>14050</v>
      </c>
      <c r="U1465">
        <v>208.38900000000001</v>
      </c>
      <c r="V1465">
        <v>1771</v>
      </c>
      <c r="W1465">
        <v>26.266999999999999</v>
      </c>
      <c r="X1465">
        <v>8179</v>
      </c>
      <c r="Y1465">
        <v>121.31100000000001</v>
      </c>
      <c r="Z1465">
        <v>177977</v>
      </c>
      <c r="AA1465">
        <v>176616510</v>
      </c>
      <c r="AB1465">
        <v>2619.5680000000002</v>
      </c>
      <c r="AC1465">
        <v>2.64</v>
      </c>
      <c r="AD1465">
        <v>799087</v>
      </c>
      <c r="AE1465">
        <v>11.852</v>
      </c>
      <c r="AF1465">
        <v>6.6000000000000003E-2</v>
      </c>
      <c r="AG1465">
        <v>15.2</v>
      </c>
      <c r="AH1465" t="s">
        <v>207</v>
      </c>
      <c r="AI1465">
        <v>113253537</v>
      </c>
      <c r="AJ1465">
        <v>52652323</v>
      </c>
      <c r="AK1465">
        <v>48053098</v>
      </c>
      <c r="AL1465">
        <v>13624509</v>
      </c>
      <c r="AM1465">
        <v>171275</v>
      </c>
      <c r="AN1465">
        <v>631510</v>
      </c>
      <c r="AO1465">
        <v>167.98</v>
      </c>
      <c r="AP1465">
        <v>78.09</v>
      </c>
      <c r="AQ1465">
        <v>71.27</v>
      </c>
      <c r="AR1465">
        <v>20.21</v>
      </c>
      <c r="AS1465">
        <v>9367</v>
      </c>
      <c r="AT1465">
        <v>20643</v>
      </c>
      <c r="AU1465">
        <v>3.1E-2</v>
      </c>
      <c r="AV1465">
        <v>72.22</v>
      </c>
      <c r="AW1465">
        <v>67422000</v>
      </c>
      <c r="AX1465">
        <v>122.578</v>
      </c>
      <c r="AY1465">
        <v>42</v>
      </c>
      <c r="AZ1465">
        <v>19.718</v>
      </c>
      <c r="BA1465">
        <v>13.079000000000001</v>
      </c>
      <c r="BB1465">
        <v>38605.671000000002</v>
      </c>
      <c r="BD1465">
        <v>86.06</v>
      </c>
      <c r="BE1465">
        <v>4.7699999999999996</v>
      </c>
      <c r="BF1465">
        <v>30.1</v>
      </c>
      <c r="BG1465">
        <v>35.6</v>
      </c>
      <c r="BI1465">
        <v>5.98</v>
      </c>
      <c r="BJ1465">
        <v>82.66</v>
      </c>
      <c r="BK1465">
        <v>0.90100000000000002</v>
      </c>
      <c r="BL1465">
        <v>74451.8</v>
      </c>
      <c r="BM1465">
        <v>6.27</v>
      </c>
      <c r="BN1465">
        <v>15.64</v>
      </c>
      <c r="BO1465">
        <v>1104.2656699593599</v>
      </c>
    </row>
    <row r="1466" spans="1:67" x14ac:dyDescent="0.3">
      <c r="A1466" t="s">
        <v>205</v>
      </c>
      <c r="B1466" t="s">
        <v>206</v>
      </c>
      <c r="C1466" t="s">
        <v>122</v>
      </c>
      <c r="D1466" s="33">
        <v>44543</v>
      </c>
      <c r="E1466">
        <v>8315546</v>
      </c>
      <c r="F1466">
        <v>12064</v>
      </c>
      <c r="G1466">
        <v>48883.428999999996</v>
      </c>
      <c r="H1466">
        <v>120736</v>
      </c>
      <c r="I1466">
        <v>243</v>
      </c>
      <c r="J1466">
        <v>135.286</v>
      </c>
      <c r="K1466">
        <v>123335.795</v>
      </c>
      <c r="L1466">
        <v>178.93299999999999</v>
      </c>
      <c r="M1466">
        <v>725.03700000000003</v>
      </c>
      <c r="N1466">
        <v>1790.751</v>
      </c>
      <c r="O1466">
        <v>3.6040000000000001</v>
      </c>
      <c r="P1466">
        <v>2.0070000000000001</v>
      </c>
      <c r="Q1466">
        <v>1.25</v>
      </c>
      <c r="R1466">
        <v>2752</v>
      </c>
      <c r="S1466">
        <v>40.817999999999998</v>
      </c>
      <c r="T1466">
        <v>14527</v>
      </c>
      <c r="U1466">
        <v>215.464</v>
      </c>
      <c r="V1466">
        <v>1843</v>
      </c>
      <c r="W1466">
        <v>27.335000000000001</v>
      </c>
      <c r="X1466">
        <v>8260</v>
      </c>
      <c r="Y1466">
        <v>122.512</v>
      </c>
      <c r="Z1466">
        <v>1079169</v>
      </c>
      <c r="AA1466">
        <v>177695679</v>
      </c>
      <c r="AB1466">
        <v>2635.5740000000001</v>
      </c>
      <c r="AC1466">
        <v>16.006</v>
      </c>
      <c r="AD1466">
        <v>806899</v>
      </c>
      <c r="AE1466">
        <v>11.968</v>
      </c>
      <c r="AF1466">
        <v>6.7000000000000004E-2</v>
      </c>
      <c r="AG1466">
        <v>14.9</v>
      </c>
      <c r="AH1466" t="s">
        <v>207</v>
      </c>
      <c r="AI1466">
        <v>113954746</v>
      </c>
      <c r="AJ1466">
        <v>52673332</v>
      </c>
      <c r="AK1466">
        <v>48144207</v>
      </c>
      <c r="AL1466">
        <v>14213659</v>
      </c>
      <c r="AM1466">
        <v>701209</v>
      </c>
      <c r="AN1466">
        <v>647956</v>
      </c>
      <c r="AO1466">
        <v>169.02</v>
      </c>
      <c r="AP1466">
        <v>78.12</v>
      </c>
      <c r="AQ1466">
        <v>71.41</v>
      </c>
      <c r="AR1466">
        <v>21.08</v>
      </c>
      <c r="AS1466">
        <v>9610</v>
      </c>
      <c r="AT1466">
        <v>20902</v>
      </c>
      <c r="AU1466">
        <v>3.1E-2</v>
      </c>
      <c r="AV1466">
        <v>72.22</v>
      </c>
      <c r="AW1466">
        <v>67422000</v>
      </c>
      <c r="AX1466">
        <v>122.578</v>
      </c>
      <c r="AY1466">
        <v>42</v>
      </c>
      <c r="AZ1466">
        <v>19.718</v>
      </c>
      <c r="BA1466">
        <v>13.079000000000001</v>
      </c>
      <c r="BB1466">
        <v>38605.671000000002</v>
      </c>
      <c r="BD1466">
        <v>86.06</v>
      </c>
      <c r="BE1466">
        <v>4.7699999999999996</v>
      </c>
      <c r="BF1466">
        <v>30.1</v>
      </c>
      <c r="BG1466">
        <v>35.6</v>
      </c>
      <c r="BI1466">
        <v>5.98</v>
      </c>
      <c r="BJ1466">
        <v>82.66</v>
      </c>
      <c r="BK1466">
        <v>0.90100000000000002</v>
      </c>
    </row>
    <row r="1467" spans="1:67" x14ac:dyDescent="0.3">
      <c r="A1467" t="s">
        <v>205</v>
      </c>
      <c r="B1467" t="s">
        <v>206</v>
      </c>
      <c r="C1467" t="s">
        <v>122</v>
      </c>
      <c r="D1467" s="33">
        <v>44544</v>
      </c>
      <c r="E1467">
        <v>8378951</v>
      </c>
      <c r="F1467">
        <v>63405</v>
      </c>
      <c r="G1467">
        <v>49510</v>
      </c>
      <c r="H1467">
        <v>120894</v>
      </c>
      <c r="I1467">
        <v>158</v>
      </c>
      <c r="J1467">
        <v>133.286</v>
      </c>
      <c r="K1467">
        <v>124276.215</v>
      </c>
      <c r="L1467">
        <v>940.42</v>
      </c>
      <c r="M1467">
        <v>734.33</v>
      </c>
      <c r="N1467">
        <v>1793.0940000000001</v>
      </c>
      <c r="O1467">
        <v>2.343</v>
      </c>
      <c r="P1467">
        <v>1.9770000000000001</v>
      </c>
      <c r="Q1467">
        <v>1.24</v>
      </c>
      <c r="R1467">
        <v>2792</v>
      </c>
      <c r="S1467">
        <v>41.411000000000001</v>
      </c>
      <c r="T1467">
        <v>14819</v>
      </c>
      <c r="U1467">
        <v>219.79499999999999</v>
      </c>
      <c r="V1467">
        <v>1797</v>
      </c>
      <c r="W1467">
        <v>26.652999999999999</v>
      </c>
      <c r="X1467">
        <v>8257</v>
      </c>
      <c r="Y1467">
        <v>122.467</v>
      </c>
      <c r="Z1467">
        <v>929110</v>
      </c>
      <c r="AA1467">
        <v>178624789</v>
      </c>
      <c r="AB1467">
        <v>2649.355</v>
      </c>
      <c r="AC1467">
        <v>13.781000000000001</v>
      </c>
      <c r="AD1467">
        <v>809671</v>
      </c>
      <c r="AE1467">
        <v>12.009</v>
      </c>
      <c r="AF1467">
        <v>6.7000000000000004E-2</v>
      </c>
      <c r="AG1467">
        <v>14.9</v>
      </c>
      <c r="AH1467" t="s">
        <v>207</v>
      </c>
      <c r="AI1467">
        <v>114867846</v>
      </c>
      <c r="AJ1467">
        <v>52700263</v>
      </c>
      <c r="AK1467">
        <v>48262576</v>
      </c>
      <c r="AL1467">
        <v>14981510</v>
      </c>
      <c r="AM1467">
        <v>913100</v>
      </c>
      <c r="AN1467">
        <v>669575</v>
      </c>
      <c r="AO1467">
        <v>170.37</v>
      </c>
      <c r="AP1467">
        <v>78.16</v>
      </c>
      <c r="AQ1467">
        <v>71.58</v>
      </c>
      <c r="AR1467">
        <v>22.22</v>
      </c>
      <c r="AS1467">
        <v>9931</v>
      </c>
      <c r="AT1467">
        <v>21429</v>
      </c>
      <c r="AU1467">
        <v>3.2000000000000001E-2</v>
      </c>
      <c r="AV1467">
        <v>72.22</v>
      </c>
      <c r="AW1467">
        <v>67422000</v>
      </c>
      <c r="AX1467">
        <v>122.578</v>
      </c>
      <c r="AY1467">
        <v>42</v>
      </c>
      <c r="AZ1467">
        <v>19.718</v>
      </c>
      <c r="BA1467">
        <v>13.079000000000001</v>
      </c>
      <c r="BB1467">
        <v>38605.671000000002</v>
      </c>
      <c r="BD1467">
        <v>86.06</v>
      </c>
      <c r="BE1467">
        <v>4.7699999999999996</v>
      </c>
      <c r="BF1467">
        <v>30.1</v>
      </c>
      <c r="BG1467">
        <v>35.6</v>
      </c>
      <c r="BI1467">
        <v>5.98</v>
      </c>
      <c r="BJ1467">
        <v>82.66</v>
      </c>
      <c r="BK1467">
        <v>0.90100000000000002</v>
      </c>
    </row>
    <row r="1468" spans="1:67" x14ac:dyDescent="0.3">
      <c r="A1468" t="s">
        <v>205</v>
      </c>
      <c r="B1468" t="s">
        <v>206</v>
      </c>
      <c r="C1468" t="s">
        <v>122</v>
      </c>
      <c r="D1468" s="33">
        <v>44545</v>
      </c>
      <c r="E1468">
        <v>8444664</v>
      </c>
      <c r="F1468">
        <v>65713</v>
      </c>
      <c r="G1468">
        <v>50134.714</v>
      </c>
      <c r="H1468">
        <v>121045</v>
      </c>
      <c r="I1468">
        <v>151</v>
      </c>
      <c r="J1468">
        <v>135.857</v>
      </c>
      <c r="K1468">
        <v>125250.868</v>
      </c>
      <c r="L1468">
        <v>974.65200000000004</v>
      </c>
      <c r="M1468">
        <v>743.596</v>
      </c>
      <c r="N1468">
        <v>1795.3340000000001</v>
      </c>
      <c r="O1468">
        <v>2.2400000000000002</v>
      </c>
      <c r="P1468">
        <v>2.0150000000000001</v>
      </c>
      <c r="Q1468">
        <v>1.24</v>
      </c>
      <c r="R1468">
        <v>2843</v>
      </c>
      <c r="S1468">
        <v>42.167000000000002</v>
      </c>
      <c r="T1468">
        <v>15062</v>
      </c>
      <c r="U1468">
        <v>223.399</v>
      </c>
      <c r="V1468">
        <v>1795</v>
      </c>
      <c r="W1468">
        <v>26.623000000000001</v>
      </c>
      <c r="X1468">
        <v>8422</v>
      </c>
      <c r="Y1468">
        <v>124.91500000000001</v>
      </c>
      <c r="Z1468">
        <v>926031</v>
      </c>
      <c r="AA1468">
        <v>179550820</v>
      </c>
      <c r="AB1468">
        <v>2663.0889999999999</v>
      </c>
      <c r="AC1468">
        <v>13.734999999999999</v>
      </c>
      <c r="AD1468">
        <v>816673</v>
      </c>
      <c r="AE1468">
        <v>12.113</v>
      </c>
      <c r="AF1468">
        <v>6.8000000000000005E-2</v>
      </c>
      <c r="AG1468">
        <v>14.7</v>
      </c>
      <c r="AH1468" t="s">
        <v>207</v>
      </c>
      <c r="AI1468">
        <v>115706100</v>
      </c>
      <c r="AJ1468">
        <v>52728140</v>
      </c>
      <c r="AK1468">
        <v>48376652</v>
      </c>
      <c r="AL1468">
        <v>15677861</v>
      </c>
      <c r="AM1468">
        <v>838254</v>
      </c>
      <c r="AN1468">
        <v>687842</v>
      </c>
      <c r="AO1468">
        <v>171.61</v>
      </c>
      <c r="AP1468">
        <v>78.209999999999994</v>
      </c>
      <c r="AQ1468">
        <v>71.75</v>
      </c>
      <c r="AR1468">
        <v>23.25</v>
      </c>
      <c r="AS1468">
        <v>10202</v>
      </c>
      <c r="AT1468">
        <v>21814</v>
      </c>
      <c r="AU1468">
        <v>3.2000000000000001E-2</v>
      </c>
      <c r="AV1468">
        <v>72.22</v>
      </c>
      <c r="AW1468">
        <v>67422000</v>
      </c>
      <c r="AX1468">
        <v>122.578</v>
      </c>
      <c r="AY1468">
        <v>42</v>
      </c>
      <c r="AZ1468">
        <v>19.718</v>
      </c>
      <c r="BA1468">
        <v>13.079000000000001</v>
      </c>
      <c r="BB1468">
        <v>38605.671000000002</v>
      </c>
      <c r="BD1468">
        <v>86.06</v>
      </c>
      <c r="BE1468">
        <v>4.7699999999999996</v>
      </c>
      <c r="BF1468">
        <v>30.1</v>
      </c>
      <c r="BG1468">
        <v>35.6</v>
      </c>
      <c r="BI1468">
        <v>5.98</v>
      </c>
      <c r="BJ1468">
        <v>82.66</v>
      </c>
      <c r="BK1468">
        <v>0.90100000000000002</v>
      </c>
    </row>
    <row r="1469" spans="1:67" x14ac:dyDescent="0.3">
      <c r="A1469" t="s">
        <v>205</v>
      </c>
      <c r="B1469" t="s">
        <v>206</v>
      </c>
      <c r="C1469" t="s">
        <v>122</v>
      </c>
      <c r="D1469" s="33">
        <v>44546</v>
      </c>
      <c r="E1469">
        <v>8505530</v>
      </c>
      <c r="F1469">
        <v>60866</v>
      </c>
      <c r="G1469">
        <v>50707.857000000004</v>
      </c>
      <c r="H1469">
        <v>121233</v>
      </c>
      <c r="I1469">
        <v>188</v>
      </c>
      <c r="J1469">
        <v>143.286</v>
      </c>
      <c r="K1469">
        <v>126153.629</v>
      </c>
      <c r="L1469">
        <v>902.76199999999994</v>
      </c>
      <c r="M1469">
        <v>752.09699999999998</v>
      </c>
      <c r="N1469">
        <v>1798.1220000000001</v>
      </c>
      <c r="O1469">
        <v>2.7879999999999998</v>
      </c>
      <c r="P1469">
        <v>2.125</v>
      </c>
      <c r="Q1469">
        <v>1.25</v>
      </c>
      <c r="R1469">
        <v>2832</v>
      </c>
      <c r="S1469">
        <v>42.003999999999998</v>
      </c>
      <c r="T1469">
        <v>15142</v>
      </c>
      <c r="U1469">
        <v>224.58500000000001</v>
      </c>
      <c r="V1469">
        <v>1800</v>
      </c>
      <c r="W1469">
        <v>26.698</v>
      </c>
      <c r="X1469">
        <v>8514</v>
      </c>
      <c r="Y1469">
        <v>126.279</v>
      </c>
      <c r="Z1469">
        <v>956886</v>
      </c>
      <c r="AA1469">
        <v>180507706</v>
      </c>
      <c r="AB1469">
        <v>2677.2820000000002</v>
      </c>
      <c r="AC1469">
        <v>14.192</v>
      </c>
      <c r="AD1469">
        <v>822656</v>
      </c>
      <c r="AE1469">
        <v>12.202</v>
      </c>
      <c r="AF1469">
        <v>6.8000000000000005E-2</v>
      </c>
      <c r="AG1469">
        <v>14.7</v>
      </c>
      <c r="AH1469" t="s">
        <v>207</v>
      </c>
      <c r="AI1469">
        <v>116615977</v>
      </c>
      <c r="AJ1469">
        <v>52755833</v>
      </c>
      <c r="AK1469">
        <v>48492499</v>
      </c>
      <c r="AL1469">
        <v>16444227</v>
      </c>
      <c r="AM1469">
        <v>909877</v>
      </c>
      <c r="AN1469">
        <v>705975</v>
      </c>
      <c r="AO1469">
        <v>172.96</v>
      </c>
      <c r="AP1469">
        <v>78.25</v>
      </c>
      <c r="AQ1469">
        <v>71.92</v>
      </c>
      <c r="AR1469">
        <v>24.39</v>
      </c>
      <c r="AS1469">
        <v>10471</v>
      </c>
      <c r="AT1469">
        <v>22355</v>
      </c>
      <c r="AU1469">
        <v>3.3000000000000002E-2</v>
      </c>
      <c r="AV1469">
        <v>72.22</v>
      </c>
      <c r="AW1469">
        <v>67422000</v>
      </c>
      <c r="AX1469">
        <v>122.578</v>
      </c>
      <c r="AY1469">
        <v>42</v>
      </c>
      <c r="AZ1469">
        <v>19.718</v>
      </c>
      <c r="BA1469">
        <v>13.079000000000001</v>
      </c>
      <c r="BB1469">
        <v>38605.671000000002</v>
      </c>
      <c r="BD1469">
        <v>86.06</v>
      </c>
      <c r="BE1469">
        <v>4.7699999999999996</v>
      </c>
      <c r="BF1469">
        <v>30.1</v>
      </c>
      <c r="BG1469">
        <v>35.6</v>
      </c>
      <c r="BI1469">
        <v>5.98</v>
      </c>
      <c r="BJ1469">
        <v>82.66</v>
      </c>
      <c r="BK1469">
        <v>0.90100000000000002</v>
      </c>
    </row>
    <row r="1470" spans="1:67" x14ac:dyDescent="0.3">
      <c r="A1470" t="s">
        <v>205</v>
      </c>
      <c r="B1470" t="s">
        <v>206</v>
      </c>
      <c r="C1470" t="s">
        <v>122</v>
      </c>
      <c r="D1470" s="33">
        <v>44547</v>
      </c>
      <c r="E1470">
        <v>8563658</v>
      </c>
      <c r="F1470">
        <v>58128</v>
      </c>
      <c r="G1470">
        <v>51134.714</v>
      </c>
      <c r="H1470">
        <v>121395</v>
      </c>
      <c r="I1470">
        <v>162</v>
      </c>
      <c r="J1470">
        <v>145.286</v>
      </c>
      <c r="K1470">
        <v>127015.781</v>
      </c>
      <c r="L1470">
        <v>862.15200000000004</v>
      </c>
      <c r="M1470">
        <v>758.428</v>
      </c>
      <c r="N1470">
        <v>1800.5250000000001</v>
      </c>
      <c r="O1470">
        <v>2.403</v>
      </c>
      <c r="P1470">
        <v>2.1549999999999998</v>
      </c>
      <c r="Q1470">
        <v>1.26</v>
      </c>
      <c r="R1470">
        <v>2901</v>
      </c>
      <c r="S1470">
        <v>43.027000000000001</v>
      </c>
      <c r="T1470">
        <v>15410</v>
      </c>
      <c r="U1470">
        <v>228.56</v>
      </c>
      <c r="V1470">
        <v>1851</v>
      </c>
      <c r="W1470">
        <v>27.454000000000001</v>
      </c>
      <c r="X1470">
        <v>8670</v>
      </c>
      <c r="Y1470">
        <v>128.59299999999999</v>
      </c>
      <c r="Z1470">
        <v>1028513</v>
      </c>
      <c r="AA1470">
        <v>181536219</v>
      </c>
      <c r="AB1470">
        <v>2692.5369999999998</v>
      </c>
      <c r="AC1470">
        <v>15.255000000000001</v>
      </c>
      <c r="AD1470">
        <v>833082</v>
      </c>
      <c r="AE1470">
        <v>12.356</v>
      </c>
      <c r="AF1470">
        <v>6.8000000000000005E-2</v>
      </c>
      <c r="AG1470">
        <v>14.7</v>
      </c>
      <c r="AH1470" t="s">
        <v>207</v>
      </c>
      <c r="AI1470">
        <v>117586057</v>
      </c>
      <c r="AJ1470">
        <v>52786994</v>
      </c>
      <c r="AK1470">
        <v>48621118</v>
      </c>
      <c r="AL1470">
        <v>17254563</v>
      </c>
      <c r="AM1470">
        <v>970080</v>
      </c>
      <c r="AN1470">
        <v>719422</v>
      </c>
      <c r="AO1470">
        <v>174.4</v>
      </c>
      <c r="AP1470">
        <v>78.290000000000006</v>
      </c>
      <c r="AQ1470">
        <v>72.11</v>
      </c>
      <c r="AR1470">
        <v>25.59</v>
      </c>
      <c r="AS1470">
        <v>10670</v>
      </c>
      <c r="AT1470">
        <v>22928</v>
      </c>
      <c r="AU1470">
        <v>3.4000000000000002E-2</v>
      </c>
      <c r="AV1470">
        <v>72.22</v>
      </c>
      <c r="AW1470">
        <v>67422000</v>
      </c>
      <c r="AX1470">
        <v>122.578</v>
      </c>
      <c r="AY1470">
        <v>42</v>
      </c>
      <c r="AZ1470">
        <v>19.718</v>
      </c>
      <c r="BA1470">
        <v>13.079000000000001</v>
      </c>
      <c r="BB1470">
        <v>38605.671000000002</v>
      </c>
      <c r="BD1470">
        <v>86.06</v>
      </c>
      <c r="BE1470">
        <v>4.7699999999999996</v>
      </c>
      <c r="BF1470">
        <v>30.1</v>
      </c>
      <c r="BG1470">
        <v>35.6</v>
      </c>
      <c r="BI1470">
        <v>5.98</v>
      </c>
      <c r="BJ1470">
        <v>82.66</v>
      </c>
      <c r="BK1470">
        <v>0.90100000000000002</v>
      </c>
    </row>
    <row r="1471" spans="1:67" x14ac:dyDescent="0.3">
      <c r="A1471" t="s">
        <v>205</v>
      </c>
      <c r="B1471" t="s">
        <v>206</v>
      </c>
      <c r="C1471" t="s">
        <v>122</v>
      </c>
      <c r="D1471" s="33">
        <v>44548</v>
      </c>
      <c r="E1471">
        <v>8622194</v>
      </c>
      <c r="F1471">
        <v>58536</v>
      </c>
      <c r="G1471">
        <v>51794.286</v>
      </c>
      <c r="H1471">
        <v>121480</v>
      </c>
      <c r="I1471">
        <v>85</v>
      </c>
      <c r="J1471">
        <v>147.857</v>
      </c>
      <c r="K1471">
        <v>127883.984</v>
      </c>
      <c r="L1471">
        <v>868.20299999999997</v>
      </c>
      <c r="M1471">
        <v>768.21</v>
      </c>
      <c r="N1471">
        <v>1801.7860000000001</v>
      </c>
      <c r="O1471">
        <v>1.2609999999999999</v>
      </c>
      <c r="P1471">
        <v>2.1930000000000001</v>
      </c>
      <c r="Q1471">
        <v>1.27</v>
      </c>
      <c r="R1471">
        <v>2933</v>
      </c>
      <c r="S1471">
        <v>43.502000000000002</v>
      </c>
      <c r="T1471">
        <v>15370</v>
      </c>
      <c r="U1471">
        <v>227.96700000000001</v>
      </c>
      <c r="V1471">
        <v>1865</v>
      </c>
      <c r="W1471">
        <v>27.661999999999999</v>
      </c>
      <c r="X1471">
        <v>8699</v>
      </c>
      <c r="Y1471">
        <v>129.023</v>
      </c>
      <c r="Z1471">
        <v>807548</v>
      </c>
      <c r="AA1471">
        <v>182343767</v>
      </c>
      <c r="AB1471">
        <v>2704.5140000000001</v>
      </c>
      <c r="AC1471">
        <v>11.978</v>
      </c>
      <c r="AD1471">
        <v>843605</v>
      </c>
      <c r="AE1471">
        <v>12.512</v>
      </c>
      <c r="AF1471">
        <v>6.8000000000000005E-2</v>
      </c>
      <c r="AG1471">
        <v>14.7</v>
      </c>
      <c r="AH1471" t="s">
        <v>207</v>
      </c>
      <c r="AI1471">
        <v>118162845</v>
      </c>
      <c r="AJ1471">
        <v>52811143</v>
      </c>
      <c r="AK1471">
        <v>48702719</v>
      </c>
      <c r="AL1471">
        <v>17725646</v>
      </c>
      <c r="AM1471">
        <v>576788</v>
      </c>
      <c r="AN1471">
        <v>725798</v>
      </c>
      <c r="AO1471">
        <v>175.26</v>
      </c>
      <c r="AP1471">
        <v>78.33</v>
      </c>
      <c r="AQ1471">
        <v>72.239999999999995</v>
      </c>
      <c r="AR1471">
        <v>26.29</v>
      </c>
      <c r="AS1471">
        <v>10765</v>
      </c>
      <c r="AT1471">
        <v>23489</v>
      </c>
      <c r="AU1471">
        <v>3.5000000000000003E-2</v>
      </c>
      <c r="AV1471">
        <v>72.22</v>
      </c>
      <c r="AW1471">
        <v>67422000</v>
      </c>
      <c r="AX1471">
        <v>122.578</v>
      </c>
      <c r="AY1471">
        <v>42</v>
      </c>
      <c r="AZ1471">
        <v>19.718</v>
      </c>
      <c r="BA1471">
        <v>13.079000000000001</v>
      </c>
      <c r="BB1471">
        <v>38605.671000000002</v>
      </c>
      <c r="BD1471">
        <v>86.06</v>
      </c>
      <c r="BE1471">
        <v>4.7699999999999996</v>
      </c>
      <c r="BF1471">
        <v>30.1</v>
      </c>
      <c r="BG1471">
        <v>35.6</v>
      </c>
      <c r="BI1471">
        <v>5.98</v>
      </c>
      <c r="BJ1471">
        <v>82.66</v>
      </c>
      <c r="BK1471">
        <v>0.90100000000000002</v>
      </c>
    </row>
    <row r="1472" spans="1:67" x14ac:dyDescent="0.3">
      <c r="A1472" t="s">
        <v>205</v>
      </c>
      <c r="B1472" t="s">
        <v>206</v>
      </c>
      <c r="C1472" t="s">
        <v>122</v>
      </c>
      <c r="D1472" s="33">
        <v>44549</v>
      </c>
      <c r="E1472">
        <v>8670667</v>
      </c>
      <c r="F1472">
        <v>48473</v>
      </c>
      <c r="G1472">
        <v>52455</v>
      </c>
      <c r="H1472">
        <v>121555</v>
      </c>
      <c r="I1472">
        <v>75</v>
      </c>
      <c r="J1472">
        <v>151.714</v>
      </c>
      <c r="K1472">
        <v>128602.93399999999</v>
      </c>
      <c r="L1472">
        <v>718.94899999999996</v>
      </c>
      <c r="M1472">
        <v>778.01</v>
      </c>
      <c r="N1472">
        <v>1802.8979999999999</v>
      </c>
      <c r="O1472">
        <v>1.1120000000000001</v>
      </c>
      <c r="P1472">
        <v>2.25</v>
      </c>
      <c r="Q1472">
        <v>1.29</v>
      </c>
      <c r="R1472">
        <v>2936</v>
      </c>
      <c r="S1472">
        <v>43.546999999999997</v>
      </c>
      <c r="T1472">
        <v>15528</v>
      </c>
      <c r="U1472">
        <v>230.31100000000001</v>
      </c>
      <c r="V1472">
        <v>1845</v>
      </c>
      <c r="W1472">
        <v>27.364999999999998</v>
      </c>
      <c r="X1472">
        <v>8712</v>
      </c>
      <c r="Y1472">
        <v>129.21600000000001</v>
      </c>
      <c r="Z1472">
        <v>209737</v>
      </c>
      <c r="AA1472">
        <v>182553504</v>
      </c>
      <c r="AB1472">
        <v>2707.625</v>
      </c>
      <c r="AC1472">
        <v>3.1110000000000002</v>
      </c>
      <c r="AD1472">
        <v>848142</v>
      </c>
      <c r="AE1472">
        <v>12.58</v>
      </c>
      <c r="AF1472">
        <v>6.8000000000000005E-2</v>
      </c>
      <c r="AG1472">
        <v>14.7</v>
      </c>
      <c r="AH1472" t="s">
        <v>207</v>
      </c>
      <c r="AI1472">
        <v>118369687</v>
      </c>
      <c r="AJ1472">
        <v>52819297</v>
      </c>
      <c r="AK1472">
        <v>48731677</v>
      </c>
      <c r="AL1472">
        <v>17895390</v>
      </c>
      <c r="AM1472">
        <v>206842</v>
      </c>
      <c r="AN1472">
        <v>730879</v>
      </c>
      <c r="AO1472">
        <v>175.57</v>
      </c>
      <c r="AP1472">
        <v>78.34</v>
      </c>
      <c r="AQ1472">
        <v>72.28</v>
      </c>
      <c r="AR1472">
        <v>26.54</v>
      </c>
      <c r="AS1472">
        <v>10840</v>
      </c>
      <c r="AT1472">
        <v>23853</v>
      </c>
      <c r="AU1472">
        <v>3.5000000000000003E-2</v>
      </c>
      <c r="AV1472">
        <v>72.22</v>
      </c>
      <c r="AW1472">
        <v>67422000</v>
      </c>
      <c r="AX1472">
        <v>122.578</v>
      </c>
      <c r="AY1472">
        <v>42</v>
      </c>
      <c r="AZ1472">
        <v>19.718</v>
      </c>
      <c r="BA1472">
        <v>13.079000000000001</v>
      </c>
      <c r="BB1472">
        <v>38605.671000000002</v>
      </c>
      <c r="BD1472">
        <v>86.06</v>
      </c>
      <c r="BE1472">
        <v>4.7699999999999996</v>
      </c>
      <c r="BF1472">
        <v>30.1</v>
      </c>
      <c r="BG1472">
        <v>35.6</v>
      </c>
      <c r="BI1472">
        <v>5.98</v>
      </c>
      <c r="BJ1472">
        <v>82.66</v>
      </c>
      <c r="BK1472">
        <v>0.90100000000000002</v>
      </c>
      <c r="BL1472">
        <v>75948.600000000006</v>
      </c>
      <c r="BM1472">
        <v>6.33</v>
      </c>
      <c r="BN1472">
        <v>12.12</v>
      </c>
      <c r="BO1472">
        <v>1126.46613864911</v>
      </c>
    </row>
    <row r="1473" spans="1:67" x14ac:dyDescent="0.3">
      <c r="A1473" t="s">
        <v>205</v>
      </c>
      <c r="B1473" t="s">
        <v>206</v>
      </c>
      <c r="C1473" t="s">
        <v>122</v>
      </c>
      <c r="D1473" s="33">
        <v>44550</v>
      </c>
      <c r="E1473">
        <v>8685742</v>
      </c>
      <c r="F1473">
        <v>15075</v>
      </c>
      <c r="G1473">
        <v>52885.142999999996</v>
      </c>
      <c r="H1473">
        <v>121779</v>
      </c>
      <c r="I1473">
        <v>224</v>
      </c>
      <c r="J1473">
        <v>149</v>
      </c>
      <c r="K1473">
        <v>128826.52499999999</v>
      </c>
      <c r="L1473">
        <v>223.59200000000001</v>
      </c>
      <c r="M1473">
        <v>784.39</v>
      </c>
      <c r="N1473">
        <v>1806.221</v>
      </c>
      <c r="O1473">
        <v>3.3220000000000001</v>
      </c>
      <c r="P1473">
        <v>2.21</v>
      </c>
      <c r="Q1473">
        <v>1.31</v>
      </c>
      <c r="R1473">
        <v>3025</v>
      </c>
      <c r="S1473">
        <v>44.866999999999997</v>
      </c>
      <c r="T1473">
        <v>15918</v>
      </c>
      <c r="U1473">
        <v>236.095</v>
      </c>
      <c r="V1473">
        <v>1806</v>
      </c>
      <c r="W1473">
        <v>26.786999999999999</v>
      </c>
      <c r="X1473">
        <v>8673</v>
      </c>
      <c r="Y1473">
        <v>128.63800000000001</v>
      </c>
      <c r="Z1473">
        <v>1011485</v>
      </c>
      <c r="AA1473">
        <v>183564989</v>
      </c>
      <c r="AB1473">
        <v>2722.627</v>
      </c>
      <c r="AC1473">
        <v>15.002000000000001</v>
      </c>
      <c r="AD1473">
        <v>838473</v>
      </c>
      <c r="AE1473">
        <v>12.436</v>
      </c>
      <c r="AF1473">
        <v>7.0999999999999994E-2</v>
      </c>
      <c r="AG1473">
        <v>14.1</v>
      </c>
      <c r="AH1473" t="s">
        <v>207</v>
      </c>
      <c r="AI1473">
        <v>119090695</v>
      </c>
      <c r="AJ1473">
        <v>52849739</v>
      </c>
      <c r="AK1473">
        <v>48829032</v>
      </c>
      <c r="AL1473">
        <v>18488633</v>
      </c>
      <c r="AM1473">
        <v>721008</v>
      </c>
      <c r="AN1473">
        <v>733707</v>
      </c>
      <c r="AO1473">
        <v>176.63</v>
      </c>
      <c r="AP1473">
        <v>78.39</v>
      </c>
      <c r="AQ1473">
        <v>72.42</v>
      </c>
      <c r="AR1473">
        <v>27.42</v>
      </c>
      <c r="AS1473">
        <v>10882</v>
      </c>
      <c r="AT1473">
        <v>25201</v>
      </c>
      <c r="AU1473">
        <v>3.6999999999999998E-2</v>
      </c>
      <c r="AV1473">
        <v>72.22</v>
      </c>
      <c r="AW1473">
        <v>67422000</v>
      </c>
      <c r="AX1473">
        <v>122.578</v>
      </c>
      <c r="AY1473">
        <v>42</v>
      </c>
      <c r="AZ1473">
        <v>19.718</v>
      </c>
      <c r="BA1473">
        <v>13.079000000000001</v>
      </c>
      <c r="BB1473">
        <v>38605.671000000002</v>
      </c>
      <c r="BD1473">
        <v>86.06</v>
      </c>
      <c r="BE1473">
        <v>4.7699999999999996</v>
      </c>
      <c r="BF1473">
        <v>30.1</v>
      </c>
      <c r="BG1473">
        <v>35.6</v>
      </c>
      <c r="BI1473">
        <v>5.98</v>
      </c>
      <c r="BJ1473">
        <v>82.66</v>
      </c>
      <c r="BK1473">
        <v>0.90100000000000002</v>
      </c>
    </row>
    <row r="1474" spans="1:67" x14ac:dyDescent="0.3">
      <c r="A1474" t="s">
        <v>205</v>
      </c>
      <c r="B1474" t="s">
        <v>206</v>
      </c>
      <c r="C1474" t="s">
        <v>122</v>
      </c>
      <c r="D1474" s="33">
        <v>44551</v>
      </c>
      <c r="E1474">
        <v>8758599</v>
      </c>
      <c r="F1474">
        <v>72857</v>
      </c>
      <c r="G1474">
        <v>54235.428999999996</v>
      </c>
      <c r="H1474">
        <v>122008</v>
      </c>
      <c r="I1474">
        <v>229</v>
      </c>
      <c r="J1474">
        <v>159.143</v>
      </c>
      <c r="K1474">
        <v>129907.137</v>
      </c>
      <c r="L1474">
        <v>1080.6120000000001</v>
      </c>
      <c r="M1474">
        <v>804.41700000000003</v>
      </c>
      <c r="N1474">
        <v>1809.617</v>
      </c>
      <c r="O1474">
        <v>3.3969999999999998</v>
      </c>
      <c r="P1474">
        <v>2.36</v>
      </c>
      <c r="Q1474">
        <v>1.33</v>
      </c>
      <c r="R1474">
        <v>3096</v>
      </c>
      <c r="S1474">
        <v>45.92</v>
      </c>
      <c r="T1474">
        <v>16076</v>
      </c>
      <c r="U1474">
        <v>238.43799999999999</v>
      </c>
      <c r="V1474">
        <v>1801</v>
      </c>
      <c r="W1474">
        <v>26.712</v>
      </c>
      <c r="X1474">
        <v>8672</v>
      </c>
      <c r="Y1474">
        <v>128.62299999999999</v>
      </c>
      <c r="Z1474">
        <v>979695</v>
      </c>
      <c r="AA1474">
        <v>184544684</v>
      </c>
      <c r="AB1474">
        <v>2737.1579999999999</v>
      </c>
      <c r="AC1474">
        <v>14.531000000000001</v>
      </c>
      <c r="AD1474">
        <v>845699</v>
      </c>
      <c r="AE1474">
        <v>12.542999999999999</v>
      </c>
      <c r="AF1474">
        <v>7.4999999999999997E-2</v>
      </c>
      <c r="AG1474">
        <v>13.3</v>
      </c>
      <c r="AH1474" t="s">
        <v>207</v>
      </c>
      <c r="AI1474">
        <v>119925068</v>
      </c>
      <c r="AJ1474">
        <v>52887367</v>
      </c>
      <c r="AK1474">
        <v>48941170</v>
      </c>
      <c r="AL1474">
        <v>19173264</v>
      </c>
      <c r="AM1474">
        <v>834373</v>
      </c>
      <c r="AN1474">
        <v>722460</v>
      </c>
      <c r="AO1474">
        <v>177.87</v>
      </c>
      <c r="AP1474">
        <v>78.44</v>
      </c>
      <c r="AQ1474">
        <v>72.59</v>
      </c>
      <c r="AR1474">
        <v>28.44</v>
      </c>
      <c r="AS1474">
        <v>10715</v>
      </c>
      <c r="AT1474">
        <v>26729</v>
      </c>
      <c r="AU1474">
        <v>0.04</v>
      </c>
      <c r="AV1474">
        <v>72.22</v>
      </c>
      <c r="AW1474">
        <v>67422000</v>
      </c>
      <c r="AX1474">
        <v>122.578</v>
      </c>
      <c r="AY1474">
        <v>42</v>
      </c>
      <c r="AZ1474">
        <v>19.718</v>
      </c>
      <c r="BA1474">
        <v>13.079000000000001</v>
      </c>
      <c r="BB1474">
        <v>38605.671000000002</v>
      </c>
      <c r="BD1474">
        <v>86.06</v>
      </c>
      <c r="BE1474">
        <v>4.7699999999999996</v>
      </c>
      <c r="BF1474">
        <v>30.1</v>
      </c>
      <c r="BG1474">
        <v>35.6</v>
      </c>
      <c r="BI1474">
        <v>5.98</v>
      </c>
      <c r="BJ1474">
        <v>82.66</v>
      </c>
      <c r="BK1474">
        <v>0.90100000000000002</v>
      </c>
    </row>
    <row r="1475" spans="1:67" x14ac:dyDescent="0.3">
      <c r="A1475" t="s">
        <v>205</v>
      </c>
      <c r="B1475" t="s">
        <v>206</v>
      </c>
      <c r="C1475" t="s">
        <v>122</v>
      </c>
      <c r="D1475" s="33">
        <v>44552</v>
      </c>
      <c r="E1475">
        <v>8842871</v>
      </c>
      <c r="F1475">
        <v>84272</v>
      </c>
      <c r="G1475">
        <v>56886.714</v>
      </c>
      <c r="H1475">
        <v>122178</v>
      </c>
      <c r="I1475">
        <v>170</v>
      </c>
      <c r="J1475">
        <v>161.857</v>
      </c>
      <c r="K1475">
        <v>131157.05600000001</v>
      </c>
      <c r="L1475">
        <v>1249.9179999999999</v>
      </c>
      <c r="M1475">
        <v>843.74099999999999</v>
      </c>
      <c r="N1475">
        <v>1812.1379999999999</v>
      </c>
      <c r="O1475">
        <v>2.5209999999999999</v>
      </c>
      <c r="P1475">
        <v>2.4009999999999998</v>
      </c>
      <c r="Q1475">
        <v>1.35</v>
      </c>
      <c r="R1475">
        <v>3147</v>
      </c>
      <c r="S1475">
        <v>46.676000000000002</v>
      </c>
      <c r="T1475">
        <v>16118</v>
      </c>
      <c r="U1475">
        <v>239.06100000000001</v>
      </c>
      <c r="V1475">
        <v>1849</v>
      </c>
      <c r="W1475">
        <v>27.423999999999999</v>
      </c>
      <c r="X1475">
        <v>8623</v>
      </c>
      <c r="Y1475">
        <v>127.896</v>
      </c>
      <c r="Z1475">
        <v>1152189</v>
      </c>
      <c r="AA1475">
        <v>185696873</v>
      </c>
      <c r="AB1475">
        <v>2754.2469999999998</v>
      </c>
      <c r="AC1475">
        <v>17.088999999999999</v>
      </c>
      <c r="AD1475">
        <v>878008</v>
      </c>
      <c r="AE1475">
        <v>13.023</v>
      </c>
      <c r="AF1475">
        <v>7.9000000000000001E-2</v>
      </c>
      <c r="AG1475">
        <v>12.7</v>
      </c>
      <c r="AH1475" t="s">
        <v>207</v>
      </c>
      <c r="AI1475">
        <v>120637507</v>
      </c>
      <c r="AJ1475">
        <v>52922713</v>
      </c>
      <c r="AK1475">
        <v>49040566</v>
      </c>
      <c r="AL1475">
        <v>19750995</v>
      </c>
      <c r="AM1475">
        <v>712439</v>
      </c>
      <c r="AN1475">
        <v>704487</v>
      </c>
      <c r="AO1475">
        <v>178.93</v>
      </c>
      <c r="AP1475">
        <v>78.489999999999995</v>
      </c>
      <c r="AQ1475">
        <v>72.739999999999995</v>
      </c>
      <c r="AR1475">
        <v>29.29</v>
      </c>
      <c r="AS1475">
        <v>10449</v>
      </c>
      <c r="AT1475">
        <v>27796</v>
      </c>
      <c r="AU1475">
        <v>4.1000000000000002E-2</v>
      </c>
      <c r="AV1475">
        <v>72.22</v>
      </c>
      <c r="AW1475">
        <v>67422000</v>
      </c>
      <c r="AX1475">
        <v>122.578</v>
      </c>
      <c r="AY1475">
        <v>42</v>
      </c>
      <c r="AZ1475">
        <v>19.718</v>
      </c>
      <c r="BA1475">
        <v>13.079000000000001</v>
      </c>
      <c r="BB1475">
        <v>38605.671000000002</v>
      </c>
      <c r="BD1475">
        <v>86.06</v>
      </c>
      <c r="BE1475">
        <v>4.7699999999999996</v>
      </c>
      <c r="BF1475">
        <v>30.1</v>
      </c>
      <c r="BG1475">
        <v>35.6</v>
      </c>
      <c r="BI1475">
        <v>5.98</v>
      </c>
      <c r="BJ1475">
        <v>82.66</v>
      </c>
      <c r="BK1475">
        <v>0.90100000000000002</v>
      </c>
    </row>
    <row r="1476" spans="1:67" x14ac:dyDescent="0.3">
      <c r="A1476" t="s">
        <v>205</v>
      </c>
      <c r="B1476" t="s">
        <v>206</v>
      </c>
      <c r="C1476" t="s">
        <v>122</v>
      </c>
      <c r="D1476" s="33">
        <v>44553</v>
      </c>
      <c r="E1476">
        <v>8934479</v>
      </c>
      <c r="F1476">
        <v>91608</v>
      </c>
      <c r="G1476">
        <v>61278.428999999996</v>
      </c>
      <c r="H1476">
        <v>122357</v>
      </c>
      <c r="I1476">
        <v>179</v>
      </c>
      <c r="J1476">
        <v>160.571</v>
      </c>
      <c r="K1476">
        <v>132515.78099999999</v>
      </c>
      <c r="L1476">
        <v>1358.7260000000001</v>
      </c>
      <c r="M1476">
        <v>908.87900000000002</v>
      </c>
      <c r="N1476">
        <v>1814.7929999999999</v>
      </c>
      <c r="O1476">
        <v>2.6549999999999998</v>
      </c>
      <c r="P1476">
        <v>2.3820000000000001</v>
      </c>
      <c r="Q1476">
        <v>1.38</v>
      </c>
      <c r="R1476">
        <v>3208</v>
      </c>
      <c r="S1476">
        <v>47.581000000000003</v>
      </c>
      <c r="T1476">
        <v>16060</v>
      </c>
      <c r="U1476">
        <v>238.20099999999999</v>
      </c>
      <c r="V1476">
        <v>1924</v>
      </c>
      <c r="W1476">
        <v>28.536999999999999</v>
      </c>
      <c r="X1476">
        <v>8628</v>
      </c>
      <c r="Y1476">
        <v>127.97</v>
      </c>
      <c r="Z1476">
        <v>1515006</v>
      </c>
      <c r="AA1476">
        <v>187211879</v>
      </c>
      <c r="AB1476">
        <v>2776.7179999999998</v>
      </c>
      <c r="AC1476">
        <v>22.47</v>
      </c>
      <c r="AD1476">
        <v>957739</v>
      </c>
      <c r="AE1476">
        <v>14.205</v>
      </c>
      <c r="AF1476">
        <v>0.08</v>
      </c>
      <c r="AG1476">
        <v>12.5</v>
      </c>
      <c r="AH1476" t="s">
        <v>207</v>
      </c>
      <c r="AI1476">
        <v>121190483</v>
      </c>
      <c r="AJ1476">
        <v>52953336</v>
      </c>
      <c r="AK1476">
        <v>49120157</v>
      </c>
      <c r="AL1476">
        <v>20193792</v>
      </c>
      <c r="AM1476">
        <v>552976</v>
      </c>
      <c r="AN1476">
        <v>653501</v>
      </c>
      <c r="AO1476">
        <v>179.75</v>
      </c>
      <c r="AP1476">
        <v>78.540000000000006</v>
      </c>
      <c r="AQ1476">
        <v>72.849999999999994</v>
      </c>
      <c r="AR1476">
        <v>29.95</v>
      </c>
      <c r="AS1476">
        <v>9693</v>
      </c>
      <c r="AT1476">
        <v>28215</v>
      </c>
      <c r="AU1476">
        <v>4.2000000000000003E-2</v>
      </c>
      <c r="AV1476">
        <v>72.22</v>
      </c>
      <c r="AW1476">
        <v>67422000</v>
      </c>
      <c r="AX1476">
        <v>122.578</v>
      </c>
      <c r="AY1476">
        <v>42</v>
      </c>
      <c r="AZ1476">
        <v>19.718</v>
      </c>
      <c r="BA1476">
        <v>13.079000000000001</v>
      </c>
      <c r="BB1476">
        <v>38605.671000000002</v>
      </c>
      <c r="BD1476">
        <v>86.06</v>
      </c>
      <c r="BE1476">
        <v>4.7699999999999996</v>
      </c>
      <c r="BF1476">
        <v>30.1</v>
      </c>
      <c r="BG1476">
        <v>35.6</v>
      </c>
      <c r="BI1476">
        <v>5.98</v>
      </c>
      <c r="BJ1476">
        <v>82.66</v>
      </c>
      <c r="BK1476">
        <v>0.90100000000000002</v>
      </c>
    </row>
    <row r="1477" spans="1:67" x14ac:dyDescent="0.3">
      <c r="A1477" t="s">
        <v>205</v>
      </c>
      <c r="B1477" t="s">
        <v>206</v>
      </c>
      <c r="C1477" t="s">
        <v>122</v>
      </c>
      <c r="D1477" s="33">
        <v>44554</v>
      </c>
      <c r="E1477">
        <v>9028603</v>
      </c>
      <c r="F1477">
        <v>94124</v>
      </c>
      <c r="G1477">
        <v>66420.714000000007</v>
      </c>
      <c r="H1477">
        <v>122524</v>
      </c>
      <c r="I1477">
        <v>167</v>
      </c>
      <c r="J1477">
        <v>161.286</v>
      </c>
      <c r="K1477">
        <v>133911.82399999999</v>
      </c>
      <c r="L1477">
        <v>1396.0429999999999</v>
      </c>
      <c r="M1477">
        <v>985.149</v>
      </c>
      <c r="N1477">
        <v>1817.27</v>
      </c>
      <c r="O1477">
        <v>2.4769999999999999</v>
      </c>
      <c r="P1477">
        <v>2.3919999999999999</v>
      </c>
      <c r="Q1477">
        <v>1.41</v>
      </c>
      <c r="R1477">
        <v>3254</v>
      </c>
      <c r="S1477">
        <v>48.262999999999998</v>
      </c>
      <c r="T1477">
        <v>16173</v>
      </c>
      <c r="U1477">
        <v>239.87700000000001</v>
      </c>
      <c r="V1477">
        <v>1939</v>
      </c>
      <c r="W1477">
        <v>28.759</v>
      </c>
      <c r="X1477">
        <v>8577</v>
      </c>
      <c r="Y1477">
        <v>127.214</v>
      </c>
      <c r="Z1477">
        <v>1325593</v>
      </c>
      <c r="AA1477">
        <v>188537472</v>
      </c>
      <c r="AB1477">
        <v>2796.3789999999999</v>
      </c>
      <c r="AC1477">
        <v>19.661000000000001</v>
      </c>
      <c r="AD1477">
        <v>1000179</v>
      </c>
      <c r="AE1477">
        <v>14.835000000000001</v>
      </c>
      <c r="AF1477">
        <v>8.2000000000000003E-2</v>
      </c>
      <c r="AG1477">
        <v>12.2</v>
      </c>
      <c r="AH1477" t="s">
        <v>207</v>
      </c>
      <c r="AI1477">
        <v>121337809</v>
      </c>
      <c r="AJ1477">
        <v>52963202</v>
      </c>
      <c r="AK1477">
        <v>49146202</v>
      </c>
      <c r="AL1477">
        <v>20305229</v>
      </c>
      <c r="AM1477">
        <v>147326</v>
      </c>
      <c r="AN1477">
        <v>535965</v>
      </c>
      <c r="AO1477">
        <v>179.97</v>
      </c>
      <c r="AP1477">
        <v>78.55</v>
      </c>
      <c r="AQ1477">
        <v>72.89</v>
      </c>
      <c r="AR1477">
        <v>30.12</v>
      </c>
      <c r="AS1477">
        <v>7949</v>
      </c>
      <c r="AT1477">
        <v>25173</v>
      </c>
      <c r="AU1477">
        <v>3.6999999999999998E-2</v>
      </c>
      <c r="AV1477">
        <v>72.22</v>
      </c>
      <c r="AW1477">
        <v>67422000</v>
      </c>
      <c r="AX1477">
        <v>122.578</v>
      </c>
      <c r="AY1477">
        <v>42</v>
      </c>
      <c r="AZ1477">
        <v>19.718</v>
      </c>
      <c r="BA1477">
        <v>13.079000000000001</v>
      </c>
      <c r="BB1477">
        <v>38605.671000000002</v>
      </c>
      <c r="BD1477">
        <v>86.06</v>
      </c>
      <c r="BE1477">
        <v>4.7699999999999996</v>
      </c>
      <c r="BF1477">
        <v>30.1</v>
      </c>
      <c r="BG1477">
        <v>35.6</v>
      </c>
      <c r="BI1477">
        <v>5.98</v>
      </c>
      <c r="BJ1477">
        <v>82.66</v>
      </c>
      <c r="BK1477">
        <v>0.90100000000000002</v>
      </c>
    </row>
    <row r="1478" spans="1:67" x14ac:dyDescent="0.3">
      <c r="A1478" t="s">
        <v>205</v>
      </c>
      <c r="B1478" t="s">
        <v>206</v>
      </c>
      <c r="C1478" t="s">
        <v>122</v>
      </c>
      <c r="D1478" s="33">
        <v>44555</v>
      </c>
      <c r="E1478">
        <v>9133214</v>
      </c>
      <c r="F1478">
        <v>104611</v>
      </c>
      <c r="G1478">
        <v>73002.857000000004</v>
      </c>
      <c r="H1478">
        <v>122608</v>
      </c>
      <c r="I1478">
        <v>84</v>
      </c>
      <c r="J1478">
        <v>161.143</v>
      </c>
      <c r="K1478">
        <v>135463.41</v>
      </c>
      <c r="L1478">
        <v>1551.586</v>
      </c>
      <c r="M1478">
        <v>1082.7750000000001</v>
      </c>
      <c r="N1478">
        <v>1818.5160000000001</v>
      </c>
      <c r="O1478">
        <v>1.246</v>
      </c>
      <c r="P1478">
        <v>2.39</v>
      </c>
      <c r="Q1478">
        <v>1.44</v>
      </c>
      <c r="R1478">
        <v>3282</v>
      </c>
      <c r="S1478">
        <v>48.677999999999997</v>
      </c>
      <c r="T1478">
        <v>16162</v>
      </c>
      <c r="U1478">
        <v>239.714</v>
      </c>
      <c r="V1478">
        <v>1909</v>
      </c>
      <c r="W1478">
        <v>28.314</v>
      </c>
      <c r="X1478">
        <v>8521</v>
      </c>
      <c r="Y1478">
        <v>126.383</v>
      </c>
      <c r="Z1478">
        <v>178615</v>
      </c>
      <c r="AA1478">
        <v>188716087</v>
      </c>
      <c r="AB1478">
        <v>2799.0279999999998</v>
      </c>
      <c r="AC1478">
        <v>2.649</v>
      </c>
      <c r="AD1478">
        <v>910331</v>
      </c>
      <c r="AE1478">
        <v>13.502000000000001</v>
      </c>
      <c r="AF1478">
        <v>8.5000000000000006E-2</v>
      </c>
      <c r="AG1478">
        <v>11.8</v>
      </c>
      <c r="AH1478" t="s">
        <v>207</v>
      </c>
      <c r="AI1478">
        <v>121349601</v>
      </c>
      <c r="AJ1478">
        <v>52963899</v>
      </c>
      <c r="AK1478">
        <v>49149678</v>
      </c>
      <c r="AL1478">
        <v>20312853</v>
      </c>
      <c r="AM1478">
        <v>11792</v>
      </c>
      <c r="AN1478">
        <v>455251</v>
      </c>
      <c r="AO1478">
        <v>179.99</v>
      </c>
      <c r="AP1478">
        <v>78.56</v>
      </c>
      <c r="AQ1478">
        <v>72.900000000000006</v>
      </c>
      <c r="AR1478">
        <v>30.13</v>
      </c>
      <c r="AS1478">
        <v>6752</v>
      </c>
      <c r="AT1478">
        <v>21822</v>
      </c>
      <c r="AU1478">
        <v>3.2000000000000001E-2</v>
      </c>
      <c r="AV1478">
        <v>72.22</v>
      </c>
      <c r="AW1478">
        <v>67422000</v>
      </c>
      <c r="AX1478">
        <v>122.578</v>
      </c>
      <c r="AY1478">
        <v>42</v>
      </c>
      <c r="AZ1478">
        <v>19.718</v>
      </c>
      <c r="BA1478">
        <v>13.079000000000001</v>
      </c>
      <c r="BB1478">
        <v>38605.671000000002</v>
      </c>
      <c r="BD1478">
        <v>86.06</v>
      </c>
      <c r="BE1478">
        <v>4.7699999999999996</v>
      </c>
      <c r="BF1478">
        <v>30.1</v>
      </c>
      <c r="BG1478">
        <v>35.6</v>
      </c>
      <c r="BI1478">
        <v>5.98</v>
      </c>
      <c r="BJ1478">
        <v>82.66</v>
      </c>
      <c r="BK1478">
        <v>0.90100000000000002</v>
      </c>
    </row>
    <row r="1479" spans="1:67" x14ac:dyDescent="0.3">
      <c r="A1479" t="s">
        <v>205</v>
      </c>
      <c r="B1479" t="s">
        <v>206</v>
      </c>
      <c r="C1479" t="s">
        <v>122</v>
      </c>
      <c r="D1479" s="33">
        <v>44556</v>
      </c>
      <c r="E1479">
        <v>9160911</v>
      </c>
      <c r="F1479">
        <v>27697</v>
      </c>
      <c r="G1479">
        <v>70034.857000000004</v>
      </c>
      <c r="H1479">
        <v>122704</v>
      </c>
      <c r="I1479">
        <v>96</v>
      </c>
      <c r="J1479">
        <v>164.143</v>
      </c>
      <c r="K1479">
        <v>135874.21</v>
      </c>
      <c r="L1479">
        <v>410.80099999999999</v>
      </c>
      <c r="M1479">
        <v>1038.7539999999999</v>
      </c>
      <c r="N1479">
        <v>1819.94</v>
      </c>
      <c r="O1479">
        <v>1.4239999999999999</v>
      </c>
      <c r="P1479">
        <v>2.4350000000000001</v>
      </c>
      <c r="Q1479">
        <v>1.46</v>
      </c>
      <c r="R1479">
        <v>3299</v>
      </c>
      <c r="S1479">
        <v>48.930999999999997</v>
      </c>
      <c r="T1479">
        <v>16365</v>
      </c>
      <c r="U1479">
        <v>242.72499999999999</v>
      </c>
      <c r="V1479">
        <v>1911</v>
      </c>
      <c r="W1479">
        <v>28.344000000000001</v>
      </c>
      <c r="X1479">
        <v>8542</v>
      </c>
      <c r="Y1479">
        <v>126.69499999999999</v>
      </c>
      <c r="Z1479">
        <v>262492</v>
      </c>
      <c r="AA1479">
        <v>188978579</v>
      </c>
      <c r="AB1479">
        <v>2802.922</v>
      </c>
      <c r="AC1479">
        <v>3.8929999999999998</v>
      </c>
      <c r="AD1479">
        <v>917868</v>
      </c>
      <c r="AE1479">
        <v>13.614000000000001</v>
      </c>
      <c r="AF1479">
        <v>8.7999999999999995E-2</v>
      </c>
      <c r="AG1479">
        <v>11.4</v>
      </c>
      <c r="AH1479" t="s">
        <v>207</v>
      </c>
      <c r="AI1479">
        <v>121417770</v>
      </c>
      <c r="AJ1479">
        <v>52967973</v>
      </c>
      <c r="AK1479">
        <v>49161567</v>
      </c>
      <c r="AL1479">
        <v>20365063</v>
      </c>
      <c r="AM1479">
        <v>68169</v>
      </c>
      <c r="AN1479">
        <v>435440</v>
      </c>
      <c r="AO1479">
        <v>180.09</v>
      </c>
      <c r="AP1479">
        <v>78.56</v>
      </c>
      <c r="AQ1479">
        <v>72.92</v>
      </c>
      <c r="AR1479">
        <v>30.21</v>
      </c>
      <c r="AS1479">
        <v>6458</v>
      </c>
      <c r="AT1479">
        <v>21239</v>
      </c>
      <c r="AU1479">
        <v>3.2000000000000001E-2</v>
      </c>
      <c r="AV1479">
        <v>72.22</v>
      </c>
      <c r="AW1479">
        <v>67422000</v>
      </c>
      <c r="AX1479">
        <v>122.578</v>
      </c>
      <c r="AY1479">
        <v>42</v>
      </c>
      <c r="AZ1479">
        <v>19.718</v>
      </c>
      <c r="BA1479">
        <v>13.079000000000001</v>
      </c>
      <c r="BB1479">
        <v>38605.671000000002</v>
      </c>
      <c r="BD1479">
        <v>86.06</v>
      </c>
      <c r="BE1479">
        <v>4.7699999999999996</v>
      </c>
      <c r="BF1479">
        <v>30.1</v>
      </c>
      <c r="BG1479">
        <v>35.6</v>
      </c>
      <c r="BI1479">
        <v>5.98</v>
      </c>
      <c r="BJ1479">
        <v>82.66</v>
      </c>
      <c r="BK1479">
        <v>0.90100000000000002</v>
      </c>
      <c r="BL1479">
        <v>77763.199999999997</v>
      </c>
      <c r="BM1479">
        <v>6.41</v>
      </c>
      <c r="BN1479">
        <v>14.29</v>
      </c>
      <c r="BO1479">
        <v>1153.3802023078499</v>
      </c>
    </row>
    <row r="1480" spans="1:67" x14ac:dyDescent="0.3">
      <c r="A1480" t="s">
        <v>205</v>
      </c>
      <c r="B1480" t="s">
        <v>206</v>
      </c>
      <c r="C1480" t="s">
        <v>122</v>
      </c>
      <c r="D1480" s="33">
        <v>44557</v>
      </c>
      <c r="E1480">
        <v>9191370</v>
      </c>
      <c r="F1480">
        <v>30459</v>
      </c>
      <c r="G1480">
        <v>72232.570999999996</v>
      </c>
      <c r="H1480">
        <v>122960</v>
      </c>
      <c r="I1480">
        <v>256</v>
      </c>
      <c r="J1480">
        <v>168.714</v>
      </c>
      <c r="K1480">
        <v>136325.97700000001</v>
      </c>
      <c r="L1480">
        <v>451.76600000000002</v>
      </c>
      <c r="M1480">
        <v>1071.3499999999999</v>
      </c>
      <c r="N1480">
        <v>1823.7370000000001</v>
      </c>
      <c r="O1480">
        <v>3.7970000000000002</v>
      </c>
      <c r="P1480">
        <v>2.5019999999999998</v>
      </c>
      <c r="Q1480">
        <v>1.5</v>
      </c>
      <c r="R1480">
        <v>3333</v>
      </c>
      <c r="S1480">
        <v>49.435000000000002</v>
      </c>
      <c r="T1480">
        <v>16921</v>
      </c>
      <c r="U1480">
        <v>250.971</v>
      </c>
      <c r="V1480">
        <v>1899</v>
      </c>
      <c r="W1480">
        <v>28.166</v>
      </c>
      <c r="X1480">
        <v>8710</v>
      </c>
      <c r="Y1480">
        <v>129.18600000000001</v>
      </c>
      <c r="Z1480">
        <v>1314899</v>
      </c>
      <c r="AA1480">
        <v>190293478</v>
      </c>
      <c r="AB1480">
        <v>2822.424</v>
      </c>
      <c r="AC1480">
        <v>19.503</v>
      </c>
      <c r="AD1480">
        <v>961213</v>
      </c>
      <c r="AE1480">
        <v>14.257</v>
      </c>
      <c r="AF1480">
        <v>0.107</v>
      </c>
      <c r="AG1480">
        <v>9.3000000000000007</v>
      </c>
      <c r="AH1480" t="s">
        <v>207</v>
      </c>
      <c r="AI1480">
        <v>121982583</v>
      </c>
      <c r="AJ1480">
        <v>52994154</v>
      </c>
      <c r="AK1480">
        <v>49245269</v>
      </c>
      <c r="AL1480">
        <v>20820019</v>
      </c>
      <c r="AM1480">
        <v>564813</v>
      </c>
      <c r="AN1480">
        <v>413127</v>
      </c>
      <c r="AO1480">
        <v>180.92</v>
      </c>
      <c r="AP1480">
        <v>78.599999999999994</v>
      </c>
      <c r="AQ1480">
        <v>73.040000000000006</v>
      </c>
      <c r="AR1480">
        <v>30.88</v>
      </c>
      <c r="AS1480">
        <v>6127</v>
      </c>
      <c r="AT1480">
        <v>20631</v>
      </c>
      <c r="AU1480">
        <v>3.1E-2</v>
      </c>
      <c r="AV1480">
        <v>72.22</v>
      </c>
      <c r="AW1480">
        <v>67422000</v>
      </c>
      <c r="AX1480">
        <v>122.578</v>
      </c>
      <c r="AY1480">
        <v>42</v>
      </c>
      <c r="AZ1480">
        <v>19.718</v>
      </c>
      <c r="BA1480">
        <v>13.079000000000001</v>
      </c>
      <c r="BB1480">
        <v>38605.671000000002</v>
      </c>
      <c r="BD1480">
        <v>86.06</v>
      </c>
      <c r="BE1480">
        <v>4.7699999999999996</v>
      </c>
      <c r="BF1480">
        <v>30.1</v>
      </c>
      <c r="BG1480">
        <v>35.6</v>
      </c>
      <c r="BI1480">
        <v>5.98</v>
      </c>
      <c r="BJ1480">
        <v>82.66</v>
      </c>
      <c r="BK1480">
        <v>0.90100000000000002</v>
      </c>
    </row>
    <row r="1481" spans="1:67" x14ac:dyDescent="0.3">
      <c r="A1481" t="s">
        <v>205</v>
      </c>
      <c r="B1481" t="s">
        <v>206</v>
      </c>
      <c r="C1481" t="s">
        <v>122</v>
      </c>
      <c r="D1481" s="33">
        <v>44558</v>
      </c>
      <c r="E1481">
        <v>9371178</v>
      </c>
      <c r="F1481">
        <v>179808</v>
      </c>
      <c r="G1481">
        <v>87511.285999999993</v>
      </c>
      <c r="H1481">
        <v>123250</v>
      </c>
      <c r="I1481">
        <v>290</v>
      </c>
      <c r="J1481">
        <v>177.429</v>
      </c>
      <c r="K1481">
        <v>138992.88099999999</v>
      </c>
      <c r="L1481">
        <v>2666.904</v>
      </c>
      <c r="M1481">
        <v>1297.963</v>
      </c>
      <c r="N1481">
        <v>1828.038</v>
      </c>
      <c r="O1481">
        <v>4.3010000000000002</v>
      </c>
      <c r="P1481">
        <v>2.6320000000000001</v>
      </c>
      <c r="Q1481">
        <v>1.54</v>
      </c>
      <c r="R1481">
        <v>3416</v>
      </c>
      <c r="S1481">
        <v>50.665999999999997</v>
      </c>
      <c r="T1481">
        <v>17405</v>
      </c>
      <c r="U1481">
        <v>258.14999999999998</v>
      </c>
      <c r="V1481">
        <v>1959</v>
      </c>
      <c r="W1481">
        <v>29.056000000000001</v>
      </c>
      <c r="X1481">
        <v>9159</v>
      </c>
      <c r="Y1481">
        <v>135.846</v>
      </c>
      <c r="Z1481">
        <v>1233486</v>
      </c>
      <c r="AA1481">
        <v>191526964</v>
      </c>
      <c r="AB1481">
        <v>2840.7190000000001</v>
      </c>
      <c r="AC1481">
        <v>18.295000000000002</v>
      </c>
      <c r="AD1481">
        <v>997469</v>
      </c>
      <c r="AE1481">
        <v>14.794</v>
      </c>
      <c r="AF1481">
        <v>0.123</v>
      </c>
      <c r="AG1481">
        <v>8.1</v>
      </c>
      <c r="AH1481" t="s">
        <v>207</v>
      </c>
      <c r="AI1481">
        <v>122680390</v>
      </c>
      <c r="AJ1481">
        <v>53027216</v>
      </c>
      <c r="AK1481">
        <v>49344108</v>
      </c>
      <c r="AL1481">
        <v>21385947</v>
      </c>
      <c r="AM1481">
        <v>697807</v>
      </c>
      <c r="AN1481">
        <v>393617</v>
      </c>
      <c r="AO1481">
        <v>181.96</v>
      </c>
      <c r="AP1481">
        <v>78.650000000000006</v>
      </c>
      <c r="AQ1481">
        <v>73.19</v>
      </c>
      <c r="AR1481">
        <v>31.72</v>
      </c>
      <c r="AS1481">
        <v>5838</v>
      </c>
      <c r="AT1481">
        <v>19978</v>
      </c>
      <c r="AU1481">
        <v>0.03</v>
      </c>
      <c r="AV1481">
        <v>72.22</v>
      </c>
      <c r="AW1481">
        <v>67422000</v>
      </c>
      <c r="AX1481">
        <v>122.578</v>
      </c>
      <c r="AY1481">
        <v>42</v>
      </c>
      <c r="AZ1481">
        <v>19.718</v>
      </c>
      <c r="BA1481">
        <v>13.079000000000001</v>
      </c>
      <c r="BB1481">
        <v>38605.671000000002</v>
      </c>
      <c r="BD1481">
        <v>86.06</v>
      </c>
      <c r="BE1481">
        <v>4.7699999999999996</v>
      </c>
      <c r="BF1481">
        <v>30.1</v>
      </c>
      <c r="BG1481">
        <v>35.6</v>
      </c>
      <c r="BI1481">
        <v>5.98</v>
      </c>
      <c r="BJ1481">
        <v>82.66</v>
      </c>
      <c r="BK1481">
        <v>0.90100000000000002</v>
      </c>
    </row>
    <row r="1482" spans="1:67" x14ac:dyDescent="0.3">
      <c r="A1482" t="s">
        <v>205</v>
      </c>
      <c r="B1482" t="s">
        <v>206</v>
      </c>
      <c r="C1482" t="s">
        <v>122</v>
      </c>
      <c r="D1482" s="33">
        <v>44559</v>
      </c>
      <c r="E1482">
        <v>9579277</v>
      </c>
      <c r="F1482">
        <v>208099</v>
      </c>
      <c r="G1482">
        <v>105200.857</v>
      </c>
      <c r="H1482">
        <v>123434</v>
      </c>
      <c r="I1482">
        <v>184</v>
      </c>
      <c r="J1482">
        <v>179.429</v>
      </c>
      <c r="K1482">
        <v>142079.39499999999</v>
      </c>
      <c r="L1482">
        <v>3086.5149999999999</v>
      </c>
      <c r="M1482">
        <v>1560.3340000000001</v>
      </c>
      <c r="N1482">
        <v>1830.7670000000001</v>
      </c>
      <c r="O1482">
        <v>2.7290000000000001</v>
      </c>
      <c r="P1482">
        <v>2.661</v>
      </c>
      <c r="Q1482">
        <v>1.56</v>
      </c>
      <c r="R1482">
        <v>3469</v>
      </c>
      <c r="S1482">
        <v>51.451999999999998</v>
      </c>
      <c r="T1482">
        <v>17856</v>
      </c>
      <c r="U1482">
        <v>264.839</v>
      </c>
      <c r="V1482">
        <v>2000</v>
      </c>
      <c r="W1482">
        <v>29.664000000000001</v>
      </c>
      <c r="X1482">
        <v>9704</v>
      </c>
      <c r="Y1482">
        <v>143.929</v>
      </c>
      <c r="Z1482">
        <v>1329054</v>
      </c>
      <c r="AA1482">
        <v>192856018</v>
      </c>
      <c r="AB1482">
        <v>2860.4319999999998</v>
      </c>
      <c r="AC1482">
        <v>19.712</v>
      </c>
      <c r="AD1482">
        <v>1022735</v>
      </c>
      <c r="AE1482">
        <v>15.169</v>
      </c>
      <c r="AF1482">
        <v>0.14000000000000001</v>
      </c>
      <c r="AG1482">
        <v>7.1</v>
      </c>
      <c r="AH1482" t="s">
        <v>207</v>
      </c>
      <c r="AI1482">
        <v>123303165</v>
      </c>
      <c r="AJ1482">
        <v>53058933</v>
      </c>
      <c r="AK1482">
        <v>49432401</v>
      </c>
      <c r="AL1482">
        <v>21888754</v>
      </c>
      <c r="AM1482">
        <v>622775</v>
      </c>
      <c r="AN1482">
        <v>380808</v>
      </c>
      <c r="AO1482">
        <v>182.88</v>
      </c>
      <c r="AP1482">
        <v>78.7</v>
      </c>
      <c r="AQ1482">
        <v>73.319999999999993</v>
      </c>
      <c r="AR1482">
        <v>32.47</v>
      </c>
      <c r="AS1482">
        <v>5648</v>
      </c>
      <c r="AT1482">
        <v>19460</v>
      </c>
      <c r="AU1482">
        <v>2.9000000000000001E-2</v>
      </c>
      <c r="AV1482">
        <v>72.22</v>
      </c>
      <c r="AW1482">
        <v>67422000</v>
      </c>
      <c r="AX1482">
        <v>122.578</v>
      </c>
      <c r="AY1482">
        <v>42</v>
      </c>
      <c r="AZ1482">
        <v>19.718</v>
      </c>
      <c r="BA1482">
        <v>13.079000000000001</v>
      </c>
      <c r="BB1482">
        <v>38605.671000000002</v>
      </c>
      <c r="BD1482">
        <v>86.06</v>
      </c>
      <c r="BE1482">
        <v>4.7699999999999996</v>
      </c>
      <c r="BF1482">
        <v>30.1</v>
      </c>
      <c r="BG1482">
        <v>35.6</v>
      </c>
      <c r="BI1482">
        <v>5.98</v>
      </c>
      <c r="BJ1482">
        <v>82.66</v>
      </c>
      <c r="BK1482">
        <v>0.90100000000000002</v>
      </c>
    </row>
    <row r="1483" spans="1:67" x14ac:dyDescent="0.3">
      <c r="A1483" t="s">
        <v>205</v>
      </c>
      <c r="B1483" t="s">
        <v>206</v>
      </c>
      <c r="C1483" t="s">
        <v>122</v>
      </c>
      <c r="D1483" s="33">
        <v>44560</v>
      </c>
      <c r="E1483">
        <v>9785821</v>
      </c>
      <c r="F1483">
        <v>206544</v>
      </c>
      <c r="G1483">
        <v>121620.28599999999</v>
      </c>
      <c r="H1483">
        <v>123616</v>
      </c>
      <c r="I1483">
        <v>182</v>
      </c>
      <c r="J1483">
        <v>179.857</v>
      </c>
      <c r="K1483">
        <v>145142.84700000001</v>
      </c>
      <c r="L1483">
        <v>3063.451</v>
      </c>
      <c r="M1483">
        <v>1803.866</v>
      </c>
      <c r="N1483">
        <v>1833.4670000000001</v>
      </c>
      <c r="O1483">
        <v>2.6989999999999998</v>
      </c>
      <c r="P1483">
        <v>2.6680000000000001</v>
      </c>
      <c r="Q1483">
        <v>1.56</v>
      </c>
      <c r="R1483">
        <v>3506</v>
      </c>
      <c r="S1483">
        <v>52.000999999999998</v>
      </c>
      <c r="T1483">
        <v>18321</v>
      </c>
      <c r="U1483">
        <v>271.73599999999999</v>
      </c>
      <c r="V1483">
        <v>1976</v>
      </c>
      <c r="W1483">
        <v>29.308</v>
      </c>
      <c r="X1483">
        <v>10279</v>
      </c>
      <c r="Y1483">
        <v>152.458</v>
      </c>
      <c r="Z1483">
        <v>1598283</v>
      </c>
      <c r="AA1483">
        <v>194454301</v>
      </c>
      <c r="AB1483">
        <v>2884.1370000000002</v>
      </c>
      <c r="AC1483">
        <v>23.706</v>
      </c>
      <c r="AD1483">
        <v>1034632</v>
      </c>
      <c r="AE1483">
        <v>15.346</v>
      </c>
      <c r="AF1483">
        <v>0.158</v>
      </c>
      <c r="AG1483">
        <v>6.3</v>
      </c>
      <c r="AH1483" t="s">
        <v>207</v>
      </c>
      <c r="AI1483">
        <v>123831064</v>
      </c>
      <c r="AJ1483">
        <v>53089601</v>
      </c>
      <c r="AK1483">
        <v>49507137</v>
      </c>
      <c r="AL1483">
        <v>22311284</v>
      </c>
      <c r="AM1483">
        <v>527899</v>
      </c>
      <c r="AN1483">
        <v>377226</v>
      </c>
      <c r="AO1483">
        <v>183.67</v>
      </c>
      <c r="AP1483">
        <v>78.739999999999995</v>
      </c>
      <c r="AQ1483">
        <v>73.430000000000007</v>
      </c>
      <c r="AR1483">
        <v>33.090000000000003</v>
      </c>
      <c r="AS1483">
        <v>5595</v>
      </c>
      <c r="AT1483">
        <v>19466</v>
      </c>
      <c r="AU1483">
        <v>2.9000000000000001E-2</v>
      </c>
      <c r="AV1483">
        <v>72.22</v>
      </c>
      <c r="AW1483">
        <v>67422000</v>
      </c>
      <c r="AX1483">
        <v>122.578</v>
      </c>
      <c r="AY1483">
        <v>42</v>
      </c>
      <c r="AZ1483">
        <v>19.718</v>
      </c>
      <c r="BA1483">
        <v>13.079000000000001</v>
      </c>
      <c r="BB1483">
        <v>38605.671000000002</v>
      </c>
      <c r="BD1483">
        <v>86.06</v>
      </c>
      <c r="BE1483">
        <v>4.7699999999999996</v>
      </c>
      <c r="BF1483">
        <v>30.1</v>
      </c>
      <c r="BG1483">
        <v>35.6</v>
      </c>
      <c r="BI1483">
        <v>5.98</v>
      </c>
      <c r="BJ1483">
        <v>82.66</v>
      </c>
      <c r="BK1483">
        <v>0.90100000000000002</v>
      </c>
    </row>
    <row r="1484" spans="1:67" x14ac:dyDescent="0.3">
      <c r="A1484" t="s">
        <v>205</v>
      </c>
      <c r="B1484" t="s">
        <v>206</v>
      </c>
      <c r="C1484" t="s">
        <v>122</v>
      </c>
      <c r="D1484" s="33">
        <v>44561</v>
      </c>
      <c r="E1484">
        <v>10018021</v>
      </c>
      <c r="F1484">
        <v>232200</v>
      </c>
      <c r="G1484">
        <v>141345.429</v>
      </c>
      <c r="H1484">
        <v>123805</v>
      </c>
      <c r="I1484">
        <v>189</v>
      </c>
      <c r="J1484">
        <v>183</v>
      </c>
      <c r="K1484">
        <v>148586.826</v>
      </c>
      <c r="L1484">
        <v>3443.98</v>
      </c>
      <c r="M1484">
        <v>2096.4290000000001</v>
      </c>
      <c r="N1484">
        <v>1836.27</v>
      </c>
      <c r="O1484">
        <v>2.8029999999999999</v>
      </c>
      <c r="P1484">
        <v>2.714</v>
      </c>
      <c r="Q1484">
        <v>1.55</v>
      </c>
      <c r="R1484">
        <v>3543</v>
      </c>
      <c r="S1484">
        <v>52.55</v>
      </c>
      <c r="T1484">
        <v>18715</v>
      </c>
      <c r="U1484">
        <v>277.58</v>
      </c>
      <c r="V1484">
        <v>1980</v>
      </c>
      <c r="W1484">
        <v>29.367000000000001</v>
      </c>
      <c r="X1484">
        <v>10809</v>
      </c>
      <c r="Y1484">
        <v>160.31899999999999</v>
      </c>
      <c r="Z1484">
        <v>1604390</v>
      </c>
      <c r="AA1484">
        <v>196058691</v>
      </c>
      <c r="AB1484">
        <v>2907.933</v>
      </c>
      <c r="AC1484">
        <v>23.795999999999999</v>
      </c>
      <c r="AD1484">
        <v>1074460</v>
      </c>
      <c r="AE1484">
        <v>15.936</v>
      </c>
      <c r="AF1484">
        <v>0.16800000000000001</v>
      </c>
      <c r="AG1484">
        <v>6</v>
      </c>
      <c r="AH1484" t="s">
        <v>207</v>
      </c>
      <c r="AI1484">
        <v>123983711</v>
      </c>
      <c r="AJ1484">
        <v>53099872</v>
      </c>
      <c r="AK1484">
        <v>49532171</v>
      </c>
      <c r="AL1484">
        <v>22428644</v>
      </c>
      <c r="AM1484">
        <v>152647</v>
      </c>
      <c r="AN1484">
        <v>377986</v>
      </c>
      <c r="AO1484">
        <v>183.89</v>
      </c>
      <c r="AP1484">
        <v>78.760000000000005</v>
      </c>
      <c r="AQ1484">
        <v>73.47</v>
      </c>
      <c r="AR1484">
        <v>33.270000000000003</v>
      </c>
      <c r="AS1484">
        <v>5606</v>
      </c>
      <c r="AT1484">
        <v>19524</v>
      </c>
      <c r="AU1484">
        <v>2.9000000000000001E-2</v>
      </c>
      <c r="AV1484">
        <v>72.22</v>
      </c>
      <c r="AW1484">
        <v>67422000</v>
      </c>
      <c r="AX1484">
        <v>122.578</v>
      </c>
      <c r="AY1484">
        <v>42</v>
      </c>
      <c r="AZ1484">
        <v>19.718</v>
      </c>
      <c r="BA1484">
        <v>13.079000000000001</v>
      </c>
      <c r="BB1484">
        <v>38605.671000000002</v>
      </c>
      <c r="BD1484">
        <v>86.06</v>
      </c>
      <c r="BE1484">
        <v>4.7699999999999996</v>
      </c>
      <c r="BF1484">
        <v>30.1</v>
      </c>
      <c r="BG1484">
        <v>35.6</v>
      </c>
      <c r="BI1484">
        <v>5.98</v>
      </c>
      <c r="BJ1484">
        <v>82.66</v>
      </c>
      <c r="BK1484">
        <v>0.90100000000000002</v>
      </c>
    </row>
    <row r="1485" spans="1:67" x14ac:dyDescent="0.3">
      <c r="A1485" t="s">
        <v>205</v>
      </c>
      <c r="B1485" t="s">
        <v>206</v>
      </c>
      <c r="C1485" t="s">
        <v>122</v>
      </c>
      <c r="D1485" s="33">
        <v>44562</v>
      </c>
      <c r="E1485">
        <v>10237147</v>
      </c>
      <c r="F1485">
        <v>219126</v>
      </c>
      <c r="G1485">
        <v>157704.71400000001</v>
      </c>
      <c r="H1485">
        <v>123915</v>
      </c>
      <c r="I1485">
        <v>110</v>
      </c>
      <c r="J1485">
        <v>186.714</v>
      </c>
      <c r="K1485">
        <v>151836.89300000001</v>
      </c>
      <c r="L1485">
        <v>3250.067</v>
      </c>
      <c r="M1485">
        <v>2339.069</v>
      </c>
      <c r="N1485">
        <v>1837.902</v>
      </c>
      <c r="O1485">
        <v>1.6319999999999999</v>
      </c>
      <c r="P1485">
        <v>2.7690000000000001</v>
      </c>
      <c r="Q1485">
        <v>1.53</v>
      </c>
      <c r="R1485">
        <v>3560</v>
      </c>
      <c r="S1485">
        <v>52.802</v>
      </c>
      <c r="T1485">
        <v>18811</v>
      </c>
      <c r="U1485">
        <v>279.00400000000002</v>
      </c>
      <c r="V1485">
        <v>2017</v>
      </c>
      <c r="W1485">
        <v>29.916</v>
      </c>
      <c r="X1485">
        <v>11151</v>
      </c>
      <c r="Y1485">
        <v>165.39099999999999</v>
      </c>
      <c r="Z1485">
        <v>196014</v>
      </c>
      <c r="AA1485">
        <v>196254705</v>
      </c>
      <c r="AB1485">
        <v>2910.8409999999999</v>
      </c>
      <c r="AC1485">
        <v>2.907</v>
      </c>
      <c r="AD1485">
        <v>1076945</v>
      </c>
      <c r="AE1485">
        <v>15.973000000000001</v>
      </c>
      <c r="AF1485">
        <v>0.16900000000000001</v>
      </c>
      <c r="AG1485">
        <v>5.9</v>
      </c>
      <c r="AH1485" t="s">
        <v>207</v>
      </c>
      <c r="AI1485">
        <v>123996516</v>
      </c>
      <c r="AJ1485">
        <v>53100910</v>
      </c>
      <c r="AK1485">
        <v>49535370</v>
      </c>
      <c r="AL1485">
        <v>22437216</v>
      </c>
      <c r="AM1485">
        <v>12805</v>
      </c>
      <c r="AN1485">
        <v>378131</v>
      </c>
      <c r="AO1485">
        <v>183.91</v>
      </c>
      <c r="AP1485">
        <v>78.760000000000005</v>
      </c>
      <c r="AQ1485">
        <v>73.47</v>
      </c>
      <c r="AR1485">
        <v>33.28</v>
      </c>
      <c r="AS1485">
        <v>5608</v>
      </c>
      <c r="AT1485">
        <v>19573</v>
      </c>
      <c r="AU1485">
        <v>2.9000000000000001E-2</v>
      </c>
      <c r="AV1485">
        <v>72.22</v>
      </c>
      <c r="AW1485">
        <v>67422000</v>
      </c>
      <c r="AX1485">
        <v>122.578</v>
      </c>
      <c r="AY1485">
        <v>42</v>
      </c>
      <c r="AZ1485">
        <v>19.718</v>
      </c>
      <c r="BA1485">
        <v>13.079000000000001</v>
      </c>
      <c r="BB1485">
        <v>38605.671000000002</v>
      </c>
      <c r="BD1485">
        <v>86.06</v>
      </c>
      <c r="BE1485">
        <v>4.7699999999999996</v>
      </c>
      <c r="BF1485">
        <v>30.1</v>
      </c>
      <c r="BG1485">
        <v>35.6</v>
      </c>
      <c r="BI1485">
        <v>5.98</v>
      </c>
      <c r="BJ1485">
        <v>82.66</v>
      </c>
      <c r="BK1485">
        <v>0.90100000000000002</v>
      </c>
    </row>
    <row r="1486" spans="1:67" x14ac:dyDescent="0.3">
      <c r="A1486" t="s">
        <v>205</v>
      </c>
      <c r="B1486" t="s">
        <v>206</v>
      </c>
      <c r="C1486" t="s">
        <v>122</v>
      </c>
      <c r="D1486" s="33">
        <v>44563</v>
      </c>
      <c r="E1486">
        <v>10295579</v>
      </c>
      <c r="F1486">
        <v>58432</v>
      </c>
      <c r="G1486">
        <v>162095.429</v>
      </c>
      <c r="H1486">
        <v>124006</v>
      </c>
      <c r="I1486">
        <v>91</v>
      </c>
      <c r="J1486">
        <v>186</v>
      </c>
      <c r="K1486">
        <v>152703.554</v>
      </c>
      <c r="L1486">
        <v>866.66099999999994</v>
      </c>
      <c r="M1486">
        <v>2404.192</v>
      </c>
      <c r="N1486">
        <v>1839.251</v>
      </c>
      <c r="O1486">
        <v>1.35</v>
      </c>
      <c r="P1486">
        <v>2.7589999999999999</v>
      </c>
      <c r="Q1486">
        <v>1.51</v>
      </c>
      <c r="R1486">
        <v>3572</v>
      </c>
      <c r="S1486">
        <v>52.98</v>
      </c>
      <c r="T1486">
        <v>19043</v>
      </c>
      <c r="U1486">
        <v>282.44499999999999</v>
      </c>
      <c r="V1486">
        <v>2025</v>
      </c>
      <c r="W1486">
        <v>30.035</v>
      </c>
      <c r="X1486">
        <v>11297</v>
      </c>
      <c r="Y1486">
        <v>167.55699999999999</v>
      </c>
      <c r="Z1486">
        <v>375056</v>
      </c>
      <c r="AA1486">
        <v>196629761</v>
      </c>
      <c r="AB1486">
        <v>2916.404</v>
      </c>
      <c r="AC1486">
        <v>5.5629999999999997</v>
      </c>
      <c r="AD1486">
        <v>1093026</v>
      </c>
      <c r="AE1486">
        <v>16.212</v>
      </c>
      <c r="AF1486">
        <v>0.17199999999999999</v>
      </c>
      <c r="AG1486">
        <v>5.8</v>
      </c>
      <c r="AH1486" t="s">
        <v>207</v>
      </c>
      <c r="AI1486">
        <v>124072689</v>
      </c>
      <c r="AJ1486">
        <v>53105484</v>
      </c>
      <c r="AK1486">
        <v>49548408</v>
      </c>
      <c r="AL1486">
        <v>22495813</v>
      </c>
      <c r="AM1486">
        <v>76173</v>
      </c>
      <c r="AN1486">
        <v>379274</v>
      </c>
      <c r="AO1486">
        <v>184.02</v>
      </c>
      <c r="AP1486">
        <v>78.77</v>
      </c>
      <c r="AQ1486">
        <v>73.489999999999995</v>
      </c>
      <c r="AR1486">
        <v>33.369999999999997</v>
      </c>
      <c r="AS1486">
        <v>5625</v>
      </c>
      <c r="AT1486">
        <v>19644</v>
      </c>
      <c r="AU1486">
        <v>2.9000000000000001E-2</v>
      </c>
      <c r="AV1486">
        <v>72.22</v>
      </c>
      <c r="AW1486">
        <v>67422000</v>
      </c>
      <c r="AX1486">
        <v>122.578</v>
      </c>
      <c r="AY1486">
        <v>42</v>
      </c>
      <c r="AZ1486">
        <v>19.718</v>
      </c>
      <c r="BA1486">
        <v>13.079000000000001</v>
      </c>
      <c r="BB1486">
        <v>38605.671000000002</v>
      </c>
      <c r="BD1486">
        <v>86.06</v>
      </c>
      <c r="BE1486">
        <v>4.7699999999999996</v>
      </c>
      <c r="BF1486">
        <v>30.1</v>
      </c>
      <c r="BG1486">
        <v>35.6</v>
      </c>
      <c r="BI1486">
        <v>5.98</v>
      </c>
      <c r="BJ1486">
        <v>82.66</v>
      </c>
      <c r="BK1486">
        <v>0.90100000000000002</v>
      </c>
      <c r="BL1486">
        <v>79369.399999999994</v>
      </c>
      <c r="BM1486">
        <v>6.47</v>
      </c>
      <c r="BN1486">
        <v>12.35</v>
      </c>
      <c r="BO1486">
        <v>1177.2032867610001</v>
      </c>
    </row>
    <row r="1487" spans="1:67" x14ac:dyDescent="0.3">
      <c r="A1487" t="s">
        <v>205</v>
      </c>
      <c r="B1487" t="s">
        <v>206</v>
      </c>
      <c r="C1487" t="s">
        <v>122</v>
      </c>
      <c r="D1487" s="33">
        <v>44564</v>
      </c>
      <c r="E1487">
        <v>10363040</v>
      </c>
      <c r="F1487">
        <v>67461</v>
      </c>
      <c r="G1487">
        <v>167381.429</v>
      </c>
      <c r="H1487">
        <v>124276</v>
      </c>
      <c r="I1487">
        <v>270</v>
      </c>
      <c r="J1487">
        <v>188</v>
      </c>
      <c r="K1487">
        <v>153704.13200000001</v>
      </c>
      <c r="L1487">
        <v>1000.578</v>
      </c>
      <c r="M1487">
        <v>2482.5940000000001</v>
      </c>
      <c r="N1487">
        <v>1843.2560000000001</v>
      </c>
      <c r="O1487">
        <v>4.0049999999999999</v>
      </c>
      <c r="P1487">
        <v>2.7879999999999998</v>
      </c>
      <c r="Q1487">
        <v>1.5</v>
      </c>
      <c r="R1487">
        <v>3654</v>
      </c>
      <c r="S1487">
        <v>54.195999999999998</v>
      </c>
      <c r="T1487">
        <v>19606</v>
      </c>
      <c r="U1487">
        <v>290.79500000000002</v>
      </c>
      <c r="V1487">
        <v>2049</v>
      </c>
      <c r="W1487">
        <v>30.390999999999998</v>
      </c>
      <c r="X1487">
        <v>11823</v>
      </c>
      <c r="Y1487">
        <v>175.358</v>
      </c>
      <c r="Z1487">
        <v>1926832</v>
      </c>
      <c r="AA1487">
        <v>198556593</v>
      </c>
      <c r="AB1487">
        <v>2944.982</v>
      </c>
      <c r="AC1487">
        <v>28.579000000000001</v>
      </c>
      <c r="AD1487">
        <v>1180445</v>
      </c>
      <c r="AE1487">
        <v>17.507999999999999</v>
      </c>
      <c r="AF1487">
        <v>0.188</v>
      </c>
      <c r="AG1487">
        <v>5.3</v>
      </c>
      <c r="AH1487" t="s">
        <v>207</v>
      </c>
      <c r="AI1487">
        <v>124685928</v>
      </c>
      <c r="AJ1487">
        <v>53133915</v>
      </c>
      <c r="AK1487">
        <v>49635697</v>
      </c>
      <c r="AL1487">
        <v>22993368</v>
      </c>
      <c r="AM1487">
        <v>613239</v>
      </c>
      <c r="AN1487">
        <v>386192</v>
      </c>
      <c r="AO1487">
        <v>184.93</v>
      </c>
      <c r="AP1487">
        <v>78.81</v>
      </c>
      <c r="AQ1487">
        <v>73.62</v>
      </c>
      <c r="AR1487">
        <v>34.1</v>
      </c>
      <c r="AS1487">
        <v>5728</v>
      </c>
      <c r="AT1487">
        <v>19966</v>
      </c>
      <c r="AU1487">
        <v>0.03</v>
      </c>
      <c r="AV1487">
        <v>72.22</v>
      </c>
      <c r="AW1487">
        <v>67422000</v>
      </c>
      <c r="AX1487">
        <v>122.578</v>
      </c>
      <c r="AY1487">
        <v>42</v>
      </c>
      <c r="AZ1487">
        <v>19.718</v>
      </c>
      <c r="BA1487">
        <v>13.079000000000001</v>
      </c>
      <c r="BB1487">
        <v>38605.671000000002</v>
      </c>
      <c r="BD1487">
        <v>86.06</v>
      </c>
      <c r="BE1487">
        <v>4.7699999999999996</v>
      </c>
      <c r="BF1487">
        <v>30.1</v>
      </c>
      <c r="BG1487">
        <v>35.6</v>
      </c>
      <c r="BI1487">
        <v>5.98</v>
      </c>
      <c r="BJ1487">
        <v>82.66</v>
      </c>
      <c r="BK1487">
        <v>0.90100000000000002</v>
      </c>
    </row>
    <row r="1488" spans="1:67" x14ac:dyDescent="0.3">
      <c r="A1488" t="s">
        <v>205</v>
      </c>
      <c r="B1488" t="s">
        <v>206</v>
      </c>
      <c r="C1488" t="s">
        <v>122</v>
      </c>
      <c r="D1488" s="33">
        <v>44565</v>
      </c>
      <c r="E1488">
        <v>10634786</v>
      </c>
      <c r="F1488">
        <v>271746</v>
      </c>
      <c r="G1488">
        <v>180515.429</v>
      </c>
      <c r="H1488">
        <v>124627</v>
      </c>
      <c r="I1488">
        <v>351</v>
      </c>
      <c r="J1488">
        <v>196.714</v>
      </c>
      <c r="K1488">
        <v>157734.65599999999</v>
      </c>
      <c r="L1488">
        <v>4030.5239999999999</v>
      </c>
      <c r="M1488">
        <v>2677.3969999999999</v>
      </c>
      <c r="N1488">
        <v>1848.462</v>
      </c>
      <c r="O1488">
        <v>5.2060000000000004</v>
      </c>
      <c r="P1488">
        <v>2.9180000000000001</v>
      </c>
      <c r="Q1488">
        <v>1.49</v>
      </c>
      <c r="R1488">
        <v>3665</v>
      </c>
      <c r="S1488">
        <v>54.359000000000002</v>
      </c>
      <c r="T1488">
        <v>20186</v>
      </c>
      <c r="U1488">
        <v>299.39800000000002</v>
      </c>
      <c r="V1488">
        <v>2092</v>
      </c>
      <c r="W1488">
        <v>31.027999999999999</v>
      </c>
      <c r="X1488">
        <v>12594</v>
      </c>
      <c r="Y1488">
        <v>186.79400000000001</v>
      </c>
      <c r="Z1488">
        <v>1682501</v>
      </c>
      <c r="AA1488">
        <v>200239094</v>
      </c>
      <c r="AB1488">
        <v>2969.9369999999999</v>
      </c>
      <c r="AC1488">
        <v>24.954999999999998</v>
      </c>
      <c r="AD1488">
        <v>1244590</v>
      </c>
      <c r="AE1488">
        <v>18.46</v>
      </c>
      <c r="AF1488">
        <v>0.19500000000000001</v>
      </c>
      <c r="AG1488">
        <v>5.0999999999999996</v>
      </c>
      <c r="AH1488" t="s">
        <v>207</v>
      </c>
      <c r="AI1488">
        <v>125477876</v>
      </c>
      <c r="AJ1488">
        <v>53171398</v>
      </c>
      <c r="AK1488">
        <v>49746088</v>
      </c>
      <c r="AL1488">
        <v>23637467</v>
      </c>
      <c r="AM1488">
        <v>791948</v>
      </c>
      <c r="AN1488">
        <v>399641</v>
      </c>
      <c r="AO1488">
        <v>186.11</v>
      </c>
      <c r="AP1488">
        <v>78.86</v>
      </c>
      <c r="AQ1488">
        <v>73.78</v>
      </c>
      <c r="AR1488">
        <v>35.06</v>
      </c>
      <c r="AS1488">
        <v>5927</v>
      </c>
      <c r="AT1488">
        <v>20597</v>
      </c>
      <c r="AU1488">
        <v>3.1E-2</v>
      </c>
      <c r="AV1488">
        <v>72.22</v>
      </c>
      <c r="AW1488">
        <v>67422000</v>
      </c>
      <c r="AX1488">
        <v>122.578</v>
      </c>
      <c r="AY1488">
        <v>42</v>
      </c>
      <c r="AZ1488">
        <v>19.718</v>
      </c>
      <c r="BA1488">
        <v>13.079000000000001</v>
      </c>
      <c r="BB1488">
        <v>38605.671000000002</v>
      </c>
      <c r="BD1488">
        <v>86.06</v>
      </c>
      <c r="BE1488">
        <v>4.7699999999999996</v>
      </c>
      <c r="BF1488">
        <v>30.1</v>
      </c>
      <c r="BG1488">
        <v>35.6</v>
      </c>
      <c r="BI1488">
        <v>5.98</v>
      </c>
      <c r="BJ1488">
        <v>82.66</v>
      </c>
      <c r="BK1488">
        <v>0.90100000000000002</v>
      </c>
    </row>
    <row r="1489" spans="1:67" x14ac:dyDescent="0.3">
      <c r="A1489" t="s">
        <v>205</v>
      </c>
      <c r="B1489" t="s">
        <v>206</v>
      </c>
      <c r="C1489" t="s">
        <v>122</v>
      </c>
      <c r="D1489" s="33">
        <v>44566</v>
      </c>
      <c r="E1489">
        <v>10967038</v>
      </c>
      <c r="F1489">
        <v>332252</v>
      </c>
      <c r="G1489">
        <v>198251.571</v>
      </c>
      <c r="H1489">
        <v>124873</v>
      </c>
      <c r="I1489">
        <v>246</v>
      </c>
      <c r="J1489">
        <v>205.571</v>
      </c>
      <c r="K1489">
        <v>162662.603</v>
      </c>
      <c r="L1489">
        <v>4927.9459999999999</v>
      </c>
      <c r="M1489">
        <v>2940.4580000000001</v>
      </c>
      <c r="N1489">
        <v>1852.1110000000001</v>
      </c>
      <c r="O1489">
        <v>3.649</v>
      </c>
      <c r="P1489">
        <v>3.0489999999999999</v>
      </c>
      <c r="Q1489">
        <v>1.49</v>
      </c>
      <c r="R1489">
        <v>3695</v>
      </c>
      <c r="S1489">
        <v>54.804000000000002</v>
      </c>
      <c r="T1489">
        <v>20688</v>
      </c>
      <c r="U1489">
        <v>306.84300000000002</v>
      </c>
      <c r="V1489">
        <v>2125</v>
      </c>
      <c r="W1489">
        <v>31.518000000000001</v>
      </c>
      <c r="X1489">
        <v>13128</v>
      </c>
      <c r="Y1489">
        <v>194.714</v>
      </c>
      <c r="Z1489">
        <v>1711814</v>
      </c>
      <c r="AA1489">
        <v>201950908</v>
      </c>
      <c r="AB1489">
        <v>2995.3270000000002</v>
      </c>
      <c r="AC1489">
        <v>25.39</v>
      </c>
      <c r="AD1489">
        <v>1299270</v>
      </c>
      <c r="AE1489">
        <v>19.271000000000001</v>
      </c>
      <c r="AF1489">
        <v>0.19700000000000001</v>
      </c>
      <c r="AG1489">
        <v>5.0999999999999996</v>
      </c>
      <c r="AH1489" t="s">
        <v>207</v>
      </c>
      <c r="AI1489">
        <v>126192544</v>
      </c>
      <c r="AJ1489">
        <v>53211653</v>
      </c>
      <c r="AK1489">
        <v>49848709</v>
      </c>
      <c r="AL1489">
        <v>24209299</v>
      </c>
      <c r="AM1489">
        <v>714668</v>
      </c>
      <c r="AN1489">
        <v>412768</v>
      </c>
      <c r="AO1489">
        <v>187.17</v>
      </c>
      <c r="AP1489">
        <v>78.92</v>
      </c>
      <c r="AQ1489">
        <v>73.94</v>
      </c>
      <c r="AR1489">
        <v>35.909999999999997</v>
      </c>
      <c r="AS1489">
        <v>6122</v>
      </c>
      <c r="AT1489">
        <v>21817</v>
      </c>
      <c r="AU1489">
        <v>3.2000000000000001E-2</v>
      </c>
      <c r="AV1489">
        <v>72.22</v>
      </c>
      <c r="AW1489">
        <v>67422000</v>
      </c>
      <c r="AX1489">
        <v>122.578</v>
      </c>
      <c r="AY1489">
        <v>42</v>
      </c>
      <c r="AZ1489">
        <v>19.718</v>
      </c>
      <c r="BA1489">
        <v>13.079000000000001</v>
      </c>
      <c r="BB1489">
        <v>38605.671000000002</v>
      </c>
      <c r="BD1489">
        <v>86.06</v>
      </c>
      <c r="BE1489">
        <v>4.7699999999999996</v>
      </c>
      <c r="BF1489">
        <v>30.1</v>
      </c>
      <c r="BG1489">
        <v>35.6</v>
      </c>
      <c r="BI1489">
        <v>5.98</v>
      </c>
      <c r="BJ1489">
        <v>82.66</v>
      </c>
      <c r="BK1489">
        <v>0.90100000000000002</v>
      </c>
    </row>
    <row r="1490" spans="1:67" x14ac:dyDescent="0.3">
      <c r="A1490" t="s">
        <v>205</v>
      </c>
      <c r="B1490" t="s">
        <v>206</v>
      </c>
      <c r="C1490" t="s">
        <v>122</v>
      </c>
      <c r="D1490" s="33">
        <v>44567</v>
      </c>
      <c r="E1490">
        <v>11229825</v>
      </c>
      <c r="F1490">
        <v>262787</v>
      </c>
      <c r="G1490">
        <v>206286.28599999999</v>
      </c>
      <c r="H1490">
        <v>125078</v>
      </c>
      <c r="I1490">
        <v>205</v>
      </c>
      <c r="J1490">
        <v>208.857</v>
      </c>
      <c r="K1490">
        <v>166560.247</v>
      </c>
      <c r="L1490">
        <v>3897.645</v>
      </c>
      <c r="M1490">
        <v>3059.6289999999999</v>
      </c>
      <c r="N1490">
        <v>1855.1510000000001</v>
      </c>
      <c r="O1490">
        <v>3.0409999999999999</v>
      </c>
      <c r="P1490">
        <v>3.0979999999999999</v>
      </c>
      <c r="Q1490">
        <v>1.47</v>
      </c>
      <c r="R1490">
        <v>3759</v>
      </c>
      <c r="S1490">
        <v>55.753</v>
      </c>
      <c r="T1490">
        <v>21169</v>
      </c>
      <c r="U1490">
        <v>313.97800000000001</v>
      </c>
      <c r="V1490">
        <v>2236</v>
      </c>
      <c r="W1490">
        <v>33.164000000000001</v>
      </c>
      <c r="X1490">
        <v>13607</v>
      </c>
      <c r="Y1490">
        <v>201.81800000000001</v>
      </c>
      <c r="Z1490">
        <v>1909730</v>
      </c>
      <c r="AA1490">
        <v>203860638</v>
      </c>
      <c r="AB1490">
        <v>3023.652</v>
      </c>
      <c r="AC1490">
        <v>28.324999999999999</v>
      </c>
      <c r="AD1490">
        <v>1343762</v>
      </c>
      <c r="AE1490">
        <v>19.931000000000001</v>
      </c>
      <c r="AF1490">
        <v>0.19600000000000001</v>
      </c>
      <c r="AG1490">
        <v>5.0999999999999996</v>
      </c>
      <c r="AH1490" t="s">
        <v>207</v>
      </c>
      <c r="AI1490">
        <v>126984463</v>
      </c>
      <c r="AJ1490">
        <v>53251680</v>
      </c>
      <c r="AK1490">
        <v>49958517</v>
      </c>
      <c r="AL1490">
        <v>24851424</v>
      </c>
      <c r="AM1490">
        <v>791919</v>
      </c>
      <c r="AN1490">
        <v>450486</v>
      </c>
      <c r="AO1490">
        <v>188.34</v>
      </c>
      <c r="AP1490">
        <v>78.98</v>
      </c>
      <c r="AQ1490">
        <v>74.099999999999994</v>
      </c>
      <c r="AR1490">
        <v>36.86</v>
      </c>
      <c r="AS1490">
        <v>6682</v>
      </c>
      <c r="AT1490">
        <v>23154</v>
      </c>
      <c r="AU1490">
        <v>3.4000000000000002E-2</v>
      </c>
      <c r="AV1490">
        <v>72.22</v>
      </c>
      <c r="AW1490">
        <v>67422000</v>
      </c>
      <c r="AX1490">
        <v>122.578</v>
      </c>
      <c r="AY1490">
        <v>42</v>
      </c>
      <c r="AZ1490">
        <v>19.718</v>
      </c>
      <c r="BA1490">
        <v>13.079000000000001</v>
      </c>
      <c r="BB1490">
        <v>38605.671000000002</v>
      </c>
      <c r="BD1490">
        <v>86.06</v>
      </c>
      <c r="BE1490">
        <v>4.7699999999999996</v>
      </c>
      <c r="BF1490">
        <v>30.1</v>
      </c>
      <c r="BG1490">
        <v>35.6</v>
      </c>
      <c r="BI1490">
        <v>5.98</v>
      </c>
      <c r="BJ1490">
        <v>82.66</v>
      </c>
      <c r="BK1490">
        <v>0.90100000000000002</v>
      </c>
    </row>
    <row r="1491" spans="1:67" x14ac:dyDescent="0.3">
      <c r="A1491" t="s">
        <v>205</v>
      </c>
      <c r="B1491" t="s">
        <v>206</v>
      </c>
      <c r="C1491" t="s">
        <v>122</v>
      </c>
      <c r="D1491" s="33">
        <v>44568</v>
      </c>
      <c r="E1491">
        <v>11558039</v>
      </c>
      <c r="F1491">
        <v>328214</v>
      </c>
      <c r="G1491">
        <v>220002.571</v>
      </c>
      <c r="H1491">
        <v>125271</v>
      </c>
      <c r="I1491">
        <v>193</v>
      </c>
      <c r="J1491">
        <v>209.429</v>
      </c>
      <c r="K1491">
        <v>171428.302</v>
      </c>
      <c r="L1491">
        <v>4868.0550000000003</v>
      </c>
      <c r="M1491">
        <v>3263.0680000000002</v>
      </c>
      <c r="N1491">
        <v>1858.0139999999999</v>
      </c>
      <c r="O1491">
        <v>2.863</v>
      </c>
      <c r="P1491">
        <v>3.1059999999999999</v>
      </c>
      <c r="Q1491">
        <v>1.45</v>
      </c>
      <c r="R1491">
        <v>3815</v>
      </c>
      <c r="S1491">
        <v>56.584000000000003</v>
      </c>
      <c r="T1491">
        <v>21605</v>
      </c>
      <c r="U1491">
        <v>320.44400000000002</v>
      </c>
      <c r="V1491">
        <v>2274</v>
      </c>
      <c r="W1491">
        <v>33.728000000000002</v>
      </c>
      <c r="X1491">
        <v>13987</v>
      </c>
      <c r="Y1491">
        <v>207.45500000000001</v>
      </c>
      <c r="Z1491">
        <v>1815491</v>
      </c>
      <c r="AA1491">
        <v>205676129</v>
      </c>
      <c r="AB1491">
        <v>3050.5790000000002</v>
      </c>
      <c r="AC1491">
        <v>26.927</v>
      </c>
      <c r="AD1491">
        <v>1373920</v>
      </c>
      <c r="AE1491">
        <v>20.378</v>
      </c>
      <c r="AF1491">
        <v>0.2</v>
      </c>
      <c r="AG1491">
        <v>5</v>
      </c>
      <c r="AH1491" t="s">
        <v>207</v>
      </c>
      <c r="AI1491">
        <v>127867010</v>
      </c>
      <c r="AJ1491">
        <v>53297079</v>
      </c>
      <c r="AK1491">
        <v>50080974</v>
      </c>
      <c r="AL1491">
        <v>25566130</v>
      </c>
      <c r="AM1491">
        <v>882547</v>
      </c>
      <c r="AN1491">
        <v>554757</v>
      </c>
      <c r="AO1491">
        <v>189.65</v>
      </c>
      <c r="AP1491">
        <v>79.05</v>
      </c>
      <c r="AQ1491">
        <v>74.28</v>
      </c>
      <c r="AR1491">
        <v>37.92</v>
      </c>
      <c r="AS1491">
        <v>8228</v>
      </c>
      <c r="AT1491">
        <v>28172</v>
      </c>
      <c r="AU1491">
        <v>4.2000000000000003E-2</v>
      </c>
      <c r="AV1491">
        <v>72.22</v>
      </c>
      <c r="AW1491">
        <v>67422000</v>
      </c>
      <c r="AX1491">
        <v>122.578</v>
      </c>
      <c r="AY1491">
        <v>42</v>
      </c>
      <c r="AZ1491">
        <v>19.718</v>
      </c>
      <c r="BA1491">
        <v>13.079000000000001</v>
      </c>
      <c r="BB1491">
        <v>38605.671000000002</v>
      </c>
      <c r="BD1491">
        <v>86.06</v>
      </c>
      <c r="BE1491">
        <v>4.7699999999999996</v>
      </c>
      <c r="BF1491">
        <v>30.1</v>
      </c>
      <c r="BG1491">
        <v>35.6</v>
      </c>
      <c r="BI1491">
        <v>5.98</v>
      </c>
      <c r="BJ1491">
        <v>82.66</v>
      </c>
      <c r="BK1491">
        <v>0.90100000000000002</v>
      </c>
    </row>
    <row r="1492" spans="1:67" x14ac:dyDescent="0.3">
      <c r="A1492" t="s">
        <v>205</v>
      </c>
      <c r="B1492" t="s">
        <v>206</v>
      </c>
      <c r="C1492" t="s">
        <v>122</v>
      </c>
      <c r="D1492" s="33">
        <v>44569</v>
      </c>
      <c r="E1492">
        <v>11861708</v>
      </c>
      <c r="F1492">
        <v>303669</v>
      </c>
      <c r="G1492">
        <v>232080.14300000001</v>
      </c>
      <c r="H1492">
        <v>125413</v>
      </c>
      <c r="I1492">
        <v>142</v>
      </c>
      <c r="J1492">
        <v>214</v>
      </c>
      <c r="K1492">
        <v>175932.307</v>
      </c>
      <c r="L1492">
        <v>4504.0050000000001</v>
      </c>
      <c r="M1492">
        <v>3442.2020000000002</v>
      </c>
      <c r="N1492">
        <v>1860.12</v>
      </c>
      <c r="O1492">
        <v>2.1059999999999999</v>
      </c>
      <c r="P1492">
        <v>3.1739999999999999</v>
      </c>
      <c r="Q1492">
        <v>1.42</v>
      </c>
      <c r="R1492">
        <v>3821</v>
      </c>
      <c r="S1492">
        <v>56.673000000000002</v>
      </c>
      <c r="T1492">
        <v>21721</v>
      </c>
      <c r="U1492">
        <v>322.16500000000002</v>
      </c>
      <c r="V1492">
        <v>2320</v>
      </c>
      <c r="W1492">
        <v>34.409999999999997</v>
      </c>
      <c r="X1492">
        <v>14370</v>
      </c>
      <c r="Y1492">
        <v>213.13499999999999</v>
      </c>
      <c r="Z1492">
        <v>1281183</v>
      </c>
      <c r="AA1492">
        <v>206957312</v>
      </c>
      <c r="AB1492">
        <v>3069.5810000000001</v>
      </c>
      <c r="AC1492">
        <v>19.001999999999999</v>
      </c>
      <c r="AD1492">
        <v>1528944</v>
      </c>
      <c r="AE1492">
        <v>22.677</v>
      </c>
      <c r="AF1492">
        <v>0.2</v>
      </c>
      <c r="AG1492">
        <v>5</v>
      </c>
      <c r="AH1492" t="s">
        <v>207</v>
      </c>
      <c r="AI1492">
        <v>128403062</v>
      </c>
      <c r="AJ1492">
        <v>53328298</v>
      </c>
      <c r="AK1492">
        <v>50160752</v>
      </c>
      <c r="AL1492">
        <v>25991192</v>
      </c>
      <c r="AM1492">
        <v>536052</v>
      </c>
      <c r="AN1492">
        <v>629507</v>
      </c>
      <c r="AO1492">
        <v>190.45</v>
      </c>
      <c r="AP1492">
        <v>79.099999999999994</v>
      </c>
      <c r="AQ1492">
        <v>74.400000000000006</v>
      </c>
      <c r="AR1492">
        <v>38.549999999999997</v>
      </c>
      <c r="AS1492">
        <v>9337</v>
      </c>
      <c r="AT1492">
        <v>32484</v>
      </c>
      <c r="AU1492">
        <v>4.8000000000000001E-2</v>
      </c>
      <c r="AV1492">
        <v>72.22</v>
      </c>
      <c r="AW1492">
        <v>67422000</v>
      </c>
      <c r="AX1492">
        <v>122.578</v>
      </c>
      <c r="AY1492">
        <v>42</v>
      </c>
      <c r="AZ1492">
        <v>19.718</v>
      </c>
      <c r="BA1492">
        <v>13.079000000000001</v>
      </c>
      <c r="BB1492">
        <v>38605.671000000002</v>
      </c>
      <c r="BD1492">
        <v>86.06</v>
      </c>
      <c r="BE1492">
        <v>4.7699999999999996</v>
      </c>
      <c r="BF1492">
        <v>30.1</v>
      </c>
      <c r="BG1492">
        <v>35.6</v>
      </c>
      <c r="BI1492">
        <v>5.98</v>
      </c>
      <c r="BJ1492">
        <v>82.66</v>
      </c>
      <c r="BK1492">
        <v>0.90100000000000002</v>
      </c>
    </row>
    <row r="1493" spans="1:67" x14ac:dyDescent="0.3">
      <c r="A1493" t="s">
        <v>205</v>
      </c>
      <c r="B1493" t="s">
        <v>206</v>
      </c>
      <c r="C1493" t="s">
        <v>122</v>
      </c>
      <c r="D1493" s="33">
        <v>44570</v>
      </c>
      <c r="E1493">
        <v>12157805</v>
      </c>
      <c r="F1493">
        <v>296097</v>
      </c>
      <c r="G1493">
        <v>266032.28600000002</v>
      </c>
      <c r="H1493">
        <v>125503</v>
      </c>
      <c r="I1493">
        <v>90</v>
      </c>
      <c r="J1493">
        <v>213.857</v>
      </c>
      <c r="K1493">
        <v>180324.00399999999</v>
      </c>
      <c r="L1493">
        <v>4391.6970000000001</v>
      </c>
      <c r="M1493">
        <v>3945.779</v>
      </c>
      <c r="N1493">
        <v>1861.4549999999999</v>
      </c>
      <c r="O1493">
        <v>1.335</v>
      </c>
      <c r="P1493">
        <v>3.1720000000000002</v>
      </c>
      <c r="Q1493">
        <v>1.4</v>
      </c>
      <c r="R1493">
        <v>3847</v>
      </c>
      <c r="S1493">
        <v>57.058999999999997</v>
      </c>
      <c r="T1493">
        <v>21982</v>
      </c>
      <c r="U1493">
        <v>326.036</v>
      </c>
      <c r="V1493">
        <v>2370</v>
      </c>
      <c r="W1493">
        <v>35.152000000000001</v>
      </c>
      <c r="X1493">
        <v>14560</v>
      </c>
      <c r="Y1493">
        <v>215.953</v>
      </c>
      <c r="Z1493">
        <v>445375</v>
      </c>
      <c r="AA1493">
        <v>207402687</v>
      </c>
      <c r="AB1493">
        <v>3076.1869999999999</v>
      </c>
      <c r="AC1493">
        <v>6.6059999999999999</v>
      </c>
      <c r="AD1493">
        <v>1538989</v>
      </c>
      <c r="AE1493">
        <v>22.826000000000001</v>
      </c>
      <c r="AF1493">
        <v>0.2</v>
      </c>
      <c r="AG1493">
        <v>5</v>
      </c>
      <c r="AH1493" t="s">
        <v>207</v>
      </c>
      <c r="AI1493">
        <v>128568187</v>
      </c>
      <c r="AJ1493">
        <v>53338138</v>
      </c>
      <c r="AK1493">
        <v>50187186</v>
      </c>
      <c r="AL1493">
        <v>26120057</v>
      </c>
      <c r="AM1493">
        <v>165125</v>
      </c>
      <c r="AN1493">
        <v>642214</v>
      </c>
      <c r="AO1493">
        <v>190.69</v>
      </c>
      <c r="AP1493">
        <v>79.11</v>
      </c>
      <c r="AQ1493">
        <v>74.44</v>
      </c>
      <c r="AR1493">
        <v>38.74</v>
      </c>
      <c r="AS1493">
        <v>9525</v>
      </c>
      <c r="AT1493">
        <v>33236</v>
      </c>
      <c r="AU1493">
        <v>4.9000000000000002E-2</v>
      </c>
      <c r="AV1493">
        <v>69.44</v>
      </c>
      <c r="AW1493">
        <v>67422000</v>
      </c>
      <c r="AX1493">
        <v>122.578</v>
      </c>
      <c r="AY1493">
        <v>42</v>
      </c>
      <c r="AZ1493">
        <v>19.718</v>
      </c>
      <c r="BA1493">
        <v>13.079000000000001</v>
      </c>
      <c r="BB1493">
        <v>38605.671000000002</v>
      </c>
      <c r="BD1493">
        <v>86.06</v>
      </c>
      <c r="BE1493">
        <v>4.7699999999999996</v>
      </c>
      <c r="BF1493">
        <v>30.1</v>
      </c>
      <c r="BG1493">
        <v>35.6</v>
      </c>
      <c r="BI1493">
        <v>5.98</v>
      </c>
      <c r="BJ1493">
        <v>82.66</v>
      </c>
      <c r="BK1493">
        <v>0.90100000000000002</v>
      </c>
      <c r="BL1493">
        <v>79908.100000000006</v>
      </c>
      <c r="BM1493">
        <v>6.44</v>
      </c>
      <c r="BN1493">
        <v>3.87</v>
      </c>
      <c r="BO1493">
        <v>1185.1932603601199</v>
      </c>
    </row>
    <row r="1494" spans="1:67" x14ac:dyDescent="0.3">
      <c r="A1494" t="s">
        <v>205</v>
      </c>
      <c r="B1494" t="s">
        <v>206</v>
      </c>
      <c r="C1494" t="s">
        <v>122</v>
      </c>
      <c r="D1494" s="33">
        <v>44571</v>
      </c>
      <c r="E1494">
        <v>12251701</v>
      </c>
      <c r="F1494">
        <v>93896</v>
      </c>
      <c r="G1494">
        <v>269808.71399999998</v>
      </c>
      <c r="H1494">
        <v>125783</v>
      </c>
      <c r="I1494">
        <v>280</v>
      </c>
      <c r="J1494">
        <v>215.286</v>
      </c>
      <c r="K1494">
        <v>181716.66500000001</v>
      </c>
      <c r="L1494">
        <v>1392.6610000000001</v>
      </c>
      <c r="M1494">
        <v>4001.79</v>
      </c>
      <c r="N1494">
        <v>1865.6079999999999</v>
      </c>
      <c r="O1494">
        <v>4.1529999999999996</v>
      </c>
      <c r="P1494">
        <v>3.1930000000000001</v>
      </c>
      <c r="Q1494">
        <v>1.37</v>
      </c>
      <c r="R1494">
        <v>3904</v>
      </c>
      <c r="S1494">
        <v>57.904000000000003</v>
      </c>
      <c r="T1494">
        <v>22749</v>
      </c>
      <c r="U1494">
        <v>337.41199999999998</v>
      </c>
      <c r="V1494">
        <v>2398</v>
      </c>
      <c r="W1494">
        <v>35.567</v>
      </c>
      <c r="X1494">
        <v>14943</v>
      </c>
      <c r="Y1494">
        <v>221.63399999999999</v>
      </c>
      <c r="Z1494">
        <v>2221976</v>
      </c>
      <c r="AA1494">
        <v>209624663</v>
      </c>
      <c r="AB1494">
        <v>3109.143</v>
      </c>
      <c r="AC1494">
        <v>32.956000000000003</v>
      </c>
      <c r="AD1494">
        <v>1581153</v>
      </c>
      <c r="AE1494">
        <v>23.452000000000002</v>
      </c>
      <c r="AF1494">
        <v>0.19500000000000001</v>
      </c>
      <c r="AG1494">
        <v>5.0999999999999996</v>
      </c>
      <c r="AH1494" t="s">
        <v>207</v>
      </c>
      <c r="AI1494">
        <v>129158799</v>
      </c>
      <c r="AJ1494">
        <v>53369497</v>
      </c>
      <c r="AK1494">
        <v>50273054</v>
      </c>
      <c r="AL1494">
        <v>26593472</v>
      </c>
      <c r="AM1494">
        <v>590612</v>
      </c>
      <c r="AN1494">
        <v>638982</v>
      </c>
      <c r="AO1494">
        <v>191.57</v>
      </c>
      <c r="AP1494">
        <v>79.16</v>
      </c>
      <c r="AQ1494">
        <v>74.56</v>
      </c>
      <c r="AR1494">
        <v>39.44</v>
      </c>
      <c r="AS1494">
        <v>9477</v>
      </c>
      <c r="AT1494">
        <v>33655</v>
      </c>
      <c r="AU1494">
        <v>0.05</v>
      </c>
      <c r="AV1494">
        <v>69.44</v>
      </c>
      <c r="AW1494">
        <v>67422000</v>
      </c>
      <c r="AX1494">
        <v>122.578</v>
      </c>
      <c r="AY1494">
        <v>42</v>
      </c>
      <c r="AZ1494">
        <v>19.718</v>
      </c>
      <c r="BA1494">
        <v>13.079000000000001</v>
      </c>
      <c r="BB1494">
        <v>38605.671000000002</v>
      </c>
      <c r="BD1494">
        <v>86.06</v>
      </c>
      <c r="BE1494">
        <v>4.7699999999999996</v>
      </c>
      <c r="BF1494">
        <v>30.1</v>
      </c>
      <c r="BG1494">
        <v>35.6</v>
      </c>
      <c r="BI1494">
        <v>5.98</v>
      </c>
      <c r="BJ1494">
        <v>82.66</v>
      </c>
      <c r="BK1494">
        <v>0.90100000000000002</v>
      </c>
    </row>
    <row r="1495" spans="1:67" x14ac:dyDescent="0.3">
      <c r="A1495" t="s">
        <v>205</v>
      </c>
      <c r="B1495" t="s">
        <v>206</v>
      </c>
      <c r="C1495" t="s">
        <v>122</v>
      </c>
      <c r="D1495" s="33">
        <v>44572</v>
      </c>
      <c r="E1495">
        <v>12620080</v>
      </c>
      <c r="F1495">
        <v>368379</v>
      </c>
      <c r="G1495">
        <v>283613.429</v>
      </c>
      <c r="H1495">
        <v>126124</v>
      </c>
      <c r="I1495">
        <v>341</v>
      </c>
      <c r="J1495">
        <v>213.857</v>
      </c>
      <c r="K1495">
        <v>187180.446</v>
      </c>
      <c r="L1495">
        <v>5463.78</v>
      </c>
      <c r="M1495">
        <v>4206.5410000000002</v>
      </c>
      <c r="N1495">
        <v>1870.665</v>
      </c>
      <c r="O1495">
        <v>5.0579999999999998</v>
      </c>
      <c r="P1495">
        <v>3.1720000000000002</v>
      </c>
      <c r="Q1495">
        <v>1.34</v>
      </c>
      <c r="R1495">
        <v>3969</v>
      </c>
      <c r="S1495">
        <v>58.868000000000002</v>
      </c>
      <c r="T1495">
        <v>23371</v>
      </c>
      <c r="U1495">
        <v>346.63799999999998</v>
      </c>
      <c r="V1495">
        <v>2430</v>
      </c>
      <c r="W1495">
        <v>36.042000000000002</v>
      </c>
      <c r="X1495">
        <v>15211</v>
      </c>
      <c r="Y1495">
        <v>225.60900000000001</v>
      </c>
      <c r="Z1495">
        <v>1634276</v>
      </c>
      <c r="AA1495">
        <v>211258939</v>
      </c>
      <c r="AB1495">
        <v>3133.3829999999998</v>
      </c>
      <c r="AC1495">
        <v>24.24</v>
      </c>
      <c r="AD1495">
        <v>1574264</v>
      </c>
      <c r="AE1495">
        <v>23.349</v>
      </c>
      <c r="AF1495">
        <v>0.19400000000000001</v>
      </c>
      <c r="AG1495">
        <v>5.2</v>
      </c>
      <c r="AH1495" t="s">
        <v>207</v>
      </c>
      <c r="AI1495">
        <v>129847364</v>
      </c>
      <c r="AJ1495">
        <v>53407335</v>
      </c>
      <c r="AK1495">
        <v>50372418</v>
      </c>
      <c r="AL1495">
        <v>27144855</v>
      </c>
      <c r="AM1495">
        <v>688565</v>
      </c>
      <c r="AN1495">
        <v>624213</v>
      </c>
      <c r="AO1495">
        <v>192.59</v>
      </c>
      <c r="AP1495">
        <v>79.209999999999994</v>
      </c>
      <c r="AQ1495">
        <v>74.709999999999994</v>
      </c>
      <c r="AR1495">
        <v>40.26</v>
      </c>
      <c r="AS1495">
        <v>9258</v>
      </c>
      <c r="AT1495">
        <v>33705</v>
      </c>
      <c r="AU1495">
        <v>0.05</v>
      </c>
      <c r="AV1495">
        <v>69.44</v>
      </c>
      <c r="AW1495">
        <v>67422000</v>
      </c>
      <c r="AX1495">
        <v>122.578</v>
      </c>
      <c r="AY1495">
        <v>42</v>
      </c>
      <c r="AZ1495">
        <v>19.718</v>
      </c>
      <c r="BA1495">
        <v>13.079000000000001</v>
      </c>
      <c r="BB1495">
        <v>38605.671000000002</v>
      </c>
      <c r="BD1495">
        <v>86.06</v>
      </c>
      <c r="BE1495">
        <v>4.7699999999999996</v>
      </c>
      <c r="BF1495">
        <v>30.1</v>
      </c>
      <c r="BG1495">
        <v>35.6</v>
      </c>
      <c r="BI1495">
        <v>5.98</v>
      </c>
      <c r="BJ1495">
        <v>82.66</v>
      </c>
      <c r="BK1495">
        <v>0.90100000000000002</v>
      </c>
    </row>
    <row r="1496" spans="1:67" x14ac:dyDescent="0.3">
      <c r="A1496" t="s">
        <v>205</v>
      </c>
      <c r="B1496" t="s">
        <v>206</v>
      </c>
      <c r="C1496" t="s">
        <v>122</v>
      </c>
      <c r="D1496" s="33">
        <v>44573</v>
      </c>
      <c r="E1496">
        <v>12981799</v>
      </c>
      <c r="F1496">
        <v>361719</v>
      </c>
      <c r="G1496">
        <v>287823</v>
      </c>
      <c r="H1496">
        <v>126370</v>
      </c>
      <c r="I1496">
        <v>246</v>
      </c>
      <c r="J1496">
        <v>213.857</v>
      </c>
      <c r="K1496">
        <v>192545.44500000001</v>
      </c>
      <c r="L1496">
        <v>5365</v>
      </c>
      <c r="M1496">
        <v>4268.9769999999999</v>
      </c>
      <c r="N1496">
        <v>1874.3140000000001</v>
      </c>
      <c r="O1496">
        <v>3.649</v>
      </c>
      <c r="P1496">
        <v>3.1720000000000002</v>
      </c>
      <c r="Q1496">
        <v>1.31</v>
      </c>
      <c r="R1496">
        <v>3985</v>
      </c>
      <c r="S1496">
        <v>59.104999999999997</v>
      </c>
      <c r="T1496">
        <v>23889</v>
      </c>
      <c r="U1496">
        <v>354.32100000000003</v>
      </c>
      <c r="V1496">
        <v>2415</v>
      </c>
      <c r="W1496">
        <v>35.819000000000003</v>
      </c>
      <c r="X1496">
        <v>15534</v>
      </c>
      <c r="Y1496">
        <v>230.4</v>
      </c>
      <c r="Z1496">
        <v>1504706</v>
      </c>
      <c r="AA1496">
        <v>212763645</v>
      </c>
      <c r="AB1496">
        <v>3155.701</v>
      </c>
      <c r="AC1496">
        <v>22.318000000000001</v>
      </c>
      <c r="AD1496">
        <v>1544677</v>
      </c>
      <c r="AE1496">
        <v>22.911000000000001</v>
      </c>
      <c r="AF1496">
        <v>0.20200000000000001</v>
      </c>
      <c r="AG1496">
        <v>5</v>
      </c>
      <c r="AH1496" t="s">
        <v>207</v>
      </c>
      <c r="AI1496">
        <v>130432037</v>
      </c>
      <c r="AJ1496">
        <v>53444656</v>
      </c>
      <c r="AK1496">
        <v>50464396</v>
      </c>
      <c r="AL1496">
        <v>27600255</v>
      </c>
      <c r="AM1496">
        <v>584673</v>
      </c>
      <c r="AN1496">
        <v>605642</v>
      </c>
      <c r="AO1496">
        <v>193.46</v>
      </c>
      <c r="AP1496">
        <v>79.27</v>
      </c>
      <c r="AQ1496">
        <v>74.849999999999994</v>
      </c>
      <c r="AR1496">
        <v>40.94</v>
      </c>
      <c r="AS1496">
        <v>8983</v>
      </c>
      <c r="AT1496">
        <v>33286</v>
      </c>
      <c r="AU1496">
        <v>4.9000000000000002E-2</v>
      </c>
      <c r="AV1496">
        <v>69.44</v>
      </c>
      <c r="AW1496">
        <v>67422000</v>
      </c>
      <c r="AX1496">
        <v>122.578</v>
      </c>
      <c r="AY1496">
        <v>42</v>
      </c>
      <c r="AZ1496">
        <v>19.718</v>
      </c>
      <c r="BA1496">
        <v>13.079000000000001</v>
      </c>
      <c r="BB1496">
        <v>38605.671000000002</v>
      </c>
      <c r="BD1496">
        <v>86.06</v>
      </c>
      <c r="BE1496">
        <v>4.7699999999999996</v>
      </c>
      <c r="BF1496">
        <v>30.1</v>
      </c>
      <c r="BG1496">
        <v>35.6</v>
      </c>
      <c r="BI1496">
        <v>5.98</v>
      </c>
      <c r="BJ1496">
        <v>82.66</v>
      </c>
      <c r="BK1496">
        <v>0.90100000000000002</v>
      </c>
    </row>
    <row r="1497" spans="1:67" x14ac:dyDescent="0.3">
      <c r="A1497" t="s">
        <v>205</v>
      </c>
      <c r="B1497" t="s">
        <v>206</v>
      </c>
      <c r="C1497" t="s">
        <v>122</v>
      </c>
      <c r="D1497" s="33">
        <v>44574</v>
      </c>
      <c r="E1497">
        <v>13290020</v>
      </c>
      <c r="F1497">
        <v>308221</v>
      </c>
      <c r="G1497">
        <v>294313.571</v>
      </c>
      <c r="H1497">
        <v>126596</v>
      </c>
      <c r="I1497">
        <v>226</v>
      </c>
      <c r="J1497">
        <v>216.857</v>
      </c>
      <c r="K1497">
        <v>197116.965</v>
      </c>
      <c r="L1497">
        <v>4571.5200000000004</v>
      </c>
      <c r="M1497">
        <v>4365.2449999999999</v>
      </c>
      <c r="N1497">
        <v>1877.6659999999999</v>
      </c>
      <c r="O1497">
        <v>3.3519999999999999</v>
      </c>
      <c r="P1497">
        <v>3.2160000000000002</v>
      </c>
      <c r="Q1497">
        <v>1.29</v>
      </c>
      <c r="R1497">
        <v>3939</v>
      </c>
      <c r="S1497">
        <v>58.423000000000002</v>
      </c>
      <c r="T1497">
        <v>24154</v>
      </c>
      <c r="U1497">
        <v>358.25099999999998</v>
      </c>
      <c r="V1497">
        <v>2339</v>
      </c>
      <c r="W1497">
        <v>34.692</v>
      </c>
      <c r="X1497">
        <v>15646</v>
      </c>
      <c r="Y1497">
        <v>232.06100000000001</v>
      </c>
      <c r="Z1497">
        <v>1412064</v>
      </c>
      <c r="AA1497">
        <v>214175709</v>
      </c>
      <c r="AB1497">
        <v>3176.6439999999998</v>
      </c>
      <c r="AC1497">
        <v>20.943999999999999</v>
      </c>
      <c r="AD1497">
        <v>1473582</v>
      </c>
      <c r="AE1497">
        <v>21.856000000000002</v>
      </c>
      <c r="AF1497">
        <v>0.214</v>
      </c>
      <c r="AG1497">
        <v>4.7</v>
      </c>
      <c r="AH1497" t="s">
        <v>207</v>
      </c>
      <c r="AI1497">
        <v>131047258</v>
      </c>
      <c r="AJ1497">
        <v>53478381</v>
      </c>
      <c r="AK1497">
        <v>50555796</v>
      </c>
      <c r="AL1497">
        <v>28090396</v>
      </c>
      <c r="AM1497">
        <v>615221</v>
      </c>
      <c r="AN1497">
        <v>580399</v>
      </c>
      <c r="AO1497">
        <v>194.37</v>
      </c>
      <c r="AP1497">
        <v>79.319999999999993</v>
      </c>
      <c r="AQ1497">
        <v>74.98</v>
      </c>
      <c r="AR1497">
        <v>41.66</v>
      </c>
      <c r="AS1497">
        <v>8608</v>
      </c>
      <c r="AT1497">
        <v>32386</v>
      </c>
      <c r="AU1497">
        <v>4.8000000000000001E-2</v>
      </c>
      <c r="AV1497">
        <v>69.44</v>
      </c>
      <c r="AW1497">
        <v>67422000</v>
      </c>
      <c r="AX1497">
        <v>122.578</v>
      </c>
      <c r="AY1497">
        <v>42</v>
      </c>
      <c r="AZ1497">
        <v>19.718</v>
      </c>
      <c r="BA1497">
        <v>13.079000000000001</v>
      </c>
      <c r="BB1497">
        <v>38605.671000000002</v>
      </c>
      <c r="BD1497">
        <v>86.06</v>
      </c>
      <c r="BE1497">
        <v>4.7699999999999996</v>
      </c>
      <c r="BF1497">
        <v>30.1</v>
      </c>
      <c r="BG1497">
        <v>35.6</v>
      </c>
      <c r="BI1497">
        <v>5.98</v>
      </c>
      <c r="BJ1497">
        <v>82.66</v>
      </c>
      <c r="BK1497">
        <v>0.90100000000000002</v>
      </c>
    </row>
    <row r="1498" spans="1:67" x14ac:dyDescent="0.3">
      <c r="A1498" t="s">
        <v>205</v>
      </c>
      <c r="B1498" t="s">
        <v>206</v>
      </c>
      <c r="C1498" t="s">
        <v>122</v>
      </c>
      <c r="D1498" s="33">
        <v>44575</v>
      </c>
      <c r="E1498">
        <v>13619391</v>
      </c>
      <c r="F1498">
        <v>329371</v>
      </c>
      <c r="G1498">
        <v>294478.85700000002</v>
      </c>
      <c r="H1498">
        <v>126787</v>
      </c>
      <c r="I1498">
        <v>191</v>
      </c>
      <c r="J1498">
        <v>216.571</v>
      </c>
      <c r="K1498">
        <v>202002.18</v>
      </c>
      <c r="L1498">
        <v>4885.2160000000003</v>
      </c>
      <c r="M1498">
        <v>4367.6970000000001</v>
      </c>
      <c r="N1498">
        <v>1880.499</v>
      </c>
      <c r="O1498">
        <v>2.8330000000000002</v>
      </c>
      <c r="P1498">
        <v>3.2120000000000002</v>
      </c>
      <c r="Q1498">
        <v>1.27</v>
      </c>
      <c r="R1498">
        <v>3895</v>
      </c>
      <c r="S1498">
        <v>57.77</v>
      </c>
      <c r="T1498">
        <v>24511</v>
      </c>
      <c r="U1498">
        <v>363.54599999999999</v>
      </c>
      <c r="V1498">
        <v>2291</v>
      </c>
      <c r="W1498">
        <v>33.979999999999997</v>
      </c>
      <c r="X1498">
        <v>15824</v>
      </c>
      <c r="Y1498">
        <v>234.70099999999999</v>
      </c>
      <c r="Z1498">
        <v>1421071</v>
      </c>
      <c r="AA1498">
        <v>215596780</v>
      </c>
      <c r="AB1498">
        <v>3197.7220000000002</v>
      </c>
      <c r="AC1498">
        <v>21.077000000000002</v>
      </c>
      <c r="AD1498">
        <v>1417236</v>
      </c>
      <c r="AE1498">
        <v>21.02</v>
      </c>
      <c r="AF1498">
        <v>0.22800000000000001</v>
      </c>
      <c r="AG1498">
        <v>4.4000000000000004</v>
      </c>
      <c r="AH1498" t="s">
        <v>207</v>
      </c>
      <c r="AI1498">
        <v>131759331</v>
      </c>
      <c r="AJ1498">
        <v>53515778</v>
      </c>
      <c r="AK1498">
        <v>50658390</v>
      </c>
      <c r="AL1498">
        <v>28662497</v>
      </c>
      <c r="AM1498">
        <v>712073</v>
      </c>
      <c r="AN1498">
        <v>556046</v>
      </c>
      <c r="AO1498">
        <v>195.42</v>
      </c>
      <c r="AP1498">
        <v>79.37</v>
      </c>
      <c r="AQ1498">
        <v>75.14</v>
      </c>
      <c r="AR1498">
        <v>42.51</v>
      </c>
      <c r="AS1498">
        <v>8247</v>
      </c>
      <c r="AT1498">
        <v>31243</v>
      </c>
      <c r="AU1498">
        <v>4.5999999999999999E-2</v>
      </c>
      <c r="AV1498">
        <v>69.44</v>
      </c>
      <c r="AW1498">
        <v>67422000</v>
      </c>
      <c r="AX1498">
        <v>122.578</v>
      </c>
      <c r="AY1498">
        <v>42</v>
      </c>
      <c r="AZ1498">
        <v>19.718</v>
      </c>
      <c r="BA1498">
        <v>13.079000000000001</v>
      </c>
      <c r="BB1498">
        <v>38605.671000000002</v>
      </c>
      <c r="BD1498">
        <v>86.06</v>
      </c>
      <c r="BE1498">
        <v>4.7699999999999996</v>
      </c>
      <c r="BF1498">
        <v>30.1</v>
      </c>
      <c r="BG1498">
        <v>35.6</v>
      </c>
      <c r="BI1498">
        <v>5.98</v>
      </c>
      <c r="BJ1498">
        <v>82.66</v>
      </c>
      <c r="BK1498">
        <v>0.90100000000000002</v>
      </c>
    </row>
    <row r="1499" spans="1:67" x14ac:dyDescent="0.3">
      <c r="A1499" t="s">
        <v>205</v>
      </c>
      <c r="B1499" t="s">
        <v>206</v>
      </c>
      <c r="C1499" t="s">
        <v>122</v>
      </c>
      <c r="D1499" s="33">
        <v>44576</v>
      </c>
      <c r="E1499">
        <v>13943971</v>
      </c>
      <c r="F1499">
        <v>324580</v>
      </c>
      <c r="G1499">
        <v>297466.14299999998</v>
      </c>
      <c r="H1499">
        <v>126935</v>
      </c>
      <c r="I1499">
        <v>148</v>
      </c>
      <c r="J1499">
        <v>217.429</v>
      </c>
      <c r="K1499">
        <v>206816.33600000001</v>
      </c>
      <c r="L1499">
        <v>4814.1559999999999</v>
      </c>
      <c r="M1499">
        <v>4412.0039999999999</v>
      </c>
      <c r="N1499">
        <v>1882.694</v>
      </c>
      <c r="O1499">
        <v>2.1949999999999998</v>
      </c>
      <c r="P1499">
        <v>3.2250000000000001</v>
      </c>
      <c r="Q1499">
        <v>1.25</v>
      </c>
      <c r="R1499">
        <v>3852</v>
      </c>
      <c r="S1499">
        <v>57.133000000000003</v>
      </c>
      <c r="T1499">
        <v>24544</v>
      </c>
      <c r="U1499">
        <v>364.03500000000003</v>
      </c>
      <c r="V1499">
        <v>2266</v>
      </c>
      <c r="W1499">
        <v>33.609000000000002</v>
      </c>
      <c r="X1499">
        <v>16029</v>
      </c>
      <c r="Y1499">
        <v>237.74100000000001</v>
      </c>
      <c r="Z1499">
        <v>1056035</v>
      </c>
      <c r="AA1499">
        <v>216652815</v>
      </c>
      <c r="AB1499">
        <v>3213.3850000000002</v>
      </c>
      <c r="AC1499">
        <v>15.663</v>
      </c>
      <c r="AD1499">
        <v>1385072</v>
      </c>
      <c r="AE1499">
        <v>20.542999999999999</v>
      </c>
      <c r="AF1499">
        <v>0.23899999999999999</v>
      </c>
      <c r="AG1499">
        <v>4.2</v>
      </c>
      <c r="AH1499" t="s">
        <v>207</v>
      </c>
      <c r="AI1499">
        <v>132189370</v>
      </c>
      <c r="AJ1499">
        <v>53540367</v>
      </c>
      <c r="AK1499">
        <v>50722548</v>
      </c>
      <c r="AL1499">
        <v>29003796</v>
      </c>
      <c r="AM1499">
        <v>430039</v>
      </c>
      <c r="AN1499">
        <v>540901</v>
      </c>
      <c r="AO1499">
        <v>196.06</v>
      </c>
      <c r="AP1499">
        <v>79.41</v>
      </c>
      <c r="AQ1499">
        <v>75.23</v>
      </c>
      <c r="AR1499">
        <v>43.02</v>
      </c>
      <c r="AS1499">
        <v>8023</v>
      </c>
      <c r="AT1499">
        <v>30296</v>
      </c>
      <c r="AU1499">
        <v>4.4999999999999998E-2</v>
      </c>
      <c r="AV1499">
        <v>69.44</v>
      </c>
      <c r="AW1499">
        <v>67422000</v>
      </c>
      <c r="AX1499">
        <v>122.578</v>
      </c>
      <c r="AY1499">
        <v>42</v>
      </c>
      <c r="AZ1499">
        <v>19.718</v>
      </c>
      <c r="BA1499">
        <v>13.079000000000001</v>
      </c>
      <c r="BB1499">
        <v>38605.671000000002</v>
      </c>
      <c r="BD1499">
        <v>86.06</v>
      </c>
      <c r="BE1499">
        <v>4.7699999999999996</v>
      </c>
      <c r="BF1499">
        <v>30.1</v>
      </c>
      <c r="BG1499">
        <v>35.6</v>
      </c>
      <c r="BI1499">
        <v>5.98</v>
      </c>
      <c r="BJ1499">
        <v>82.66</v>
      </c>
      <c r="BK1499">
        <v>0.90100000000000002</v>
      </c>
    </row>
    <row r="1500" spans="1:67" x14ac:dyDescent="0.3">
      <c r="A1500" t="s">
        <v>205</v>
      </c>
      <c r="B1500" t="s">
        <v>206</v>
      </c>
      <c r="C1500" t="s">
        <v>122</v>
      </c>
      <c r="D1500" s="33">
        <v>44577</v>
      </c>
      <c r="E1500">
        <v>14222100</v>
      </c>
      <c r="F1500">
        <v>278129</v>
      </c>
      <c r="G1500">
        <v>294899.28600000002</v>
      </c>
      <c r="H1500">
        <v>127016</v>
      </c>
      <c r="I1500">
        <v>81</v>
      </c>
      <c r="J1500">
        <v>216.143</v>
      </c>
      <c r="K1500">
        <v>210941.53200000001</v>
      </c>
      <c r="L1500">
        <v>4125.1970000000001</v>
      </c>
      <c r="M1500">
        <v>4373.933</v>
      </c>
      <c r="N1500">
        <v>1883.895</v>
      </c>
      <c r="O1500">
        <v>1.2010000000000001</v>
      </c>
      <c r="P1500">
        <v>3.206</v>
      </c>
      <c r="Q1500">
        <v>1.24</v>
      </c>
      <c r="R1500">
        <v>3852</v>
      </c>
      <c r="S1500">
        <v>57.133000000000003</v>
      </c>
      <c r="T1500">
        <v>24887</v>
      </c>
      <c r="U1500">
        <v>369.12299999999999</v>
      </c>
      <c r="V1500">
        <v>2234</v>
      </c>
      <c r="W1500">
        <v>33.134999999999998</v>
      </c>
      <c r="X1500">
        <v>16216</v>
      </c>
      <c r="Y1500">
        <v>240.51499999999999</v>
      </c>
      <c r="Z1500">
        <v>379018</v>
      </c>
      <c r="AA1500">
        <v>217031833</v>
      </c>
      <c r="AB1500">
        <v>3219.0059999999999</v>
      </c>
      <c r="AC1500">
        <v>5.6219999999999999</v>
      </c>
      <c r="AD1500">
        <v>1375592</v>
      </c>
      <c r="AE1500">
        <v>20.402999999999999</v>
      </c>
      <c r="AF1500">
        <v>0.24399999999999999</v>
      </c>
      <c r="AG1500">
        <v>4.0999999999999996</v>
      </c>
      <c r="AH1500" t="s">
        <v>207</v>
      </c>
      <c r="AI1500">
        <v>132303704</v>
      </c>
      <c r="AJ1500">
        <v>53547017</v>
      </c>
      <c r="AK1500">
        <v>50742609</v>
      </c>
      <c r="AL1500">
        <v>29091427</v>
      </c>
      <c r="AM1500">
        <v>114334</v>
      </c>
      <c r="AN1500">
        <v>533645</v>
      </c>
      <c r="AO1500">
        <v>196.23</v>
      </c>
      <c r="AP1500">
        <v>79.42</v>
      </c>
      <c r="AQ1500">
        <v>75.260000000000005</v>
      </c>
      <c r="AR1500">
        <v>43.15</v>
      </c>
      <c r="AS1500">
        <v>7915</v>
      </c>
      <c r="AT1500">
        <v>29840</v>
      </c>
      <c r="AU1500">
        <v>4.3999999999999997E-2</v>
      </c>
      <c r="AV1500">
        <v>69.44</v>
      </c>
      <c r="AW1500">
        <v>67422000</v>
      </c>
      <c r="AX1500">
        <v>122.578</v>
      </c>
      <c r="AY1500">
        <v>42</v>
      </c>
      <c r="AZ1500">
        <v>19.718</v>
      </c>
      <c r="BA1500">
        <v>13.079000000000001</v>
      </c>
      <c r="BB1500">
        <v>38605.671000000002</v>
      </c>
      <c r="BD1500">
        <v>86.06</v>
      </c>
      <c r="BE1500">
        <v>4.7699999999999996</v>
      </c>
      <c r="BF1500">
        <v>30.1</v>
      </c>
      <c r="BG1500">
        <v>35.6</v>
      </c>
      <c r="BI1500">
        <v>5.98</v>
      </c>
      <c r="BJ1500">
        <v>82.66</v>
      </c>
      <c r="BK1500">
        <v>0.90100000000000002</v>
      </c>
      <c r="BL1500">
        <v>80254.8</v>
      </c>
      <c r="BM1500">
        <v>6.4</v>
      </c>
      <c r="BN1500">
        <v>2.4700000000000002</v>
      </c>
      <c r="BO1500">
        <v>1190.3354987986099</v>
      </c>
    </row>
    <row r="1501" spans="1:67" x14ac:dyDescent="0.3">
      <c r="A1501" t="s">
        <v>205</v>
      </c>
      <c r="B1501" t="s">
        <v>206</v>
      </c>
      <c r="C1501" t="s">
        <v>122</v>
      </c>
      <c r="D1501" s="33">
        <v>44578</v>
      </c>
      <c r="E1501">
        <v>14324269</v>
      </c>
      <c r="F1501">
        <v>102169</v>
      </c>
      <c r="G1501">
        <v>296081.14299999998</v>
      </c>
      <c r="H1501">
        <v>127329</v>
      </c>
      <c r="I1501">
        <v>313</v>
      </c>
      <c r="J1501">
        <v>220.857</v>
      </c>
      <c r="K1501">
        <v>212456.89799999999</v>
      </c>
      <c r="L1501">
        <v>1515.366</v>
      </c>
      <c r="M1501">
        <v>4391.4620000000004</v>
      </c>
      <c r="N1501">
        <v>1888.538</v>
      </c>
      <c r="O1501">
        <v>4.6420000000000003</v>
      </c>
      <c r="P1501">
        <v>3.2759999999999998</v>
      </c>
      <c r="Q1501">
        <v>1.22</v>
      </c>
      <c r="R1501">
        <v>3913</v>
      </c>
      <c r="S1501">
        <v>58.036999999999999</v>
      </c>
      <c r="T1501">
        <v>25776</v>
      </c>
      <c r="U1501">
        <v>382.30799999999999</v>
      </c>
      <c r="V1501">
        <v>2209</v>
      </c>
      <c r="W1501">
        <v>32.764000000000003</v>
      </c>
      <c r="X1501">
        <v>16488</v>
      </c>
      <c r="Y1501">
        <v>244.54900000000001</v>
      </c>
      <c r="Z1501">
        <v>1786401</v>
      </c>
      <c r="AA1501">
        <v>218818234</v>
      </c>
      <c r="AB1501">
        <v>3245.502</v>
      </c>
      <c r="AC1501">
        <v>26.495999999999999</v>
      </c>
      <c r="AD1501">
        <v>1313367</v>
      </c>
      <c r="AE1501">
        <v>19.48</v>
      </c>
      <c r="AF1501">
        <v>0.26900000000000002</v>
      </c>
      <c r="AG1501">
        <v>3.7</v>
      </c>
      <c r="AH1501" t="s">
        <v>207</v>
      </c>
      <c r="AI1501">
        <v>132710881</v>
      </c>
      <c r="AJ1501">
        <v>53569256</v>
      </c>
      <c r="AK1501">
        <v>50804014</v>
      </c>
      <c r="AL1501">
        <v>29414982</v>
      </c>
      <c r="AM1501">
        <v>407177</v>
      </c>
      <c r="AN1501">
        <v>507440</v>
      </c>
      <c r="AO1501">
        <v>196.84</v>
      </c>
      <c r="AP1501">
        <v>79.45</v>
      </c>
      <c r="AQ1501">
        <v>75.349999999999994</v>
      </c>
      <c r="AR1501">
        <v>43.63</v>
      </c>
      <c r="AS1501">
        <v>7526</v>
      </c>
      <c r="AT1501">
        <v>28537</v>
      </c>
      <c r="AU1501">
        <v>4.2000000000000003E-2</v>
      </c>
      <c r="AV1501">
        <v>69.44</v>
      </c>
      <c r="AW1501">
        <v>67422000</v>
      </c>
      <c r="AX1501">
        <v>122.578</v>
      </c>
      <c r="AY1501">
        <v>42</v>
      </c>
      <c r="AZ1501">
        <v>19.718</v>
      </c>
      <c r="BA1501">
        <v>13.079000000000001</v>
      </c>
      <c r="BB1501">
        <v>38605.671000000002</v>
      </c>
      <c r="BD1501">
        <v>86.06</v>
      </c>
      <c r="BE1501">
        <v>4.7699999999999996</v>
      </c>
      <c r="BF1501">
        <v>30.1</v>
      </c>
      <c r="BG1501">
        <v>35.6</v>
      </c>
      <c r="BI1501">
        <v>5.98</v>
      </c>
      <c r="BJ1501">
        <v>82.66</v>
      </c>
      <c r="BK1501">
        <v>0.90100000000000002</v>
      </c>
    </row>
    <row r="1502" spans="1:67" x14ac:dyDescent="0.3">
      <c r="A1502" t="s">
        <v>205</v>
      </c>
      <c r="B1502" t="s">
        <v>206</v>
      </c>
      <c r="C1502" t="s">
        <v>122</v>
      </c>
      <c r="D1502" s="33">
        <v>44579</v>
      </c>
      <c r="E1502">
        <v>14789038</v>
      </c>
      <c r="F1502">
        <v>464769</v>
      </c>
      <c r="G1502">
        <v>309851.14299999998</v>
      </c>
      <c r="H1502">
        <v>127704</v>
      </c>
      <c r="I1502">
        <v>375</v>
      </c>
      <c r="J1502">
        <v>225.714</v>
      </c>
      <c r="K1502">
        <v>219350.33100000001</v>
      </c>
      <c r="L1502">
        <v>6893.4319999999998</v>
      </c>
      <c r="M1502">
        <v>4595.6980000000003</v>
      </c>
      <c r="N1502">
        <v>1894.1</v>
      </c>
      <c r="O1502">
        <v>5.5620000000000003</v>
      </c>
      <c r="P1502">
        <v>3.3479999999999999</v>
      </c>
      <c r="Q1502">
        <v>1.21</v>
      </c>
      <c r="R1502">
        <v>3881</v>
      </c>
      <c r="S1502">
        <v>57.563000000000002</v>
      </c>
      <c r="T1502">
        <v>26526</v>
      </c>
      <c r="U1502">
        <v>393.43200000000002</v>
      </c>
      <c r="V1502">
        <v>2084</v>
      </c>
      <c r="W1502">
        <v>30.91</v>
      </c>
      <c r="X1502">
        <v>16848</v>
      </c>
      <c r="Y1502">
        <v>249.88900000000001</v>
      </c>
      <c r="Z1502">
        <v>1489186</v>
      </c>
      <c r="AA1502">
        <v>220307420</v>
      </c>
      <c r="AB1502">
        <v>3267.59</v>
      </c>
      <c r="AC1502">
        <v>22.088000000000001</v>
      </c>
      <c r="AD1502">
        <v>1292640</v>
      </c>
      <c r="AE1502">
        <v>19.172000000000001</v>
      </c>
      <c r="AF1502">
        <v>0.28199999999999997</v>
      </c>
      <c r="AG1502">
        <v>3.5</v>
      </c>
      <c r="AH1502" t="s">
        <v>207</v>
      </c>
      <c r="AI1502">
        <v>133169743</v>
      </c>
      <c r="AJ1502">
        <v>53594881</v>
      </c>
      <c r="AK1502">
        <v>50873380</v>
      </c>
      <c r="AL1502">
        <v>29778868</v>
      </c>
      <c r="AM1502">
        <v>458862</v>
      </c>
      <c r="AN1502">
        <v>474626</v>
      </c>
      <c r="AO1502">
        <v>197.52</v>
      </c>
      <c r="AP1502">
        <v>79.489999999999995</v>
      </c>
      <c r="AQ1502">
        <v>75.459999999999994</v>
      </c>
      <c r="AR1502">
        <v>44.17</v>
      </c>
      <c r="AS1502">
        <v>7040</v>
      </c>
      <c r="AT1502">
        <v>26792</v>
      </c>
      <c r="AU1502">
        <v>0.04</v>
      </c>
      <c r="AV1502">
        <v>69.44</v>
      </c>
      <c r="AW1502">
        <v>67422000</v>
      </c>
      <c r="AX1502">
        <v>122.578</v>
      </c>
      <c r="AY1502">
        <v>42</v>
      </c>
      <c r="AZ1502">
        <v>19.718</v>
      </c>
      <c r="BA1502">
        <v>13.079000000000001</v>
      </c>
      <c r="BB1502">
        <v>38605.671000000002</v>
      </c>
      <c r="BD1502">
        <v>86.06</v>
      </c>
      <c r="BE1502">
        <v>4.7699999999999996</v>
      </c>
      <c r="BF1502">
        <v>30.1</v>
      </c>
      <c r="BG1502">
        <v>35.6</v>
      </c>
      <c r="BI1502">
        <v>5.98</v>
      </c>
      <c r="BJ1502">
        <v>82.66</v>
      </c>
      <c r="BK1502">
        <v>0.90100000000000002</v>
      </c>
    </row>
    <row r="1503" spans="1:67" x14ac:dyDescent="0.3">
      <c r="A1503" t="s">
        <v>205</v>
      </c>
      <c r="B1503" t="s">
        <v>206</v>
      </c>
      <c r="C1503" t="s">
        <v>122</v>
      </c>
      <c r="D1503" s="33">
        <v>44580</v>
      </c>
      <c r="E1503">
        <v>15225205</v>
      </c>
      <c r="F1503">
        <v>436167</v>
      </c>
      <c r="G1503">
        <v>320486.571</v>
      </c>
      <c r="H1503">
        <v>127716</v>
      </c>
      <c r="I1503">
        <v>12</v>
      </c>
      <c r="J1503">
        <v>192.286</v>
      </c>
      <c r="K1503">
        <v>225819.54</v>
      </c>
      <c r="L1503">
        <v>6469.2089999999998</v>
      </c>
      <c r="M1503">
        <v>4753.442</v>
      </c>
      <c r="N1503">
        <v>1894.278</v>
      </c>
      <c r="O1503">
        <v>0.17799999999999999</v>
      </c>
      <c r="P1503">
        <v>2.8519999999999999</v>
      </c>
      <c r="Q1503">
        <v>1.19</v>
      </c>
      <c r="R1503">
        <v>3852</v>
      </c>
      <c r="S1503">
        <v>57.133000000000003</v>
      </c>
      <c r="T1503">
        <v>27230</v>
      </c>
      <c r="U1503">
        <v>403.87400000000002</v>
      </c>
      <c r="V1503">
        <v>2033</v>
      </c>
      <c r="W1503">
        <v>30.152999999999999</v>
      </c>
      <c r="X1503">
        <v>17229</v>
      </c>
      <c r="Y1503">
        <v>255.54</v>
      </c>
      <c r="Z1503">
        <v>1509414</v>
      </c>
      <c r="AA1503">
        <v>221816834</v>
      </c>
      <c r="AB1503">
        <v>3289.9769999999999</v>
      </c>
      <c r="AC1503">
        <v>22.388000000000002</v>
      </c>
      <c r="AD1503">
        <v>1293313</v>
      </c>
      <c r="AE1503">
        <v>19.181999999999999</v>
      </c>
      <c r="AF1503">
        <v>0.29199999999999998</v>
      </c>
      <c r="AG1503">
        <v>3.4</v>
      </c>
      <c r="AH1503" t="s">
        <v>207</v>
      </c>
      <c r="AI1503">
        <v>133540215</v>
      </c>
      <c r="AJ1503">
        <v>53619341</v>
      </c>
      <c r="AK1503">
        <v>50935739</v>
      </c>
      <c r="AL1503">
        <v>30062548</v>
      </c>
      <c r="AM1503">
        <v>370472</v>
      </c>
      <c r="AN1503">
        <v>444025</v>
      </c>
      <c r="AO1503">
        <v>198.07</v>
      </c>
      <c r="AP1503">
        <v>79.53</v>
      </c>
      <c r="AQ1503">
        <v>75.55</v>
      </c>
      <c r="AR1503">
        <v>44.59</v>
      </c>
      <c r="AS1503">
        <v>6586</v>
      </c>
      <c r="AT1503">
        <v>24955</v>
      </c>
      <c r="AU1503">
        <v>3.6999999999999998E-2</v>
      </c>
      <c r="AV1503">
        <v>69.44</v>
      </c>
      <c r="AW1503">
        <v>67422000</v>
      </c>
      <c r="AX1503">
        <v>122.578</v>
      </c>
      <c r="AY1503">
        <v>42</v>
      </c>
      <c r="AZ1503">
        <v>19.718</v>
      </c>
      <c r="BA1503">
        <v>13.079000000000001</v>
      </c>
      <c r="BB1503">
        <v>38605.671000000002</v>
      </c>
      <c r="BD1503">
        <v>86.06</v>
      </c>
      <c r="BE1503">
        <v>4.7699999999999996</v>
      </c>
      <c r="BF1503">
        <v>30.1</v>
      </c>
      <c r="BG1503">
        <v>35.6</v>
      </c>
      <c r="BI1503">
        <v>5.98</v>
      </c>
      <c r="BJ1503">
        <v>82.66</v>
      </c>
      <c r="BK1503">
        <v>0.90100000000000002</v>
      </c>
    </row>
    <row r="1504" spans="1:67" x14ac:dyDescent="0.3">
      <c r="A1504" t="s">
        <v>205</v>
      </c>
      <c r="B1504" t="s">
        <v>206</v>
      </c>
      <c r="C1504" t="s">
        <v>122</v>
      </c>
      <c r="D1504" s="33">
        <v>44581</v>
      </c>
      <c r="E1504">
        <v>15652148</v>
      </c>
      <c r="F1504">
        <v>426943</v>
      </c>
      <c r="G1504">
        <v>337446.85700000002</v>
      </c>
      <c r="H1504">
        <v>128180</v>
      </c>
      <c r="I1504">
        <v>464</v>
      </c>
      <c r="J1504">
        <v>226.286</v>
      </c>
      <c r="K1504">
        <v>232151.93900000001</v>
      </c>
      <c r="L1504">
        <v>6332.3990000000003</v>
      </c>
      <c r="M1504">
        <v>5004.9960000000001</v>
      </c>
      <c r="N1504">
        <v>1901.16</v>
      </c>
      <c r="O1504">
        <v>6.8819999999999997</v>
      </c>
      <c r="P1504">
        <v>3.3559999999999999</v>
      </c>
      <c r="Q1504">
        <v>1.17</v>
      </c>
      <c r="R1504">
        <v>3842</v>
      </c>
      <c r="S1504">
        <v>56.984000000000002</v>
      </c>
      <c r="T1504">
        <v>27931</v>
      </c>
      <c r="U1504">
        <v>414.27100000000002</v>
      </c>
      <c r="V1504">
        <v>2000</v>
      </c>
      <c r="W1504">
        <v>29.664000000000001</v>
      </c>
      <c r="X1504">
        <v>17769</v>
      </c>
      <c r="Y1504">
        <v>263.54899999999998</v>
      </c>
      <c r="Z1504">
        <v>1398093</v>
      </c>
      <c r="AA1504">
        <v>223214927</v>
      </c>
      <c r="AB1504">
        <v>3310.7139999999999</v>
      </c>
      <c r="AC1504">
        <v>20.736000000000001</v>
      </c>
      <c r="AD1504">
        <v>1291317</v>
      </c>
      <c r="AE1504">
        <v>19.152999999999999</v>
      </c>
      <c r="AF1504">
        <v>0.30199999999999999</v>
      </c>
      <c r="AG1504">
        <v>3.3</v>
      </c>
      <c r="AH1504" t="s">
        <v>207</v>
      </c>
      <c r="AI1504">
        <v>133923738</v>
      </c>
      <c r="AJ1504">
        <v>53640746</v>
      </c>
      <c r="AK1504">
        <v>50995869</v>
      </c>
      <c r="AL1504">
        <v>30364562</v>
      </c>
      <c r="AM1504">
        <v>383523</v>
      </c>
      <c r="AN1504">
        <v>410926</v>
      </c>
      <c r="AO1504">
        <v>198.64</v>
      </c>
      <c r="AP1504">
        <v>79.56</v>
      </c>
      <c r="AQ1504">
        <v>75.64</v>
      </c>
      <c r="AR1504">
        <v>45.04</v>
      </c>
      <c r="AS1504">
        <v>6095</v>
      </c>
      <c r="AT1504">
        <v>23195</v>
      </c>
      <c r="AU1504">
        <v>3.4000000000000002E-2</v>
      </c>
      <c r="AV1504">
        <v>69.44</v>
      </c>
      <c r="AW1504">
        <v>67422000</v>
      </c>
      <c r="AX1504">
        <v>122.578</v>
      </c>
      <c r="AY1504">
        <v>42</v>
      </c>
      <c r="AZ1504">
        <v>19.718</v>
      </c>
      <c r="BA1504">
        <v>13.079000000000001</v>
      </c>
      <c r="BB1504">
        <v>38605.671000000002</v>
      </c>
      <c r="BD1504">
        <v>86.06</v>
      </c>
      <c r="BE1504">
        <v>4.7699999999999996</v>
      </c>
      <c r="BF1504">
        <v>30.1</v>
      </c>
      <c r="BG1504">
        <v>35.6</v>
      </c>
      <c r="BI1504">
        <v>5.98</v>
      </c>
      <c r="BJ1504">
        <v>82.66</v>
      </c>
      <c r="BK1504">
        <v>0.90100000000000002</v>
      </c>
    </row>
    <row r="1505" spans="1:67" x14ac:dyDescent="0.3">
      <c r="A1505" t="s">
        <v>205</v>
      </c>
      <c r="B1505" t="s">
        <v>206</v>
      </c>
      <c r="C1505" t="s">
        <v>122</v>
      </c>
      <c r="D1505" s="33">
        <v>44582</v>
      </c>
      <c r="E1505">
        <v>16052999</v>
      </c>
      <c r="F1505">
        <v>400851</v>
      </c>
      <c r="G1505">
        <v>347658.28600000002</v>
      </c>
      <c r="H1505">
        <v>128413</v>
      </c>
      <c r="I1505">
        <v>233</v>
      </c>
      <c r="J1505">
        <v>232.286</v>
      </c>
      <c r="K1505">
        <v>238097.342</v>
      </c>
      <c r="L1505">
        <v>5945.4040000000005</v>
      </c>
      <c r="M1505">
        <v>5156.4520000000002</v>
      </c>
      <c r="N1505">
        <v>1904.616</v>
      </c>
      <c r="O1505">
        <v>3.456</v>
      </c>
      <c r="P1505">
        <v>3.4449999999999998</v>
      </c>
      <c r="Q1505">
        <v>1.1499999999999999</v>
      </c>
      <c r="R1505">
        <v>3792</v>
      </c>
      <c r="S1505">
        <v>56.243000000000002</v>
      </c>
      <c r="T1505">
        <v>28457</v>
      </c>
      <c r="U1505">
        <v>422.07299999999998</v>
      </c>
      <c r="V1505">
        <v>2019</v>
      </c>
      <c r="W1505">
        <v>29.946000000000002</v>
      </c>
      <c r="X1505">
        <v>18360</v>
      </c>
      <c r="Y1505">
        <v>272.315</v>
      </c>
      <c r="Z1505">
        <v>1365957</v>
      </c>
      <c r="AA1505">
        <v>224580884</v>
      </c>
      <c r="AB1505">
        <v>3330.973</v>
      </c>
      <c r="AC1505">
        <v>20.260000000000002</v>
      </c>
      <c r="AD1505">
        <v>1283443</v>
      </c>
      <c r="AE1505">
        <v>19.036000000000001</v>
      </c>
      <c r="AF1505">
        <v>0.311</v>
      </c>
      <c r="AG1505">
        <v>3.2</v>
      </c>
      <c r="AH1505" t="s">
        <v>207</v>
      </c>
      <c r="AI1505">
        <v>134387629</v>
      </c>
      <c r="AJ1505">
        <v>53665587</v>
      </c>
      <c r="AK1505">
        <v>51064847</v>
      </c>
      <c r="AL1505">
        <v>30734641</v>
      </c>
      <c r="AM1505">
        <v>463891</v>
      </c>
      <c r="AN1505">
        <v>375471</v>
      </c>
      <c r="AO1505">
        <v>199.32</v>
      </c>
      <c r="AP1505">
        <v>79.599999999999994</v>
      </c>
      <c r="AQ1505">
        <v>75.739999999999995</v>
      </c>
      <c r="AR1505">
        <v>45.59</v>
      </c>
      <c r="AS1505">
        <v>5569</v>
      </c>
      <c r="AT1505">
        <v>21401</v>
      </c>
      <c r="AU1505">
        <v>3.2000000000000001E-2</v>
      </c>
      <c r="AV1505">
        <v>69.44</v>
      </c>
      <c r="AW1505">
        <v>67422000</v>
      </c>
      <c r="AX1505">
        <v>122.578</v>
      </c>
      <c r="AY1505">
        <v>42</v>
      </c>
      <c r="AZ1505">
        <v>19.718</v>
      </c>
      <c r="BA1505">
        <v>13.079000000000001</v>
      </c>
      <c r="BB1505">
        <v>38605.671000000002</v>
      </c>
      <c r="BD1505">
        <v>86.06</v>
      </c>
      <c r="BE1505">
        <v>4.7699999999999996</v>
      </c>
      <c r="BF1505">
        <v>30.1</v>
      </c>
      <c r="BG1505">
        <v>35.6</v>
      </c>
      <c r="BI1505">
        <v>5.98</v>
      </c>
      <c r="BJ1505">
        <v>82.66</v>
      </c>
      <c r="BK1505">
        <v>0.90100000000000002</v>
      </c>
    </row>
    <row r="1506" spans="1:67" x14ac:dyDescent="0.3">
      <c r="A1506" t="s">
        <v>205</v>
      </c>
      <c r="B1506" t="s">
        <v>206</v>
      </c>
      <c r="C1506" t="s">
        <v>122</v>
      </c>
      <c r="D1506" s="33">
        <v>44583</v>
      </c>
      <c r="E1506">
        <v>16442319</v>
      </c>
      <c r="F1506">
        <v>389320</v>
      </c>
      <c r="G1506">
        <v>356906.85700000002</v>
      </c>
      <c r="H1506">
        <v>128580</v>
      </c>
      <c r="I1506">
        <v>167</v>
      </c>
      <c r="J1506">
        <v>235</v>
      </c>
      <c r="K1506">
        <v>243871.71799999999</v>
      </c>
      <c r="L1506">
        <v>5774.3760000000002</v>
      </c>
      <c r="M1506">
        <v>5293.6260000000002</v>
      </c>
      <c r="N1506">
        <v>1907.0930000000001</v>
      </c>
      <c r="O1506">
        <v>2.4769999999999999</v>
      </c>
      <c r="P1506">
        <v>3.4860000000000002</v>
      </c>
      <c r="Q1506">
        <v>1.1299999999999999</v>
      </c>
      <c r="R1506">
        <v>3746</v>
      </c>
      <c r="S1506">
        <v>55.56</v>
      </c>
      <c r="T1506">
        <v>28515</v>
      </c>
      <c r="U1506">
        <v>422.93299999999999</v>
      </c>
      <c r="V1506">
        <v>2015</v>
      </c>
      <c r="W1506">
        <v>29.885999999999999</v>
      </c>
      <c r="X1506">
        <v>18664</v>
      </c>
      <c r="Y1506">
        <v>276.82400000000001</v>
      </c>
      <c r="Z1506">
        <v>1025422</v>
      </c>
      <c r="AA1506">
        <v>225606306</v>
      </c>
      <c r="AB1506">
        <v>3346.1819999999998</v>
      </c>
      <c r="AC1506">
        <v>15.209</v>
      </c>
      <c r="AD1506">
        <v>1279070</v>
      </c>
      <c r="AE1506">
        <v>18.971</v>
      </c>
      <c r="AF1506">
        <v>0.316</v>
      </c>
      <c r="AG1506">
        <v>3.2</v>
      </c>
      <c r="AH1506" t="s">
        <v>207</v>
      </c>
      <c r="AI1506">
        <v>134668738</v>
      </c>
      <c r="AJ1506">
        <v>53682447</v>
      </c>
      <c r="AK1506">
        <v>51109191</v>
      </c>
      <c r="AL1506">
        <v>30954570</v>
      </c>
      <c r="AM1506">
        <v>281109</v>
      </c>
      <c r="AN1506">
        <v>354195</v>
      </c>
      <c r="AO1506">
        <v>199.74</v>
      </c>
      <c r="AP1506">
        <v>79.62</v>
      </c>
      <c r="AQ1506">
        <v>75.8</v>
      </c>
      <c r="AR1506">
        <v>45.91</v>
      </c>
      <c r="AS1506">
        <v>5253</v>
      </c>
      <c r="AT1506">
        <v>20297</v>
      </c>
      <c r="AU1506">
        <v>0.03</v>
      </c>
      <c r="AV1506">
        <v>69.44</v>
      </c>
      <c r="AW1506">
        <v>67422000</v>
      </c>
      <c r="AX1506">
        <v>122.578</v>
      </c>
      <c r="AY1506">
        <v>42</v>
      </c>
      <c r="AZ1506">
        <v>19.718</v>
      </c>
      <c r="BA1506">
        <v>13.079000000000001</v>
      </c>
      <c r="BB1506">
        <v>38605.671000000002</v>
      </c>
      <c r="BD1506">
        <v>86.06</v>
      </c>
      <c r="BE1506">
        <v>4.7699999999999996</v>
      </c>
      <c r="BF1506">
        <v>30.1</v>
      </c>
      <c r="BG1506">
        <v>35.6</v>
      </c>
      <c r="BI1506">
        <v>5.98</v>
      </c>
      <c r="BJ1506">
        <v>82.66</v>
      </c>
      <c r="BK1506">
        <v>0.90100000000000002</v>
      </c>
    </row>
    <row r="1507" spans="1:67" x14ac:dyDescent="0.3">
      <c r="A1507" t="s">
        <v>205</v>
      </c>
      <c r="B1507" t="s">
        <v>206</v>
      </c>
      <c r="C1507" t="s">
        <v>122</v>
      </c>
      <c r="D1507" s="33">
        <v>44584</v>
      </c>
      <c r="E1507">
        <v>16743933</v>
      </c>
      <c r="F1507">
        <v>301614</v>
      </c>
      <c r="G1507">
        <v>360261.85700000002</v>
      </c>
      <c r="H1507">
        <v>128695</v>
      </c>
      <c r="I1507">
        <v>115</v>
      </c>
      <c r="J1507">
        <v>239.857</v>
      </c>
      <c r="K1507">
        <v>248345.24299999999</v>
      </c>
      <c r="L1507">
        <v>4473.5249999999996</v>
      </c>
      <c r="M1507">
        <v>5343.3869999999997</v>
      </c>
      <c r="N1507">
        <v>1908.798</v>
      </c>
      <c r="O1507">
        <v>1.706</v>
      </c>
      <c r="P1507">
        <v>3.5579999999999998</v>
      </c>
      <c r="Q1507">
        <v>1.1000000000000001</v>
      </c>
      <c r="R1507">
        <v>3760</v>
      </c>
      <c r="S1507">
        <v>55.768000000000001</v>
      </c>
      <c r="T1507">
        <v>28838</v>
      </c>
      <c r="U1507">
        <v>427.72399999999999</v>
      </c>
      <c r="V1507">
        <v>2039</v>
      </c>
      <c r="W1507">
        <v>30.242000000000001</v>
      </c>
      <c r="X1507">
        <v>18729</v>
      </c>
      <c r="Y1507">
        <v>277.78800000000001</v>
      </c>
      <c r="Z1507">
        <v>350644</v>
      </c>
      <c r="AA1507">
        <v>225956950</v>
      </c>
      <c r="AB1507">
        <v>3351.3829999999998</v>
      </c>
      <c r="AC1507">
        <v>5.2009999999999996</v>
      </c>
      <c r="AD1507">
        <v>1275017</v>
      </c>
      <c r="AE1507">
        <v>18.911000000000001</v>
      </c>
      <c r="AF1507">
        <v>0.318</v>
      </c>
      <c r="AG1507">
        <v>3.1</v>
      </c>
      <c r="AH1507" t="s">
        <v>207</v>
      </c>
      <c r="AI1507">
        <v>134734103</v>
      </c>
      <c r="AJ1507">
        <v>53686512</v>
      </c>
      <c r="AK1507">
        <v>51121653</v>
      </c>
      <c r="AL1507">
        <v>31003412</v>
      </c>
      <c r="AM1507">
        <v>65365</v>
      </c>
      <c r="AN1507">
        <v>347200</v>
      </c>
      <c r="AO1507">
        <v>199.84</v>
      </c>
      <c r="AP1507">
        <v>79.63</v>
      </c>
      <c r="AQ1507">
        <v>75.819999999999993</v>
      </c>
      <c r="AR1507">
        <v>45.98</v>
      </c>
      <c r="AS1507">
        <v>5150</v>
      </c>
      <c r="AT1507">
        <v>19928</v>
      </c>
      <c r="AU1507">
        <v>0.03</v>
      </c>
      <c r="AV1507">
        <v>69.44</v>
      </c>
      <c r="AW1507">
        <v>67422000</v>
      </c>
      <c r="AX1507">
        <v>122.578</v>
      </c>
      <c r="AY1507">
        <v>42</v>
      </c>
      <c r="AZ1507">
        <v>19.718</v>
      </c>
      <c r="BA1507">
        <v>13.079000000000001</v>
      </c>
      <c r="BB1507">
        <v>38605.671000000002</v>
      </c>
      <c r="BD1507">
        <v>86.06</v>
      </c>
      <c r="BE1507">
        <v>4.7699999999999996</v>
      </c>
      <c r="BF1507">
        <v>30.1</v>
      </c>
      <c r="BG1507">
        <v>35.6</v>
      </c>
      <c r="BI1507">
        <v>5.98</v>
      </c>
      <c r="BJ1507">
        <v>82.66</v>
      </c>
      <c r="BK1507">
        <v>0.90100000000000002</v>
      </c>
      <c r="BL1507">
        <v>80855.5</v>
      </c>
      <c r="BM1507">
        <v>6.38</v>
      </c>
      <c r="BN1507">
        <v>4.38</v>
      </c>
      <c r="BO1507">
        <v>1199.24505354335</v>
      </c>
    </row>
    <row r="1508" spans="1:67" x14ac:dyDescent="0.3">
      <c r="A1508" t="s">
        <v>205</v>
      </c>
      <c r="B1508" t="s">
        <v>206</v>
      </c>
      <c r="C1508" t="s">
        <v>122</v>
      </c>
      <c r="D1508" s="33">
        <v>44585</v>
      </c>
      <c r="E1508">
        <v>16852414</v>
      </c>
      <c r="F1508">
        <v>108481</v>
      </c>
      <c r="G1508">
        <v>361163.571</v>
      </c>
      <c r="H1508">
        <v>129088</v>
      </c>
      <c r="I1508">
        <v>393</v>
      </c>
      <c r="J1508">
        <v>251.286</v>
      </c>
      <c r="K1508">
        <v>249954.22899999999</v>
      </c>
      <c r="L1508">
        <v>1608.9849999999999</v>
      </c>
      <c r="M1508">
        <v>5356.7610000000004</v>
      </c>
      <c r="N1508">
        <v>1914.627</v>
      </c>
      <c r="O1508">
        <v>5.8289999999999997</v>
      </c>
      <c r="P1508">
        <v>3.7269999999999999</v>
      </c>
      <c r="Q1508">
        <v>1.08</v>
      </c>
      <c r="R1508">
        <v>3776</v>
      </c>
      <c r="S1508">
        <v>56.005000000000003</v>
      </c>
      <c r="T1508">
        <v>29748</v>
      </c>
      <c r="U1508">
        <v>441.221</v>
      </c>
      <c r="V1508">
        <v>2021</v>
      </c>
      <c r="W1508">
        <v>29.975000000000001</v>
      </c>
      <c r="X1508">
        <v>19267</v>
      </c>
      <c r="Y1508">
        <v>285.767</v>
      </c>
      <c r="Z1508">
        <v>1697518</v>
      </c>
      <c r="AA1508">
        <v>227654468</v>
      </c>
      <c r="AB1508">
        <v>3376.5610000000001</v>
      </c>
      <c r="AC1508">
        <v>25.178000000000001</v>
      </c>
      <c r="AD1508">
        <v>1262319</v>
      </c>
      <c r="AE1508">
        <v>18.722999999999999</v>
      </c>
      <c r="AF1508">
        <v>0.32700000000000001</v>
      </c>
      <c r="AG1508">
        <v>3.1</v>
      </c>
      <c r="AH1508" t="s">
        <v>207</v>
      </c>
      <c r="AI1508">
        <v>135016897</v>
      </c>
      <c r="AJ1508">
        <v>53701526</v>
      </c>
      <c r="AK1508">
        <v>51169752</v>
      </c>
      <c r="AL1508">
        <v>31223108</v>
      </c>
      <c r="AM1508">
        <v>282794</v>
      </c>
      <c r="AN1508">
        <v>329431</v>
      </c>
      <c r="AO1508">
        <v>200.26</v>
      </c>
      <c r="AP1508">
        <v>79.650000000000006</v>
      </c>
      <c r="AQ1508">
        <v>75.89</v>
      </c>
      <c r="AR1508">
        <v>46.31</v>
      </c>
      <c r="AS1508">
        <v>4886</v>
      </c>
      <c r="AT1508">
        <v>18896</v>
      </c>
      <c r="AU1508">
        <v>2.8000000000000001E-2</v>
      </c>
      <c r="AV1508">
        <v>69.44</v>
      </c>
      <c r="AW1508">
        <v>67422000</v>
      </c>
      <c r="AX1508">
        <v>122.578</v>
      </c>
      <c r="AY1508">
        <v>42</v>
      </c>
      <c r="AZ1508">
        <v>19.718</v>
      </c>
      <c r="BA1508">
        <v>13.079000000000001</v>
      </c>
      <c r="BB1508">
        <v>38605.671000000002</v>
      </c>
      <c r="BD1508">
        <v>86.06</v>
      </c>
      <c r="BE1508">
        <v>4.7699999999999996</v>
      </c>
      <c r="BF1508">
        <v>30.1</v>
      </c>
      <c r="BG1508">
        <v>35.6</v>
      </c>
      <c r="BI1508">
        <v>5.98</v>
      </c>
      <c r="BJ1508">
        <v>82.66</v>
      </c>
      <c r="BK1508">
        <v>0.90100000000000002</v>
      </c>
    </row>
    <row r="1509" spans="1:67" x14ac:dyDescent="0.3">
      <c r="A1509" t="s">
        <v>205</v>
      </c>
      <c r="B1509" t="s">
        <v>206</v>
      </c>
      <c r="C1509" t="s">
        <v>122</v>
      </c>
      <c r="D1509" s="33">
        <v>44586</v>
      </c>
      <c r="E1509">
        <v>17354921</v>
      </c>
      <c r="F1509">
        <v>502507</v>
      </c>
      <c r="G1509">
        <v>366554.71399999998</v>
      </c>
      <c r="H1509">
        <v>129557</v>
      </c>
      <c r="I1509">
        <v>469</v>
      </c>
      <c r="J1509">
        <v>264.714</v>
      </c>
      <c r="K1509">
        <v>257407.389</v>
      </c>
      <c r="L1509">
        <v>7453.1610000000001</v>
      </c>
      <c r="M1509">
        <v>5436.723</v>
      </c>
      <c r="N1509">
        <v>1921.5830000000001</v>
      </c>
      <c r="O1509">
        <v>6.9560000000000004</v>
      </c>
      <c r="P1509">
        <v>3.9260000000000002</v>
      </c>
      <c r="Q1509">
        <v>1.06</v>
      </c>
      <c r="R1509">
        <v>3741</v>
      </c>
      <c r="S1509">
        <v>55.485999999999997</v>
      </c>
      <c r="T1509">
        <v>30189</v>
      </c>
      <c r="U1509">
        <v>447.762</v>
      </c>
      <c r="V1509">
        <v>2034</v>
      </c>
      <c r="W1509">
        <v>30.167999999999999</v>
      </c>
      <c r="X1509">
        <v>19600</v>
      </c>
      <c r="Y1509">
        <v>290.70600000000002</v>
      </c>
      <c r="Z1509">
        <v>1297741</v>
      </c>
      <c r="AA1509">
        <v>228952209</v>
      </c>
      <c r="AB1509">
        <v>3395.8090000000002</v>
      </c>
      <c r="AC1509">
        <v>19.248000000000001</v>
      </c>
      <c r="AD1509">
        <v>1234970</v>
      </c>
      <c r="AE1509">
        <v>18.317</v>
      </c>
      <c r="AF1509">
        <v>0.33</v>
      </c>
      <c r="AG1509">
        <v>3</v>
      </c>
      <c r="AH1509" t="s">
        <v>207</v>
      </c>
      <c r="AI1509">
        <v>135334643</v>
      </c>
      <c r="AJ1509">
        <v>53719180</v>
      </c>
      <c r="AK1509">
        <v>51224420</v>
      </c>
      <c r="AL1509">
        <v>31468548</v>
      </c>
      <c r="AM1509">
        <v>317746</v>
      </c>
      <c r="AN1509">
        <v>309271</v>
      </c>
      <c r="AO1509">
        <v>200.73</v>
      </c>
      <c r="AP1509">
        <v>79.680000000000007</v>
      </c>
      <c r="AQ1509">
        <v>75.98</v>
      </c>
      <c r="AR1509">
        <v>46.67</v>
      </c>
      <c r="AS1509">
        <v>4587</v>
      </c>
      <c r="AT1509">
        <v>17757</v>
      </c>
      <c r="AU1509">
        <v>2.5999999999999999E-2</v>
      </c>
      <c r="AV1509">
        <v>69.44</v>
      </c>
      <c r="AW1509">
        <v>67422000</v>
      </c>
      <c r="AX1509">
        <v>122.578</v>
      </c>
      <c r="AY1509">
        <v>42</v>
      </c>
      <c r="AZ1509">
        <v>19.718</v>
      </c>
      <c r="BA1509">
        <v>13.079000000000001</v>
      </c>
      <c r="BB1509">
        <v>38605.671000000002</v>
      </c>
      <c r="BD1509">
        <v>86.06</v>
      </c>
      <c r="BE1509">
        <v>4.7699999999999996</v>
      </c>
      <c r="BF1509">
        <v>30.1</v>
      </c>
      <c r="BG1509">
        <v>35.6</v>
      </c>
      <c r="BI1509">
        <v>5.98</v>
      </c>
      <c r="BJ1509">
        <v>82.66</v>
      </c>
      <c r="BK1509">
        <v>0.90100000000000002</v>
      </c>
    </row>
    <row r="1510" spans="1:67" x14ac:dyDescent="0.3">
      <c r="A1510" t="s">
        <v>205</v>
      </c>
      <c r="B1510" t="s">
        <v>206</v>
      </c>
      <c r="C1510" t="s">
        <v>122</v>
      </c>
      <c r="D1510" s="33">
        <v>44587</v>
      </c>
      <c r="E1510">
        <v>17782057</v>
      </c>
      <c r="F1510">
        <v>427136</v>
      </c>
      <c r="G1510">
        <v>365264.571</v>
      </c>
      <c r="H1510">
        <v>129813</v>
      </c>
      <c r="I1510">
        <v>256</v>
      </c>
      <c r="J1510">
        <v>299.57100000000003</v>
      </c>
      <c r="K1510">
        <v>263742.65100000001</v>
      </c>
      <c r="L1510">
        <v>6335.2610000000004</v>
      </c>
      <c r="M1510">
        <v>5417.5870000000004</v>
      </c>
      <c r="N1510">
        <v>1925.38</v>
      </c>
      <c r="O1510">
        <v>3.7970000000000002</v>
      </c>
      <c r="P1510">
        <v>4.4429999999999996</v>
      </c>
      <c r="Q1510">
        <v>1.03</v>
      </c>
      <c r="R1510">
        <v>3712</v>
      </c>
      <c r="S1510">
        <v>55.055999999999997</v>
      </c>
      <c r="T1510">
        <v>30624</v>
      </c>
      <c r="U1510">
        <v>454.214</v>
      </c>
      <c r="V1510">
        <v>2045</v>
      </c>
      <c r="W1510">
        <v>30.331</v>
      </c>
      <c r="X1510">
        <v>19710</v>
      </c>
      <c r="Y1510">
        <v>292.33800000000002</v>
      </c>
      <c r="Z1510">
        <v>1264898</v>
      </c>
      <c r="AA1510">
        <v>230217107</v>
      </c>
      <c r="AB1510">
        <v>3414.57</v>
      </c>
      <c r="AC1510">
        <v>18.760999999999999</v>
      </c>
      <c r="AD1510">
        <v>1200039</v>
      </c>
      <c r="AE1510">
        <v>17.798999999999999</v>
      </c>
      <c r="AF1510">
        <v>0.33400000000000002</v>
      </c>
      <c r="AG1510">
        <v>3</v>
      </c>
      <c r="AH1510" t="s">
        <v>207</v>
      </c>
      <c r="AI1510">
        <v>135612321</v>
      </c>
      <c r="AJ1510">
        <v>53736491</v>
      </c>
      <c r="AK1510">
        <v>51273680</v>
      </c>
      <c r="AL1510">
        <v>31679670</v>
      </c>
      <c r="AM1510">
        <v>277678</v>
      </c>
      <c r="AN1510">
        <v>296015</v>
      </c>
      <c r="AO1510">
        <v>201.14</v>
      </c>
      <c r="AP1510">
        <v>79.7</v>
      </c>
      <c r="AQ1510">
        <v>76.05</v>
      </c>
      <c r="AR1510">
        <v>46.99</v>
      </c>
      <c r="AS1510">
        <v>4390</v>
      </c>
      <c r="AT1510">
        <v>16736</v>
      </c>
      <c r="AU1510">
        <v>2.5000000000000001E-2</v>
      </c>
      <c r="AV1510">
        <v>69.44</v>
      </c>
      <c r="AW1510">
        <v>67422000</v>
      </c>
      <c r="AX1510">
        <v>122.578</v>
      </c>
      <c r="AY1510">
        <v>42</v>
      </c>
      <c r="AZ1510">
        <v>19.718</v>
      </c>
      <c r="BA1510">
        <v>13.079000000000001</v>
      </c>
      <c r="BB1510">
        <v>38605.671000000002</v>
      </c>
      <c r="BD1510">
        <v>86.06</v>
      </c>
      <c r="BE1510">
        <v>4.7699999999999996</v>
      </c>
      <c r="BF1510">
        <v>30.1</v>
      </c>
      <c r="BG1510">
        <v>35.6</v>
      </c>
      <c r="BI1510">
        <v>5.98</v>
      </c>
      <c r="BJ1510">
        <v>82.66</v>
      </c>
      <c r="BK1510">
        <v>0.90100000000000002</v>
      </c>
    </row>
    <row r="1511" spans="1:67" x14ac:dyDescent="0.3">
      <c r="A1511" t="s">
        <v>205</v>
      </c>
      <c r="B1511" t="s">
        <v>206</v>
      </c>
      <c r="C1511" t="s">
        <v>122</v>
      </c>
      <c r="D1511" s="33">
        <v>44588</v>
      </c>
      <c r="E1511">
        <v>18174674</v>
      </c>
      <c r="F1511">
        <v>392617</v>
      </c>
      <c r="G1511">
        <v>360360.85700000002</v>
      </c>
      <c r="H1511">
        <v>130082</v>
      </c>
      <c r="I1511">
        <v>269</v>
      </c>
      <c r="J1511">
        <v>271.714</v>
      </c>
      <c r="K1511">
        <v>269565.92800000001</v>
      </c>
      <c r="L1511">
        <v>5823.277</v>
      </c>
      <c r="M1511">
        <v>5344.8559999999998</v>
      </c>
      <c r="N1511">
        <v>1929.37</v>
      </c>
      <c r="O1511">
        <v>3.99</v>
      </c>
      <c r="P1511">
        <v>4.03</v>
      </c>
      <c r="Q1511">
        <v>1</v>
      </c>
      <c r="R1511">
        <v>3694</v>
      </c>
      <c r="S1511">
        <v>54.789000000000001</v>
      </c>
      <c r="T1511">
        <v>30982</v>
      </c>
      <c r="U1511">
        <v>459.524</v>
      </c>
      <c r="V1511">
        <v>2060</v>
      </c>
      <c r="W1511">
        <v>30.553999999999998</v>
      </c>
      <c r="X1511">
        <v>19752</v>
      </c>
      <c r="Y1511">
        <v>292.96100000000001</v>
      </c>
      <c r="Z1511">
        <v>1133623</v>
      </c>
      <c r="AA1511">
        <v>231350730</v>
      </c>
      <c r="AB1511">
        <v>3431.3829999999998</v>
      </c>
      <c r="AC1511">
        <v>16.814</v>
      </c>
      <c r="AD1511">
        <v>1162258</v>
      </c>
      <c r="AE1511">
        <v>17.239000000000001</v>
      </c>
      <c r="AF1511">
        <v>0.33700000000000002</v>
      </c>
      <c r="AG1511">
        <v>3</v>
      </c>
      <c r="AH1511" t="s">
        <v>207</v>
      </c>
      <c r="AI1511">
        <v>135882672</v>
      </c>
      <c r="AJ1511">
        <v>53751432</v>
      </c>
      <c r="AK1511">
        <v>51319631</v>
      </c>
      <c r="AL1511">
        <v>31889142</v>
      </c>
      <c r="AM1511">
        <v>270351</v>
      </c>
      <c r="AN1511">
        <v>279848</v>
      </c>
      <c r="AO1511">
        <v>201.54</v>
      </c>
      <c r="AP1511">
        <v>79.72</v>
      </c>
      <c r="AQ1511">
        <v>76.12</v>
      </c>
      <c r="AR1511">
        <v>47.3</v>
      </c>
      <c r="AS1511">
        <v>4151</v>
      </c>
      <c r="AT1511">
        <v>15812</v>
      </c>
      <c r="AU1511">
        <v>2.3E-2</v>
      </c>
      <c r="AV1511">
        <v>69.44</v>
      </c>
      <c r="AW1511">
        <v>67422000</v>
      </c>
      <c r="AX1511">
        <v>122.578</v>
      </c>
      <c r="AY1511">
        <v>42</v>
      </c>
      <c r="AZ1511">
        <v>19.718</v>
      </c>
      <c r="BA1511">
        <v>13.079000000000001</v>
      </c>
      <c r="BB1511">
        <v>38605.671000000002</v>
      </c>
      <c r="BD1511">
        <v>86.06</v>
      </c>
      <c r="BE1511">
        <v>4.7699999999999996</v>
      </c>
      <c r="BF1511">
        <v>30.1</v>
      </c>
      <c r="BG1511">
        <v>35.6</v>
      </c>
      <c r="BI1511">
        <v>5.98</v>
      </c>
      <c r="BJ1511">
        <v>82.66</v>
      </c>
      <c r="BK1511">
        <v>0.90100000000000002</v>
      </c>
    </row>
    <row r="1512" spans="1:67" x14ac:dyDescent="0.3">
      <c r="A1512" t="s">
        <v>205</v>
      </c>
      <c r="B1512" t="s">
        <v>206</v>
      </c>
      <c r="C1512" t="s">
        <v>122</v>
      </c>
      <c r="D1512" s="33">
        <v>44589</v>
      </c>
      <c r="E1512">
        <v>18528177</v>
      </c>
      <c r="F1512">
        <v>353503</v>
      </c>
      <c r="G1512">
        <v>353596.85700000002</v>
      </c>
      <c r="H1512">
        <v>130345</v>
      </c>
      <c r="I1512">
        <v>263</v>
      </c>
      <c r="J1512">
        <v>276</v>
      </c>
      <c r="K1512">
        <v>274809.06800000003</v>
      </c>
      <c r="L1512">
        <v>5243.14</v>
      </c>
      <c r="M1512">
        <v>5244.5320000000002</v>
      </c>
      <c r="N1512">
        <v>1933.271</v>
      </c>
      <c r="O1512">
        <v>3.9009999999999998</v>
      </c>
      <c r="P1512">
        <v>4.0940000000000003</v>
      </c>
      <c r="Q1512">
        <v>0.98</v>
      </c>
      <c r="R1512">
        <v>3656</v>
      </c>
      <c r="S1512">
        <v>54.225999999999999</v>
      </c>
      <c r="T1512">
        <v>31271</v>
      </c>
      <c r="U1512">
        <v>463.81</v>
      </c>
      <c r="V1512">
        <v>2052</v>
      </c>
      <c r="W1512">
        <v>30.434999999999999</v>
      </c>
      <c r="X1512">
        <v>19773</v>
      </c>
      <c r="Y1512">
        <v>293.27199999999999</v>
      </c>
      <c r="Z1512">
        <v>1098814</v>
      </c>
      <c r="AA1512">
        <v>232449544</v>
      </c>
      <c r="AB1512">
        <v>3447.681</v>
      </c>
      <c r="AC1512">
        <v>16.297999999999998</v>
      </c>
      <c r="AD1512">
        <v>1124094</v>
      </c>
      <c r="AE1512">
        <v>16.672999999999998</v>
      </c>
      <c r="AF1512">
        <v>0.34100000000000003</v>
      </c>
      <c r="AG1512">
        <v>2.9</v>
      </c>
      <c r="AH1512" t="s">
        <v>207</v>
      </c>
      <c r="AI1512">
        <v>136268671</v>
      </c>
      <c r="AJ1512">
        <v>53771171</v>
      </c>
      <c r="AK1512">
        <v>51393628</v>
      </c>
      <c r="AL1512">
        <v>32181417</v>
      </c>
      <c r="AM1512">
        <v>385999</v>
      </c>
      <c r="AN1512">
        <v>268720</v>
      </c>
      <c r="AO1512">
        <v>202.11</v>
      </c>
      <c r="AP1512">
        <v>79.75</v>
      </c>
      <c r="AQ1512">
        <v>76.23</v>
      </c>
      <c r="AR1512">
        <v>47.73</v>
      </c>
      <c r="AS1512">
        <v>3986</v>
      </c>
      <c r="AT1512">
        <v>15083</v>
      </c>
      <c r="AU1512">
        <v>2.1999999999999999E-2</v>
      </c>
      <c r="AV1512">
        <v>69.44</v>
      </c>
      <c r="AW1512">
        <v>67422000</v>
      </c>
      <c r="AX1512">
        <v>122.578</v>
      </c>
      <c r="AY1512">
        <v>42</v>
      </c>
      <c r="AZ1512">
        <v>19.718</v>
      </c>
      <c r="BA1512">
        <v>13.079000000000001</v>
      </c>
      <c r="BB1512">
        <v>38605.671000000002</v>
      </c>
      <c r="BD1512">
        <v>86.06</v>
      </c>
      <c r="BE1512">
        <v>4.7699999999999996</v>
      </c>
      <c r="BF1512">
        <v>30.1</v>
      </c>
      <c r="BG1512">
        <v>35.6</v>
      </c>
      <c r="BI1512">
        <v>5.98</v>
      </c>
      <c r="BJ1512">
        <v>82.66</v>
      </c>
      <c r="BK1512">
        <v>0.90100000000000002</v>
      </c>
    </row>
    <row r="1513" spans="1:67" x14ac:dyDescent="0.3">
      <c r="A1513" t="s">
        <v>205</v>
      </c>
      <c r="B1513" t="s">
        <v>206</v>
      </c>
      <c r="C1513" t="s">
        <v>122</v>
      </c>
      <c r="D1513" s="33">
        <v>44590</v>
      </c>
      <c r="E1513">
        <v>18860575</v>
      </c>
      <c r="F1513">
        <v>332398</v>
      </c>
      <c r="G1513">
        <v>345465.14299999998</v>
      </c>
      <c r="H1513">
        <v>130523</v>
      </c>
      <c r="I1513">
        <v>178</v>
      </c>
      <c r="J1513">
        <v>277.57100000000003</v>
      </c>
      <c r="K1513">
        <v>279739.18</v>
      </c>
      <c r="L1513">
        <v>4930.1120000000001</v>
      </c>
      <c r="M1513">
        <v>5123.9229999999998</v>
      </c>
      <c r="N1513">
        <v>1935.9110000000001</v>
      </c>
      <c r="O1513">
        <v>2.64</v>
      </c>
      <c r="P1513">
        <v>4.117</v>
      </c>
      <c r="Q1513">
        <v>0.95</v>
      </c>
      <c r="R1513">
        <v>3634</v>
      </c>
      <c r="S1513">
        <v>53.899000000000001</v>
      </c>
      <c r="T1513">
        <v>31282</v>
      </c>
      <c r="U1513">
        <v>463.97300000000001</v>
      </c>
      <c r="V1513">
        <v>2027</v>
      </c>
      <c r="W1513">
        <v>30.064</v>
      </c>
      <c r="X1513">
        <v>19690</v>
      </c>
      <c r="Y1513">
        <v>292.041</v>
      </c>
      <c r="Z1513">
        <v>806096</v>
      </c>
      <c r="AA1513">
        <v>233255640</v>
      </c>
      <c r="AB1513">
        <v>3459.6370000000002</v>
      </c>
      <c r="AC1513">
        <v>11.956</v>
      </c>
      <c r="AD1513">
        <v>1092762</v>
      </c>
      <c r="AE1513">
        <v>16.207999999999998</v>
      </c>
      <c r="AF1513">
        <v>0.34399999999999997</v>
      </c>
      <c r="AG1513">
        <v>2.9</v>
      </c>
      <c r="AH1513" t="s">
        <v>207</v>
      </c>
      <c r="AI1513">
        <v>136512416</v>
      </c>
      <c r="AJ1513">
        <v>53783316</v>
      </c>
      <c r="AK1513">
        <v>51440284</v>
      </c>
      <c r="AL1513">
        <v>32366375</v>
      </c>
      <c r="AM1513">
        <v>243745</v>
      </c>
      <c r="AN1513">
        <v>263383</v>
      </c>
      <c r="AO1513">
        <v>202.47</v>
      </c>
      <c r="AP1513">
        <v>79.77</v>
      </c>
      <c r="AQ1513">
        <v>76.3</v>
      </c>
      <c r="AR1513">
        <v>48.01</v>
      </c>
      <c r="AS1513">
        <v>3906</v>
      </c>
      <c r="AT1513">
        <v>14410</v>
      </c>
      <c r="AU1513">
        <v>2.1000000000000001E-2</v>
      </c>
      <c r="AV1513">
        <v>69.44</v>
      </c>
      <c r="AW1513">
        <v>67422000</v>
      </c>
      <c r="AX1513">
        <v>122.578</v>
      </c>
      <c r="AY1513">
        <v>42</v>
      </c>
      <c r="AZ1513">
        <v>19.718</v>
      </c>
      <c r="BA1513">
        <v>13.079000000000001</v>
      </c>
      <c r="BB1513">
        <v>38605.671000000002</v>
      </c>
      <c r="BD1513">
        <v>86.06</v>
      </c>
      <c r="BE1513">
        <v>4.7699999999999996</v>
      </c>
      <c r="BF1513">
        <v>30.1</v>
      </c>
      <c r="BG1513">
        <v>35.6</v>
      </c>
      <c r="BI1513">
        <v>5.98</v>
      </c>
      <c r="BJ1513">
        <v>82.66</v>
      </c>
      <c r="BK1513">
        <v>0.90100000000000002</v>
      </c>
    </row>
    <row r="1514" spans="1:67" x14ac:dyDescent="0.3">
      <c r="A1514" t="s">
        <v>205</v>
      </c>
      <c r="B1514" t="s">
        <v>206</v>
      </c>
      <c r="C1514" t="s">
        <v>122</v>
      </c>
      <c r="D1514" s="33">
        <v>44591</v>
      </c>
      <c r="E1514">
        <v>19110023</v>
      </c>
      <c r="F1514">
        <v>249448</v>
      </c>
      <c r="G1514">
        <v>338012.85700000002</v>
      </c>
      <c r="H1514">
        <v>130650</v>
      </c>
      <c r="I1514">
        <v>127</v>
      </c>
      <c r="J1514">
        <v>279.286</v>
      </c>
      <c r="K1514">
        <v>283438.98100000003</v>
      </c>
      <c r="L1514">
        <v>3699.8009999999999</v>
      </c>
      <c r="M1514">
        <v>5013.3909999999996</v>
      </c>
      <c r="N1514">
        <v>1937.7950000000001</v>
      </c>
      <c r="O1514">
        <v>1.8839999999999999</v>
      </c>
      <c r="P1514">
        <v>4.1420000000000003</v>
      </c>
      <c r="Q1514">
        <v>0.93</v>
      </c>
      <c r="R1514">
        <v>3641</v>
      </c>
      <c r="S1514">
        <v>54.003</v>
      </c>
      <c r="T1514">
        <v>31536</v>
      </c>
      <c r="U1514">
        <v>467.74099999999999</v>
      </c>
      <c r="V1514">
        <v>1999</v>
      </c>
      <c r="W1514">
        <v>29.649000000000001</v>
      </c>
      <c r="X1514">
        <v>19686</v>
      </c>
      <c r="Y1514">
        <v>291.98200000000003</v>
      </c>
      <c r="Z1514">
        <v>268051</v>
      </c>
      <c r="AA1514">
        <v>233523691</v>
      </c>
      <c r="AB1514">
        <v>3463.6129999999998</v>
      </c>
      <c r="AC1514">
        <v>3.976</v>
      </c>
      <c r="AD1514">
        <v>1080963</v>
      </c>
      <c r="AE1514">
        <v>16.033000000000001</v>
      </c>
      <c r="AF1514">
        <v>0.34399999999999997</v>
      </c>
      <c r="AG1514">
        <v>2.9</v>
      </c>
      <c r="AH1514" t="s">
        <v>207</v>
      </c>
      <c r="AI1514">
        <v>136567332</v>
      </c>
      <c r="AJ1514">
        <v>53786264</v>
      </c>
      <c r="AK1514">
        <v>51453025</v>
      </c>
      <c r="AL1514">
        <v>32405617</v>
      </c>
      <c r="AM1514">
        <v>54916</v>
      </c>
      <c r="AN1514">
        <v>261890</v>
      </c>
      <c r="AO1514">
        <v>202.56</v>
      </c>
      <c r="AP1514">
        <v>79.78</v>
      </c>
      <c r="AQ1514">
        <v>76.31</v>
      </c>
      <c r="AR1514">
        <v>48.06</v>
      </c>
      <c r="AS1514">
        <v>3884</v>
      </c>
      <c r="AT1514">
        <v>14250</v>
      </c>
      <c r="AU1514">
        <v>2.1000000000000001E-2</v>
      </c>
      <c r="AV1514">
        <v>69.44</v>
      </c>
      <c r="AW1514">
        <v>67422000</v>
      </c>
      <c r="AX1514">
        <v>122.578</v>
      </c>
      <c r="AY1514">
        <v>42</v>
      </c>
      <c r="AZ1514">
        <v>19.718</v>
      </c>
      <c r="BA1514">
        <v>13.079000000000001</v>
      </c>
      <c r="BB1514">
        <v>38605.671000000002</v>
      </c>
      <c r="BD1514">
        <v>86.06</v>
      </c>
      <c r="BE1514">
        <v>4.7699999999999996</v>
      </c>
      <c r="BF1514">
        <v>30.1</v>
      </c>
      <c r="BG1514">
        <v>35.6</v>
      </c>
      <c r="BI1514">
        <v>5.98</v>
      </c>
      <c r="BJ1514">
        <v>82.66</v>
      </c>
      <c r="BK1514">
        <v>0.90100000000000002</v>
      </c>
      <c r="BL1514">
        <v>82153.399999999994</v>
      </c>
      <c r="BM1514">
        <v>6.41</v>
      </c>
      <c r="BN1514">
        <v>9.57</v>
      </c>
      <c r="BO1514">
        <v>1218.4954465901301</v>
      </c>
    </row>
    <row r="1515" spans="1:67" x14ac:dyDescent="0.3">
      <c r="A1515" t="s">
        <v>205</v>
      </c>
      <c r="B1515" t="s">
        <v>206</v>
      </c>
      <c r="C1515" t="s">
        <v>122</v>
      </c>
      <c r="D1515" s="33">
        <v>44592</v>
      </c>
      <c r="E1515">
        <v>19196399</v>
      </c>
      <c r="F1515">
        <v>86376</v>
      </c>
      <c r="G1515">
        <v>334855</v>
      </c>
      <c r="H1515">
        <v>131011</v>
      </c>
      <c r="I1515">
        <v>361</v>
      </c>
      <c r="J1515">
        <v>274.714</v>
      </c>
      <c r="K1515">
        <v>284720.10600000003</v>
      </c>
      <c r="L1515">
        <v>1281.125</v>
      </c>
      <c r="M1515">
        <v>4966.5540000000001</v>
      </c>
      <c r="N1515">
        <v>1943.1489999999999</v>
      </c>
      <c r="O1515">
        <v>5.3540000000000001</v>
      </c>
      <c r="P1515">
        <v>4.0750000000000002</v>
      </c>
      <c r="Q1515">
        <v>0.9</v>
      </c>
      <c r="R1515">
        <v>3700</v>
      </c>
      <c r="S1515">
        <v>54.878</v>
      </c>
      <c r="T1515">
        <v>32374</v>
      </c>
      <c r="U1515">
        <v>480.17</v>
      </c>
      <c r="V1515">
        <v>1996</v>
      </c>
      <c r="W1515">
        <v>29.605</v>
      </c>
      <c r="X1515">
        <v>19480</v>
      </c>
      <c r="Y1515">
        <v>288.92599999999999</v>
      </c>
      <c r="Z1515">
        <v>1334371</v>
      </c>
      <c r="AA1515">
        <v>234858062</v>
      </c>
      <c r="AB1515">
        <v>3483.404</v>
      </c>
      <c r="AC1515">
        <v>19.791</v>
      </c>
      <c r="AD1515">
        <v>1029085</v>
      </c>
      <c r="AE1515">
        <v>15.263</v>
      </c>
      <c r="AF1515">
        <v>0.34399999999999997</v>
      </c>
      <c r="AG1515">
        <v>2.9</v>
      </c>
      <c r="AH1515" t="s">
        <v>207</v>
      </c>
      <c r="AI1515">
        <v>136769260</v>
      </c>
      <c r="AJ1515">
        <v>53796855</v>
      </c>
      <c r="AK1515">
        <v>51495294</v>
      </c>
      <c r="AL1515">
        <v>32554699</v>
      </c>
      <c r="AM1515">
        <v>201928</v>
      </c>
      <c r="AN1515">
        <v>250338</v>
      </c>
      <c r="AO1515">
        <v>202.86</v>
      </c>
      <c r="AP1515">
        <v>79.790000000000006</v>
      </c>
      <c r="AQ1515">
        <v>76.38</v>
      </c>
      <c r="AR1515">
        <v>48.28</v>
      </c>
      <c r="AS1515">
        <v>3713</v>
      </c>
      <c r="AT1515">
        <v>13618</v>
      </c>
      <c r="AU1515">
        <v>0.02</v>
      </c>
      <c r="AV1515">
        <v>69.44</v>
      </c>
      <c r="AW1515">
        <v>67422000</v>
      </c>
      <c r="AX1515">
        <v>122.578</v>
      </c>
      <c r="AY1515">
        <v>42</v>
      </c>
      <c r="AZ1515">
        <v>19.718</v>
      </c>
      <c r="BA1515">
        <v>13.079000000000001</v>
      </c>
      <c r="BB1515">
        <v>38605.671000000002</v>
      </c>
      <c r="BD1515">
        <v>86.06</v>
      </c>
      <c r="BE1515">
        <v>4.7699999999999996</v>
      </c>
      <c r="BF1515">
        <v>30.1</v>
      </c>
      <c r="BG1515">
        <v>35.6</v>
      </c>
      <c r="BI1515">
        <v>5.98</v>
      </c>
      <c r="BJ1515">
        <v>82.66</v>
      </c>
      <c r="BK1515">
        <v>0.90100000000000002</v>
      </c>
    </row>
    <row r="1516" spans="1:67" x14ac:dyDescent="0.3">
      <c r="A1516" t="s">
        <v>205</v>
      </c>
      <c r="B1516" t="s">
        <v>206</v>
      </c>
      <c r="C1516" t="s">
        <v>122</v>
      </c>
      <c r="D1516" s="33">
        <v>44593</v>
      </c>
      <c r="E1516">
        <v>19609576</v>
      </c>
      <c r="F1516">
        <v>413177</v>
      </c>
      <c r="G1516">
        <v>322093.571</v>
      </c>
      <c r="H1516">
        <v>131379</v>
      </c>
      <c r="I1516">
        <v>368</v>
      </c>
      <c r="J1516">
        <v>260.286</v>
      </c>
      <c r="K1516">
        <v>290848.32799999998</v>
      </c>
      <c r="L1516">
        <v>6128.2219999999998</v>
      </c>
      <c r="M1516">
        <v>4777.277</v>
      </c>
      <c r="N1516">
        <v>1948.607</v>
      </c>
      <c r="O1516">
        <v>5.4580000000000002</v>
      </c>
      <c r="P1516">
        <v>3.8610000000000002</v>
      </c>
      <c r="Q1516">
        <v>0.88</v>
      </c>
      <c r="R1516">
        <v>3751</v>
      </c>
      <c r="S1516">
        <v>55.634999999999998</v>
      </c>
      <c r="T1516">
        <v>32894</v>
      </c>
      <c r="U1516">
        <v>487.88200000000001</v>
      </c>
      <c r="V1516">
        <v>2070</v>
      </c>
      <c r="W1516">
        <v>30.702000000000002</v>
      </c>
      <c r="X1516">
        <v>19555</v>
      </c>
      <c r="Y1516">
        <v>290.03899999999999</v>
      </c>
      <c r="Z1516">
        <v>967365</v>
      </c>
      <c r="AA1516">
        <v>235825427</v>
      </c>
      <c r="AB1516">
        <v>3497.752</v>
      </c>
      <c r="AC1516">
        <v>14.348000000000001</v>
      </c>
      <c r="AD1516">
        <v>981888</v>
      </c>
      <c r="AE1516">
        <v>14.563000000000001</v>
      </c>
      <c r="AF1516">
        <v>0.34100000000000003</v>
      </c>
      <c r="AG1516">
        <v>2.9</v>
      </c>
      <c r="AH1516" t="s">
        <v>207</v>
      </c>
      <c r="AI1516">
        <v>137003778</v>
      </c>
      <c r="AJ1516">
        <v>53808652</v>
      </c>
      <c r="AK1516">
        <v>51542309</v>
      </c>
      <c r="AL1516">
        <v>32730410</v>
      </c>
      <c r="AM1516">
        <v>234518</v>
      </c>
      <c r="AN1516">
        <v>238448</v>
      </c>
      <c r="AO1516">
        <v>203.2</v>
      </c>
      <c r="AP1516">
        <v>79.81</v>
      </c>
      <c r="AQ1516">
        <v>76.45</v>
      </c>
      <c r="AR1516">
        <v>48.55</v>
      </c>
      <c r="AS1516">
        <v>3537</v>
      </c>
      <c r="AT1516">
        <v>12782</v>
      </c>
      <c r="AU1516">
        <v>1.9E-2</v>
      </c>
      <c r="AV1516">
        <v>69.44</v>
      </c>
      <c r="AW1516">
        <v>67422000</v>
      </c>
      <c r="AX1516">
        <v>122.578</v>
      </c>
      <c r="AY1516">
        <v>42</v>
      </c>
      <c r="AZ1516">
        <v>19.718</v>
      </c>
      <c r="BA1516">
        <v>13.079000000000001</v>
      </c>
      <c r="BB1516">
        <v>38605.671000000002</v>
      </c>
      <c r="BD1516">
        <v>86.06</v>
      </c>
      <c r="BE1516">
        <v>4.7699999999999996</v>
      </c>
      <c r="BF1516">
        <v>30.1</v>
      </c>
      <c r="BG1516">
        <v>35.6</v>
      </c>
      <c r="BI1516">
        <v>5.98</v>
      </c>
      <c r="BJ1516">
        <v>82.66</v>
      </c>
      <c r="BK1516">
        <v>0.90100000000000002</v>
      </c>
    </row>
    <row r="1517" spans="1:67" x14ac:dyDescent="0.3">
      <c r="A1517" t="s">
        <v>205</v>
      </c>
      <c r="B1517" t="s">
        <v>206</v>
      </c>
      <c r="C1517" t="s">
        <v>122</v>
      </c>
      <c r="D1517" s="33">
        <v>44594</v>
      </c>
      <c r="E1517">
        <v>19924939</v>
      </c>
      <c r="F1517">
        <v>315363</v>
      </c>
      <c r="G1517">
        <v>306126</v>
      </c>
      <c r="H1517">
        <v>131655</v>
      </c>
      <c r="I1517">
        <v>276</v>
      </c>
      <c r="J1517">
        <v>263.14299999999997</v>
      </c>
      <c r="K1517">
        <v>295525.77799999999</v>
      </c>
      <c r="L1517">
        <v>4677.4489999999996</v>
      </c>
      <c r="M1517">
        <v>4540.4470000000001</v>
      </c>
      <c r="N1517">
        <v>1952.701</v>
      </c>
      <c r="O1517">
        <v>4.0940000000000003</v>
      </c>
      <c r="P1517">
        <v>3.903</v>
      </c>
      <c r="Q1517">
        <v>0.85</v>
      </c>
      <c r="R1517">
        <v>3700</v>
      </c>
      <c r="S1517">
        <v>54.878</v>
      </c>
      <c r="T1517">
        <v>32720</v>
      </c>
      <c r="U1517">
        <v>485.30200000000002</v>
      </c>
      <c r="V1517">
        <v>2095</v>
      </c>
      <c r="W1517">
        <v>31.073</v>
      </c>
      <c r="X1517">
        <v>19488</v>
      </c>
      <c r="Y1517">
        <v>289.04500000000002</v>
      </c>
      <c r="Z1517">
        <v>927098</v>
      </c>
      <c r="AA1517">
        <v>236752525</v>
      </c>
      <c r="AB1517">
        <v>3511.5030000000002</v>
      </c>
      <c r="AC1517">
        <v>13.750999999999999</v>
      </c>
      <c r="AD1517">
        <v>933631</v>
      </c>
      <c r="AE1517">
        <v>13.848000000000001</v>
      </c>
      <c r="AF1517">
        <v>0.33900000000000002</v>
      </c>
      <c r="AG1517">
        <v>2.9</v>
      </c>
      <c r="AH1517" t="s">
        <v>207</v>
      </c>
      <c r="AI1517">
        <v>137240081</v>
      </c>
      <c r="AJ1517">
        <v>53821329</v>
      </c>
      <c r="AK1517">
        <v>51593246</v>
      </c>
      <c r="AL1517">
        <v>32903114</v>
      </c>
      <c r="AM1517">
        <v>236303</v>
      </c>
      <c r="AN1517">
        <v>232537</v>
      </c>
      <c r="AO1517">
        <v>203.55</v>
      </c>
      <c r="AP1517">
        <v>79.83</v>
      </c>
      <c r="AQ1517">
        <v>76.52</v>
      </c>
      <c r="AR1517">
        <v>48.8</v>
      </c>
      <c r="AS1517">
        <v>3449</v>
      </c>
      <c r="AT1517">
        <v>12120</v>
      </c>
      <c r="AU1517">
        <v>1.7999999999999999E-2</v>
      </c>
      <c r="AV1517">
        <v>69.44</v>
      </c>
      <c r="AW1517">
        <v>67422000</v>
      </c>
      <c r="AX1517">
        <v>122.578</v>
      </c>
      <c r="AY1517">
        <v>42</v>
      </c>
      <c r="AZ1517">
        <v>19.718</v>
      </c>
      <c r="BA1517">
        <v>13.079000000000001</v>
      </c>
      <c r="BB1517">
        <v>38605.671000000002</v>
      </c>
      <c r="BD1517">
        <v>86.06</v>
      </c>
      <c r="BE1517">
        <v>4.7699999999999996</v>
      </c>
      <c r="BF1517">
        <v>30.1</v>
      </c>
      <c r="BG1517">
        <v>35.6</v>
      </c>
      <c r="BI1517">
        <v>5.98</v>
      </c>
      <c r="BJ1517">
        <v>82.66</v>
      </c>
      <c r="BK1517">
        <v>0.90100000000000002</v>
      </c>
    </row>
    <row r="1518" spans="1:67" x14ac:dyDescent="0.3">
      <c r="A1518" t="s">
        <v>205</v>
      </c>
      <c r="B1518" t="s">
        <v>206</v>
      </c>
      <c r="C1518" t="s">
        <v>122</v>
      </c>
      <c r="D1518" s="33">
        <v>44595</v>
      </c>
      <c r="E1518">
        <v>20199291</v>
      </c>
      <c r="F1518">
        <v>274352</v>
      </c>
      <c r="G1518">
        <v>289231</v>
      </c>
      <c r="H1518">
        <v>131919</v>
      </c>
      <c r="I1518">
        <v>264</v>
      </c>
      <c r="J1518">
        <v>262.42899999999997</v>
      </c>
      <c r="K1518">
        <v>299594.95400000003</v>
      </c>
      <c r="L1518">
        <v>4069.1759999999999</v>
      </c>
      <c r="M1518">
        <v>4289.8609999999999</v>
      </c>
      <c r="N1518">
        <v>1956.617</v>
      </c>
      <c r="O1518">
        <v>3.9159999999999999</v>
      </c>
      <c r="P1518">
        <v>3.8919999999999999</v>
      </c>
      <c r="Q1518">
        <v>0.82</v>
      </c>
      <c r="R1518">
        <v>3643</v>
      </c>
      <c r="S1518">
        <v>54.033000000000001</v>
      </c>
      <c r="T1518">
        <v>32852</v>
      </c>
      <c r="U1518">
        <v>487.25900000000001</v>
      </c>
      <c r="V1518">
        <v>2089</v>
      </c>
      <c r="W1518">
        <v>30.984000000000002</v>
      </c>
      <c r="X1518">
        <v>19484</v>
      </c>
      <c r="Y1518">
        <v>288.98599999999999</v>
      </c>
      <c r="Z1518">
        <v>806464</v>
      </c>
      <c r="AA1518">
        <v>237558989</v>
      </c>
      <c r="AB1518">
        <v>3523.4639999999999</v>
      </c>
      <c r="AC1518">
        <v>11.961</v>
      </c>
      <c r="AD1518">
        <v>886894</v>
      </c>
      <c r="AE1518">
        <v>13.154</v>
      </c>
      <c r="AF1518">
        <v>0.33600000000000002</v>
      </c>
      <c r="AG1518">
        <v>3</v>
      </c>
      <c r="AH1518" t="s">
        <v>207</v>
      </c>
      <c r="AI1518">
        <v>137452566</v>
      </c>
      <c r="AJ1518">
        <v>53831696</v>
      </c>
      <c r="AK1518">
        <v>51636958</v>
      </c>
      <c r="AL1518">
        <v>33061530</v>
      </c>
      <c r="AM1518">
        <v>212485</v>
      </c>
      <c r="AN1518">
        <v>224271</v>
      </c>
      <c r="AO1518">
        <v>203.87</v>
      </c>
      <c r="AP1518">
        <v>79.84</v>
      </c>
      <c r="AQ1518">
        <v>76.59</v>
      </c>
      <c r="AR1518">
        <v>49.04</v>
      </c>
      <c r="AS1518">
        <v>3326</v>
      </c>
      <c r="AT1518">
        <v>11466</v>
      </c>
      <c r="AU1518">
        <v>1.7000000000000001E-2</v>
      </c>
      <c r="AV1518">
        <v>69.44</v>
      </c>
      <c r="AW1518">
        <v>67422000</v>
      </c>
      <c r="AX1518">
        <v>122.578</v>
      </c>
      <c r="AY1518">
        <v>42</v>
      </c>
      <c r="AZ1518">
        <v>19.718</v>
      </c>
      <c r="BA1518">
        <v>13.079000000000001</v>
      </c>
      <c r="BB1518">
        <v>38605.671000000002</v>
      </c>
      <c r="BD1518">
        <v>86.06</v>
      </c>
      <c r="BE1518">
        <v>4.7699999999999996</v>
      </c>
      <c r="BF1518">
        <v>30.1</v>
      </c>
      <c r="BG1518">
        <v>35.6</v>
      </c>
      <c r="BI1518">
        <v>5.98</v>
      </c>
      <c r="BJ1518">
        <v>82.66</v>
      </c>
      <c r="BK1518">
        <v>0.90100000000000002</v>
      </c>
    </row>
    <row r="1519" spans="1:67" x14ac:dyDescent="0.3">
      <c r="A1519" t="s">
        <v>205</v>
      </c>
      <c r="B1519" t="s">
        <v>206</v>
      </c>
      <c r="C1519" t="s">
        <v>122</v>
      </c>
      <c r="D1519" s="33">
        <v>44596</v>
      </c>
      <c r="E1519">
        <v>20440340</v>
      </c>
      <c r="F1519">
        <v>241049</v>
      </c>
      <c r="G1519">
        <v>273166.14299999998</v>
      </c>
      <c r="H1519">
        <v>132274</v>
      </c>
      <c r="I1519">
        <v>355</v>
      </c>
      <c r="J1519">
        <v>275.57100000000003</v>
      </c>
      <c r="K1519">
        <v>303170.18199999997</v>
      </c>
      <c r="L1519">
        <v>3575.2280000000001</v>
      </c>
      <c r="M1519">
        <v>4051.5880000000002</v>
      </c>
      <c r="N1519">
        <v>1961.8820000000001</v>
      </c>
      <c r="O1519">
        <v>5.2649999999999997</v>
      </c>
      <c r="P1519">
        <v>4.0869999999999997</v>
      </c>
      <c r="Q1519">
        <v>0.8</v>
      </c>
      <c r="R1519">
        <v>3618</v>
      </c>
      <c r="S1519">
        <v>53.661999999999999</v>
      </c>
      <c r="T1519">
        <v>32988</v>
      </c>
      <c r="U1519">
        <v>489.27600000000001</v>
      </c>
      <c r="V1519">
        <v>2170</v>
      </c>
      <c r="W1519">
        <v>32.185000000000002</v>
      </c>
      <c r="X1519">
        <v>20419</v>
      </c>
      <c r="Y1519">
        <v>302.85399999999998</v>
      </c>
      <c r="Z1519">
        <v>769507</v>
      </c>
      <c r="AA1519">
        <v>238328496</v>
      </c>
      <c r="AB1519">
        <v>3534.877</v>
      </c>
      <c r="AC1519">
        <v>11.413</v>
      </c>
      <c r="AD1519">
        <v>839850</v>
      </c>
      <c r="AE1519">
        <v>12.457000000000001</v>
      </c>
      <c r="AF1519">
        <v>0.33300000000000002</v>
      </c>
      <c r="AG1519">
        <v>3</v>
      </c>
      <c r="AH1519" t="s">
        <v>207</v>
      </c>
      <c r="AI1519">
        <v>137771559</v>
      </c>
      <c r="AJ1519">
        <v>53845172</v>
      </c>
      <c r="AK1519">
        <v>51702114</v>
      </c>
      <c r="AL1519">
        <v>33301896</v>
      </c>
      <c r="AM1519">
        <v>318993</v>
      </c>
      <c r="AN1519">
        <v>214698</v>
      </c>
      <c r="AO1519">
        <v>204.34</v>
      </c>
      <c r="AP1519">
        <v>79.86</v>
      </c>
      <c r="AQ1519">
        <v>76.680000000000007</v>
      </c>
      <c r="AR1519">
        <v>49.39</v>
      </c>
      <c r="AS1519">
        <v>3184</v>
      </c>
      <c r="AT1519">
        <v>10572</v>
      </c>
      <c r="AU1519">
        <v>1.6E-2</v>
      </c>
      <c r="AV1519">
        <v>69.44</v>
      </c>
      <c r="AW1519">
        <v>67422000</v>
      </c>
      <c r="AX1519">
        <v>122.578</v>
      </c>
      <c r="AY1519">
        <v>42</v>
      </c>
      <c r="AZ1519">
        <v>19.718</v>
      </c>
      <c r="BA1519">
        <v>13.079000000000001</v>
      </c>
      <c r="BB1519">
        <v>38605.671000000002</v>
      </c>
      <c r="BD1519">
        <v>86.06</v>
      </c>
      <c r="BE1519">
        <v>4.7699999999999996</v>
      </c>
      <c r="BF1519">
        <v>30.1</v>
      </c>
      <c r="BG1519">
        <v>35.6</v>
      </c>
      <c r="BI1519">
        <v>5.98</v>
      </c>
      <c r="BJ1519">
        <v>82.66</v>
      </c>
      <c r="BK1519">
        <v>0.90100000000000002</v>
      </c>
    </row>
    <row r="1520" spans="1:67" x14ac:dyDescent="0.3">
      <c r="A1520" t="s">
        <v>205</v>
      </c>
      <c r="B1520" t="s">
        <v>206</v>
      </c>
      <c r="C1520" t="s">
        <v>122</v>
      </c>
      <c r="D1520" s="33">
        <v>44597</v>
      </c>
      <c r="E1520">
        <v>20654882</v>
      </c>
      <c r="F1520">
        <v>214542</v>
      </c>
      <c r="G1520">
        <v>256329.571</v>
      </c>
      <c r="H1520">
        <v>132444</v>
      </c>
      <c r="I1520">
        <v>170</v>
      </c>
      <c r="J1520">
        <v>274.42899999999997</v>
      </c>
      <c r="K1520">
        <v>306352.25900000002</v>
      </c>
      <c r="L1520">
        <v>3182.0770000000002</v>
      </c>
      <c r="M1520">
        <v>3801.8679999999999</v>
      </c>
      <c r="N1520">
        <v>1964.403</v>
      </c>
      <c r="O1520">
        <v>2.5209999999999999</v>
      </c>
      <c r="P1520">
        <v>4.07</v>
      </c>
      <c r="Q1520">
        <v>0.78</v>
      </c>
      <c r="R1520">
        <v>3606</v>
      </c>
      <c r="S1520">
        <v>53.484000000000002</v>
      </c>
      <c r="T1520">
        <v>32867</v>
      </c>
      <c r="U1520">
        <v>487.48200000000003</v>
      </c>
      <c r="V1520">
        <v>2206</v>
      </c>
      <c r="W1520">
        <v>32.719000000000001</v>
      </c>
      <c r="X1520">
        <v>20324</v>
      </c>
      <c r="Y1520">
        <v>301.44499999999999</v>
      </c>
      <c r="Z1520">
        <v>567543</v>
      </c>
      <c r="AA1520">
        <v>238896039</v>
      </c>
      <c r="AB1520">
        <v>3543.2950000000001</v>
      </c>
      <c r="AC1520">
        <v>8.4179999999999993</v>
      </c>
      <c r="AD1520">
        <v>805771</v>
      </c>
      <c r="AE1520">
        <v>11.951000000000001</v>
      </c>
      <c r="AF1520">
        <v>0.33</v>
      </c>
      <c r="AG1520">
        <v>3</v>
      </c>
      <c r="AH1520" t="s">
        <v>207</v>
      </c>
      <c r="AI1520">
        <v>137978621</v>
      </c>
      <c r="AJ1520">
        <v>53854197</v>
      </c>
      <c r="AK1520">
        <v>51746147</v>
      </c>
      <c r="AL1520">
        <v>33455906</v>
      </c>
      <c r="AM1520">
        <v>207062</v>
      </c>
      <c r="AN1520">
        <v>209458</v>
      </c>
      <c r="AO1520">
        <v>204.65</v>
      </c>
      <c r="AP1520">
        <v>79.88</v>
      </c>
      <c r="AQ1520">
        <v>76.75</v>
      </c>
      <c r="AR1520">
        <v>49.62</v>
      </c>
      <c r="AS1520">
        <v>3107</v>
      </c>
      <c r="AT1520">
        <v>10126</v>
      </c>
      <c r="AU1520">
        <v>1.4999999999999999E-2</v>
      </c>
      <c r="AV1520">
        <v>69.44</v>
      </c>
      <c r="AW1520">
        <v>67422000</v>
      </c>
      <c r="AX1520">
        <v>122.578</v>
      </c>
      <c r="AY1520">
        <v>42</v>
      </c>
      <c r="AZ1520">
        <v>19.718</v>
      </c>
      <c r="BA1520">
        <v>13.079000000000001</v>
      </c>
      <c r="BB1520">
        <v>38605.671000000002</v>
      </c>
      <c r="BD1520">
        <v>86.06</v>
      </c>
      <c r="BE1520">
        <v>4.7699999999999996</v>
      </c>
      <c r="BF1520">
        <v>30.1</v>
      </c>
      <c r="BG1520">
        <v>35.6</v>
      </c>
      <c r="BI1520">
        <v>5.98</v>
      </c>
      <c r="BJ1520">
        <v>82.66</v>
      </c>
      <c r="BK1520">
        <v>0.90100000000000002</v>
      </c>
    </row>
    <row r="1521" spans="1:67" x14ac:dyDescent="0.3">
      <c r="A1521" t="s">
        <v>205</v>
      </c>
      <c r="B1521" t="s">
        <v>206</v>
      </c>
      <c r="C1521" t="s">
        <v>122</v>
      </c>
      <c r="D1521" s="33">
        <v>44598</v>
      </c>
      <c r="E1521">
        <v>20810321</v>
      </c>
      <c r="F1521">
        <v>155439</v>
      </c>
      <c r="G1521">
        <v>242899.71400000001</v>
      </c>
      <c r="H1521">
        <v>132573</v>
      </c>
      <c r="I1521">
        <v>129</v>
      </c>
      <c r="J1521">
        <v>274.714</v>
      </c>
      <c r="K1521">
        <v>308657.723</v>
      </c>
      <c r="L1521">
        <v>2305.4639999999999</v>
      </c>
      <c r="M1521">
        <v>3602.6770000000001</v>
      </c>
      <c r="N1521">
        <v>1966.317</v>
      </c>
      <c r="O1521">
        <v>1.913</v>
      </c>
      <c r="P1521">
        <v>4.0750000000000002</v>
      </c>
      <c r="Q1521">
        <v>0.76</v>
      </c>
      <c r="R1521">
        <v>3577</v>
      </c>
      <c r="S1521">
        <v>53.054000000000002</v>
      </c>
      <c r="T1521">
        <v>33027</v>
      </c>
      <c r="U1521">
        <v>489.85500000000002</v>
      </c>
      <c r="V1521">
        <v>2197</v>
      </c>
      <c r="W1521">
        <v>32.585999999999999</v>
      </c>
      <c r="X1521">
        <v>20136</v>
      </c>
      <c r="Y1521">
        <v>298.65600000000001</v>
      </c>
      <c r="Z1521">
        <v>174440</v>
      </c>
      <c r="AA1521">
        <v>239070479</v>
      </c>
      <c r="AB1521">
        <v>3545.8820000000001</v>
      </c>
      <c r="AC1521">
        <v>2.5870000000000002</v>
      </c>
      <c r="AD1521">
        <v>792398</v>
      </c>
      <c r="AE1521">
        <v>11.753</v>
      </c>
      <c r="AF1521">
        <v>0.32800000000000001</v>
      </c>
      <c r="AG1521">
        <v>3</v>
      </c>
      <c r="AH1521" t="s">
        <v>207</v>
      </c>
      <c r="AI1521">
        <v>138020403</v>
      </c>
      <c r="AJ1521">
        <v>53856160</v>
      </c>
      <c r="AK1521">
        <v>51757017</v>
      </c>
      <c r="AL1521">
        <v>33484860</v>
      </c>
      <c r="AM1521">
        <v>41782</v>
      </c>
      <c r="AN1521">
        <v>207582</v>
      </c>
      <c r="AO1521">
        <v>204.71</v>
      </c>
      <c r="AP1521">
        <v>79.88</v>
      </c>
      <c r="AQ1521">
        <v>76.77</v>
      </c>
      <c r="AR1521">
        <v>49.66</v>
      </c>
      <c r="AS1521">
        <v>3079</v>
      </c>
      <c r="AT1521">
        <v>9985</v>
      </c>
      <c r="AU1521">
        <v>1.4999999999999999E-2</v>
      </c>
      <c r="AV1521">
        <v>69.44</v>
      </c>
      <c r="AW1521">
        <v>67422000</v>
      </c>
      <c r="AX1521">
        <v>122.578</v>
      </c>
      <c r="AY1521">
        <v>42</v>
      </c>
      <c r="AZ1521">
        <v>19.718</v>
      </c>
      <c r="BA1521">
        <v>13.079000000000001</v>
      </c>
      <c r="BB1521">
        <v>38605.671000000002</v>
      </c>
      <c r="BD1521">
        <v>86.06</v>
      </c>
      <c r="BE1521">
        <v>4.7699999999999996</v>
      </c>
      <c r="BF1521">
        <v>30.1</v>
      </c>
      <c r="BG1521">
        <v>35.6</v>
      </c>
      <c r="BI1521">
        <v>5.98</v>
      </c>
      <c r="BJ1521">
        <v>82.66</v>
      </c>
      <c r="BK1521">
        <v>0.90100000000000002</v>
      </c>
      <c r="BL1521">
        <v>83315.899999999994</v>
      </c>
      <c r="BM1521">
        <v>6.43</v>
      </c>
      <c r="BN1521">
        <v>8.57</v>
      </c>
      <c r="BO1521">
        <v>1235.73759307051</v>
      </c>
    </row>
    <row r="1522" spans="1:67" x14ac:dyDescent="0.3">
      <c r="A1522" t="s">
        <v>205</v>
      </c>
      <c r="B1522" t="s">
        <v>206</v>
      </c>
      <c r="C1522" t="s">
        <v>122</v>
      </c>
      <c r="D1522" s="33">
        <v>44599</v>
      </c>
      <c r="E1522">
        <v>20856322</v>
      </c>
      <c r="F1522">
        <v>46001</v>
      </c>
      <c r="G1522">
        <v>237131.85699999999</v>
      </c>
      <c r="H1522">
        <v>132990</v>
      </c>
      <c r="I1522">
        <v>417</v>
      </c>
      <c r="J1522">
        <v>282.714</v>
      </c>
      <c r="K1522">
        <v>309340.00799999997</v>
      </c>
      <c r="L1522">
        <v>682.28499999999997</v>
      </c>
      <c r="M1522">
        <v>3517.1289999999999</v>
      </c>
      <c r="N1522">
        <v>1972.502</v>
      </c>
      <c r="O1522">
        <v>6.1849999999999996</v>
      </c>
      <c r="P1522">
        <v>4.1929999999999996</v>
      </c>
      <c r="Q1522">
        <v>0.74</v>
      </c>
      <c r="R1522">
        <v>3622</v>
      </c>
      <c r="S1522">
        <v>53.720999999999997</v>
      </c>
      <c r="T1522">
        <v>33447</v>
      </c>
      <c r="U1522">
        <v>496.084</v>
      </c>
      <c r="V1522">
        <v>2191</v>
      </c>
      <c r="W1522">
        <v>32.497</v>
      </c>
      <c r="X1522">
        <v>19819</v>
      </c>
      <c r="Y1522">
        <v>293.95400000000001</v>
      </c>
      <c r="Z1522">
        <v>857425</v>
      </c>
      <c r="AA1522">
        <v>239927904</v>
      </c>
      <c r="AB1522">
        <v>3558.6</v>
      </c>
      <c r="AC1522">
        <v>12.717000000000001</v>
      </c>
      <c r="AD1522">
        <v>724263</v>
      </c>
      <c r="AE1522">
        <v>10.742000000000001</v>
      </c>
      <c r="AF1522">
        <v>0.318</v>
      </c>
      <c r="AG1522">
        <v>3.1</v>
      </c>
      <c r="AH1522" t="s">
        <v>207</v>
      </c>
      <c r="AI1522">
        <v>138231603</v>
      </c>
      <c r="AJ1522">
        <v>53864449</v>
      </c>
      <c r="AK1522">
        <v>51802614</v>
      </c>
      <c r="AL1522">
        <v>33642182</v>
      </c>
      <c r="AM1522">
        <v>211200</v>
      </c>
      <c r="AN1522">
        <v>208906</v>
      </c>
      <c r="AO1522">
        <v>205.02</v>
      </c>
      <c r="AP1522">
        <v>79.89</v>
      </c>
      <c r="AQ1522">
        <v>76.83</v>
      </c>
      <c r="AR1522">
        <v>49.9</v>
      </c>
      <c r="AS1522">
        <v>3098</v>
      </c>
      <c r="AT1522">
        <v>9656</v>
      </c>
      <c r="AU1522">
        <v>1.4E-2</v>
      </c>
      <c r="AV1522">
        <v>69.44</v>
      </c>
      <c r="AW1522">
        <v>67422000</v>
      </c>
      <c r="AX1522">
        <v>122.578</v>
      </c>
      <c r="AY1522">
        <v>42</v>
      </c>
      <c r="AZ1522">
        <v>19.718</v>
      </c>
      <c r="BA1522">
        <v>13.079000000000001</v>
      </c>
      <c r="BB1522">
        <v>38605.671000000002</v>
      </c>
      <c r="BD1522">
        <v>86.06</v>
      </c>
      <c r="BE1522">
        <v>4.7699999999999996</v>
      </c>
      <c r="BF1522">
        <v>30.1</v>
      </c>
      <c r="BG1522">
        <v>35.6</v>
      </c>
      <c r="BI1522">
        <v>5.98</v>
      </c>
      <c r="BJ1522">
        <v>82.66</v>
      </c>
      <c r="BK1522">
        <v>0.90100000000000002</v>
      </c>
    </row>
    <row r="1523" spans="1:67" x14ac:dyDescent="0.3">
      <c r="A1523" t="s">
        <v>205</v>
      </c>
      <c r="B1523" t="s">
        <v>206</v>
      </c>
      <c r="C1523" t="s">
        <v>122</v>
      </c>
      <c r="D1523" s="33">
        <v>44600</v>
      </c>
      <c r="E1523">
        <v>21091589</v>
      </c>
      <c r="F1523">
        <v>235267</v>
      </c>
      <c r="G1523">
        <v>211716.14300000001</v>
      </c>
      <c r="H1523">
        <v>133681</v>
      </c>
      <c r="I1523">
        <v>691</v>
      </c>
      <c r="J1523">
        <v>328.85700000000003</v>
      </c>
      <c r="K1523">
        <v>312829.47700000001</v>
      </c>
      <c r="L1523">
        <v>3489.4690000000001</v>
      </c>
      <c r="M1523">
        <v>3140.1640000000002</v>
      </c>
      <c r="N1523">
        <v>1982.75</v>
      </c>
      <c r="O1523">
        <v>10.249000000000001</v>
      </c>
      <c r="P1523">
        <v>4.8780000000000001</v>
      </c>
      <c r="Q1523">
        <v>0.72</v>
      </c>
      <c r="R1523">
        <v>3555</v>
      </c>
      <c r="S1523">
        <v>52.728000000000002</v>
      </c>
      <c r="T1523">
        <v>33352</v>
      </c>
      <c r="U1523">
        <v>494.67500000000001</v>
      </c>
      <c r="V1523">
        <v>2057</v>
      </c>
      <c r="W1523">
        <v>30.509</v>
      </c>
      <c r="X1523">
        <v>18962</v>
      </c>
      <c r="Y1523">
        <v>281.24400000000003</v>
      </c>
      <c r="Z1523">
        <v>605555</v>
      </c>
      <c r="AA1523">
        <v>240533459</v>
      </c>
      <c r="AB1523">
        <v>3567.5810000000001</v>
      </c>
      <c r="AC1523">
        <v>8.9819999999999993</v>
      </c>
      <c r="AD1523">
        <v>672576</v>
      </c>
      <c r="AE1523">
        <v>9.9760000000000009</v>
      </c>
      <c r="AF1523">
        <v>0.309</v>
      </c>
      <c r="AG1523">
        <v>3.2</v>
      </c>
      <c r="AH1523" t="s">
        <v>207</v>
      </c>
      <c r="AI1523">
        <v>138448821</v>
      </c>
      <c r="AJ1523">
        <v>53873192</v>
      </c>
      <c r="AK1523">
        <v>51843759</v>
      </c>
      <c r="AL1523">
        <v>33809525</v>
      </c>
      <c r="AM1523">
        <v>217218</v>
      </c>
      <c r="AN1523">
        <v>206435</v>
      </c>
      <c r="AO1523">
        <v>205.35</v>
      </c>
      <c r="AP1523">
        <v>79.900000000000006</v>
      </c>
      <c r="AQ1523">
        <v>76.89</v>
      </c>
      <c r="AR1523">
        <v>50.15</v>
      </c>
      <c r="AS1523">
        <v>3062</v>
      </c>
      <c r="AT1523">
        <v>9220</v>
      </c>
      <c r="AU1523">
        <v>1.4E-2</v>
      </c>
      <c r="AV1523">
        <v>69.44</v>
      </c>
      <c r="AW1523">
        <v>67422000</v>
      </c>
      <c r="AX1523">
        <v>122.578</v>
      </c>
      <c r="AY1523">
        <v>42</v>
      </c>
      <c r="AZ1523">
        <v>19.718</v>
      </c>
      <c r="BA1523">
        <v>13.079000000000001</v>
      </c>
      <c r="BB1523">
        <v>38605.671000000002</v>
      </c>
      <c r="BD1523">
        <v>86.06</v>
      </c>
      <c r="BE1523">
        <v>4.7699999999999996</v>
      </c>
      <c r="BF1523">
        <v>30.1</v>
      </c>
      <c r="BG1523">
        <v>35.6</v>
      </c>
      <c r="BI1523">
        <v>5.98</v>
      </c>
      <c r="BJ1523">
        <v>82.66</v>
      </c>
      <c r="BK1523">
        <v>0.90100000000000002</v>
      </c>
    </row>
    <row r="1524" spans="1:67" x14ac:dyDescent="0.3">
      <c r="A1524" t="s">
        <v>205</v>
      </c>
      <c r="B1524" t="s">
        <v>206</v>
      </c>
      <c r="C1524" t="s">
        <v>122</v>
      </c>
      <c r="D1524" s="33">
        <v>44601</v>
      </c>
      <c r="E1524">
        <v>21091589</v>
      </c>
      <c r="F1524">
        <v>0</v>
      </c>
      <c r="G1524">
        <v>166664.28599999999</v>
      </c>
      <c r="H1524">
        <v>133681</v>
      </c>
      <c r="I1524">
        <v>0</v>
      </c>
      <c r="J1524">
        <v>289.42899999999997</v>
      </c>
      <c r="K1524">
        <v>312829.47700000001</v>
      </c>
      <c r="L1524">
        <v>0</v>
      </c>
      <c r="M1524">
        <v>2471.9569999999999</v>
      </c>
      <c r="N1524">
        <v>1982.75</v>
      </c>
      <c r="O1524">
        <v>0</v>
      </c>
      <c r="P1524">
        <v>4.2930000000000001</v>
      </c>
      <c r="Q1524">
        <v>0.7</v>
      </c>
      <c r="R1524">
        <v>3503</v>
      </c>
      <c r="S1524">
        <v>51.956000000000003</v>
      </c>
      <c r="T1524">
        <v>32878</v>
      </c>
      <c r="U1524">
        <v>487.64499999999998</v>
      </c>
      <c r="V1524">
        <v>1987</v>
      </c>
      <c r="W1524">
        <v>29.471</v>
      </c>
      <c r="X1524">
        <v>18346</v>
      </c>
      <c r="Y1524">
        <v>272.10700000000003</v>
      </c>
      <c r="Z1524">
        <v>577156</v>
      </c>
      <c r="AA1524">
        <v>241110615</v>
      </c>
      <c r="AB1524">
        <v>3576.1419999999998</v>
      </c>
      <c r="AC1524">
        <v>8.56</v>
      </c>
      <c r="AD1524">
        <v>622584</v>
      </c>
      <c r="AE1524">
        <v>9.234</v>
      </c>
      <c r="AF1524">
        <v>0.30199999999999999</v>
      </c>
      <c r="AG1524">
        <v>3.3</v>
      </c>
      <c r="AH1524" t="s">
        <v>207</v>
      </c>
      <c r="AI1524">
        <v>138675918</v>
      </c>
      <c r="AJ1524">
        <v>53882704</v>
      </c>
      <c r="AK1524">
        <v>51888321</v>
      </c>
      <c r="AL1524">
        <v>33982558</v>
      </c>
      <c r="AM1524">
        <v>227097</v>
      </c>
      <c r="AN1524">
        <v>205120</v>
      </c>
      <c r="AO1524">
        <v>205.68</v>
      </c>
      <c r="AP1524">
        <v>79.92</v>
      </c>
      <c r="AQ1524">
        <v>76.959999999999994</v>
      </c>
      <c r="AR1524">
        <v>50.4</v>
      </c>
      <c r="AS1524">
        <v>3042</v>
      </c>
      <c r="AT1524">
        <v>8768</v>
      </c>
      <c r="AU1524">
        <v>1.2999999999999999E-2</v>
      </c>
      <c r="AV1524">
        <v>69.44</v>
      </c>
      <c r="AW1524">
        <v>67422000</v>
      </c>
      <c r="AX1524">
        <v>122.578</v>
      </c>
      <c r="AY1524">
        <v>42</v>
      </c>
      <c r="AZ1524">
        <v>19.718</v>
      </c>
      <c r="BA1524">
        <v>13.079000000000001</v>
      </c>
      <c r="BB1524">
        <v>38605.671000000002</v>
      </c>
      <c r="BD1524">
        <v>86.06</v>
      </c>
      <c r="BE1524">
        <v>4.7699999999999996</v>
      </c>
      <c r="BF1524">
        <v>30.1</v>
      </c>
      <c r="BG1524">
        <v>35.6</v>
      </c>
      <c r="BI1524">
        <v>5.98</v>
      </c>
      <c r="BJ1524">
        <v>82.66</v>
      </c>
      <c r="BK1524">
        <v>0.90100000000000002</v>
      </c>
    </row>
    <row r="1525" spans="1:67" x14ac:dyDescent="0.3">
      <c r="A1525" t="s">
        <v>205</v>
      </c>
      <c r="B1525" t="s">
        <v>206</v>
      </c>
      <c r="C1525" t="s">
        <v>122</v>
      </c>
      <c r="D1525" s="33">
        <v>44602</v>
      </c>
      <c r="E1525">
        <v>21424815</v>
      </c>
      <c r="F1525">
        <v>333226</v>
      </c>
      <c r="G1525">
        <v>175074.85699999999</v>
      </c>
      <c r="H1525">
        <v>134336</v>
      </c>
      <c r="I1525">
        <v>655</v>
      </c>
      <c r="J1525">
        <v>345.286</v>
      </c>
      <c r="K1525">
        <v>317771.87</v>
      </c>
      <c r="L1525">
        <v>4942.393</v>
      </c>
      <c r="M1525">
        <v>2596.7020000000002</v>
      </c>
      <c r="N1525">
        <v>1992.4649999999999</v>
      </c>
      <c r="O1525">
        <v>9.7149999999999999</v>
      </c>
      <c r="P1525">
        <v>5.1210000000000004</v>
      </c>
      <c r="Q1525">
        <v>0.7</v>
      </c>
      <c r="R1525">
        <v>3416</v>
      </c>
      <c r="S1525">
        <v>50.665999999999997</v>
      </c>
      <c r="T1525">
        <v>32415</v>
      </c>
      <c r="U1525">
        <v>480.77800000000002</v>
      </c>
      <c r="V1525">
        <v>1965</v>
      </c>
      <c r="W1525">
        <v>29.145</v>
      </c>
      <c r="X1525">
        <v>17675</v>
      </c>
      <c r="Y1525">
        <v>262.15499999999997</v>
      </c>
      <c r="Z1525">
        <v>516671</v>
      </c>
      <c r="AA1525">
        <v>241627286</v>
      </c>
      <c r="AB1525">
        <v>3583.8049999999998</v>
      </c>
      <c r="AC1525">
        <v>7.6630000000000003</v>
      </c>
      <c r="AD1525">
        <v>581185</v>
      </c>
      <c r="AE1525">
        <v>8.6199999999999992</v>
      </c>
      <c r="AF1525">
        <v>0.29399999999999998</v>
      </c>
      <c r="AG1525">
        <v>3.4</v>
      </c>
      <c r="AH1525" t="s">
        <v>207</v>
      </c>
      <c r="AI1525">
        <v>138871007</v>
      </c>
      <c r="AJ1525">
        <v>53890219</v>
      </c>
      <c r="AK1525">
        <v>51925080</v>
      </c>
      <c r="AL1525">
        <v>34133388</v>
      </c>
      <c r="AM1525">
        <v>195089</v>
      </c>
      <c r="AN1525">
        <v>202634</v>
      </c>
      <c r="AO1525">
        <v>205.97</v>
      </c>
      <c r="AP1525">
        <v>79.930000000000007</v>
      </c>
      <c r="AQ1525">
        <v>77.02</v>
      </c>
      <c r="AR1525">
        <v>50.63</v>
      </c>
      <c r="AS1525">
        <v>3005</v>
      </c>
      <c r="AT1525">
        <v>8360</v>
      </c>
      <c r="AU1525">
        <v>1.2E-2</v>
      </c>
      <c r="AV1525">
        <v>69.44</v>
      </c>
      <c r="AW1525">
        <v>67422000</v>
      </c>
      <c r="AX1525">
        <v>122.578</v>
      </c>
      <c r="AY1525">
        <v>42</v>
      </c>
      <c r="AZ1525">
        <v>19.718</v>
      </c>
      <c r="BA1525">
        <v>13.079000000000001</v>
      </c>
      <c r="BB1525">
        <v>38605.671000000002</v>
      </c>
      <c r="BD1525">
        <v>86.06</v>
      </c>
      <c r="BE1525">
        <v>4.7699999999999996</v>
      </c>
      <c r="BF1525">
        <v>30.1</v>
      </c>
      <c r="BG1525">
        <v>35.6</v>
      </c>
      <c r="BI1525">
        <v>5.98</v>
      </c>
      <c r="BJ1525">
        <v>82.66</v>
      </c>
      <c r="BK1525">
        <v>0.90100000000000002</v>
      </c>
    </row>
    <row r="1526" spans="1:67" x14ac:dyDescent="0.3">
      <c r="A1526" t="s">
        <v>205</v>
      </c>
      <c r="B1526" t="s">
        <v>206</v>
      </c>
      <c r="C1526" t="s">
        <v>122</v>
      </c>
      <c r="D1526" s="33">
        <v>44603</v>
      </c>
      <c r="E1526">
        <v>21556191</v>
      </c>
      <c r="F1526">
        <v>131376</v>
      </c>
      <c r="G1526">
        <v>159407.28599999999</v>
      </c>
      <c r="H1526">
        <v>134605</v>
      </c>
      <c r="I1526">
        <v>269</v>
      </c>
      <c r="J1526">
        <v>333</v>
      </c>
      <c r="K1526">
        <v>319720.43199999997</v>
      </c>
      <c r="L1526">
        <v>1948.5630000000001</v>
      </c>
      <c r="M1526">
        <v>2364.3220000000001</v>
      </c>
      <c r="N1526">
        <v>1996.4549999999999</v>
      </c>
      <c r="O1526">
        <v>3.99</v>
      </c>
      <c r="P1526">
        <v>4.9390000000000001</v>
      </c>
      <c r="Q1526">
        <v>0.69</v>
      </c>
      <c r="R1526">
        <v>3371</v>
      </c>
      <c r="S1526">
        <v>49.999000000000002</v>
      </c>
      <c r="T1526">
        <v>31939</v>
      </c>
      <c r="U1526">
        <v>473.71800000000002</v>
      </c>
      <c r="V1526">
        <v>1808</v>
      </c>
      <c r="W1526">
        <v>26.815999999999999</v>
      </c>
      <c r="X1526">
        <v>16019</v>
      </c>
      <c r="Y1526">
        <v>237.59299999999999</v>
      </c>
      <c r="Z1526">
        <v>504274</v>
      </c>
      <c r="AA1526">
        <v>242131560</v>
      </c>
      <c r="AB1526">
        <v>3591.2840000000001</v>
      </c>
      <c r="AC1526">
        <v>7.4790000000000001</v>
      </c>
      <c r="AD1526">
        <v>543295</v>
      </c>
      <c r="AE1526">
        <v>8.0579999999999998</v>
      </c>
      <c r="AF1526">
        <v>0.28899999999999998</v>
      </c>
      <c r="AG1526">
        <v>3.5</v>
      </c>
      <c r="AH1526" t="s">
        <v>207</v>
      </c>
      <c r="AI1526">
        <v>139153393</v>
      </c>
      <c r="AJ1526">
        <v>53900098</v>
      </c>
      <c r="AK1526">
        <v>51978272</v>
      </c>
      <c r="AL1526">
        <v>34352718</v>
      </c>
      <c r="AM1526">
        <v>282386</v>
      </c>
      <c r="AN1526">
        <v>197405</v>
      </c>
      <c r="AO1526">
        <v>206.39</v>
      </c>
      <c r="AP1526">
        <v>79.94</v>
      </c>
      <c r="AQ1526">
        <v>77.09</v>
      </c>
      <c r="AR1526">
        <v>50.95</v>
      </c>
      <c r="AS1526">
        <v>2928</v>
      </c>
      <c r="AT1526">
        <v>7847</v>
      </c>
      <c r="AU1526">
        <v>1.2E-2</v>
      </c>
      <c r="AV1526">
        <v>69.44</v>
      </c>
      <c r="AW1526">
        <v>67422000</v>
      </c>
      <c r="AX1526">
        <v>122.578</v>
      </c>
      <c r="AY1526">
        <v>42</v>
      </c>
      <c r="AZ1526">
        <v>19.718</v>
      </c>
      <c r="BA1526">
        <v>13.079000000000001</v>
      </c>
      <c r="BB1526">
        <v>38605.671000000002</v>
      </c>
      <c r="BD1526">
        <v>86.06</v>
      </c>
      <c r="BE1526">
        <v>4.7699999999999996</v>
      </c>
      <c r="BF1526">
        <v>30.1</v>
      </c>
      <c r="BG1526">
        <v>35.6</v>
      </c>
      <c r="BI1526">
        <v>5.98</v>
      </c>
      <c r="BJ1526">
        <v>82.66</v>
      </c>
      <c r="BK1526">
        <v>0.90100000000000002</v>
      </c>
    </row>
    <row r="1527" spans="1:67" x14ac:dyDescent="0.3">
      <c r="A1527" t="s">
        <v>205</v>
      </c>
      <c r="B1527" t="s">
        <v>206</v>
      </c>
      <c r="C1527" t="s">
        <v>122</v>
      </c>
      <c r="D1527" s="33">
        <v>44604</v>
      </c>
      <c r="E1527">
        <v>21674802</v>
      </c>
      <c r="F1527">
        <v>118611</v>
      </c>
      <c r="G1527">
        <v>145702.85699999999</v>
      </c>
      <c r="H1527">
        <v>134766</v>
      </c>
      <c r="I1527">
        <v>161</v>
      </c>
      <c r="J1527">
        <v>331.714</v>
      </c>
      <c r="K1527">
        <v>321479.66499999998</v>
      </c>
      <c r="L1527">
        <v>1759.2329999999999</v>
      </c>
      <c r="M1527">
        <v>2161.058</v>
      </c>
      <c r="N1527">
        <v>1998.8430000000001</v>
      </c>
      <c r="O1527">
        <v>2.3879999999999999</v>
      </c>
      <c r="P1527">
        <v>4.92</v>
      </c>
      <c r="Q1527">
        <v>0.68</v>
      </c>
      <c r="R1527">
        <v>3324</v>
      </c>
      <c r="S1527">
        <v>49.301000000000002</v>
      </c>
      <c r="T1527">
        <v>31522</v>
      </c>
      <c r="U1527">
        <v>467.53300000000002</v>
      </c>
      <c r="V1527">
        <v>1739</v>
      </c>
      <c r="W1527">
        <v>25.792999999999999</v>
      </c>
      <c r="X1527">
        <v>15532</v>
      </c>
      <c r="Y1527">
        <v>230.37</v>
      </c>
      <c r="Z1527">
        <v>383859</v>
      </c>
      <c r="AA1527">
        <v>242515419</v>
      </c>
      <c r="AB1527">
        <v>3596.9780000000001</v>
      </c>
      <c r="AC1527">
        <v>5.6929999999999996</v>
      </c>
      <c r="AD1527">
        <v>517054</v>
      </c>
      <c r="AE1527">
        <v>7.6689999999999996</v>
      </c>
      <c r="AF1527">
        <v>0.28299999999999997</v>
      </c>
      <c r="AG1527">
        <v>3.5</v>
      </c>
      <c r="AH1527" t="s">
        <v>207</v>
      </c>
      <c r="AI1527">
        <v>139328371</v>
      </c>
      <c r="AJ1527">
        <v>53906089</v>
      </c>
      <c r="AK1527">
        <v>52012270</v>
      </c>
      <c r="AL1527">
        <v>34487730</v>
      </c>
      <c r="AM1527">
        <v>174978</v>
      </c>
      <c r="AN1527">
        <v>192821</v>
      </c>
      <c r="AO1527">
        <v>206.65</v>
      </c>
      <c r="AP1527">
        <v>79.95</v>
      </c>
      <c r="AQ1527">
        <v>77.14</v>
      </c>
      <c r="AR1527">
        <v>51.15</v>
      </c>
      <c r="AS1527">
        <v>2860</v>
      </c>
      <c r="AT1527">
        <v>7413</v>
      </c>
      <c r="AU1527">
        <v>1.0999999999999999E-2</v>
      </c>
      <c r="AV1527">
        <v>69.44</v>
      </c>
      <c r="AW1527">
        <v>67422000</v>
      </c>
      <c r="AX1527">
        <v>122.578</v>
      </c>
      <c r="AY1527">
        <v>42</v>
      </c>
      <c r="AZ1527">
        <v>19.718</v>
      </c>
      <c r="BA1527">
        <v>13.079000000000001</v>
      </c>
      <c r="BB1527">
        <v>38605.671000000002</v>
      </c>
      <c r="BD1527">
        <v>86.06</v>
      </c>
      <c r="BE1527">
        <v>4.7699999999999996</v>
      </c>
      <c r="BF1527">
        <v>30.1</v>
      </c>
      <c r="BG1527">
        <v>35.6</v>
      </c>
      <c r="BI1527">
        <v>5.98</v>
      </c>
      <c r="BJ1527">
        <v>82.66</v>
      </c>
      <c r="BK1527">
        <v>0.90100000000000002</v>
      </c>
    </row>
    <row r="1528" spans="1:67" x14ac:dyDescent="0.3">
      <c r="A1528" t="s">
        <v>205</v>
      </c>
      <c r="B1528" t="s">
        <v>206</v>
      </c>
      <c r="C1528" t="s">
        <v>122</v>
      </c>
      <c r="D1528" s="33">
        <v>44605</v>
      </c>
      <c r="E1528">
        <v>21761364</v>
      </c>
      <c r="F1528">
        <v>86562</v>
      </c>
      <c r="G1528">
        <v>135863.28599999999</v>
      </c>
      <c r="H1528">
        <v>134873</v>
      </c>
      <c r="I1528">
        <v>107</v>
      </c>
      <c r="J1528">
        <v>328.57100000000003</v>
      </c>
      <c r="K1528">
        <v>322763.549</v>
      </c>
      <c r="L1528">
        <v>1283.884</v>
      </c>
      <c r="M1528">
        <v>2015.1179999999999</v>
      </c>
      <c r="N1528">
        <v>2000.43</v>
      </c>
      <c r="O1528">
        <v>1.587</v>
      </c>
      <c r="P1528">
        <v>4.8730000000000002</v>
      </c>
      <c r="Q1528">
        <v>0.67</v>
      </c>
      <c r="R1528">
        <v>3305</v>
      </c>
      <c r="S1528">
        <v>49.02</v>
      </c>
      <c r="T1528">
        <v>31621</v>
      </c>
      <c r="U1528">
        <v>469.00099999999998</v>
      </c>
      <c r="V1528">
        <v>1723</v>
      </c>
      <c r="W1528">
        <v>25.555</v>
      </c>
      <c r="X1528">
        <v>15327</v>
      </c>
      <c r="Y1528">
        <v>227.32900000000001</v>
      </c>
      <c r="Z1528">
        <v>122757</v>
      </c>
      <c r="AA1528">
        <v>242638176</v>
      </c>
      <c r="AB1528">
        <v>3598.7979999999998</v>
      </c>
      <c r="AC1528">
        <v>1.821</v>
      </c>
      <c r="AD1528">
        <v>509671</v>
      </c>
      <c r="AE1528">
        <v>7.5590000000000002</v>
      </c>
      <c r="AF1528">
        <v>0.28199999999999997</v>
      </c>
      <c r="AG1528">
        <v>3.5</v>
      </c>
      <c r="AH1528" t="s">
        <v>207</v>
      </c>
      <c r="AI1528">
        <v>139363363</v>
      </c>
      <c r="AJ1528">
        <v>53907499</v>
      </c>
      <c r="AK1528">
        <v>52019285</v>
      </c>
      <c r="AL1528">
        <v>34514304</v>
      </c>
      <c r="AM1528">
        <v>34992</v>
      </c>
      <c r="AN1528">
        <v>191851</v>
      </c>
      <c r="AO1528">
        <v>206.7</v>
      </c>
      <c r="AP1528">
        <v>79.959999999999994</v>
      </c>
      <c r="AQ1528">
        <v>77.150000000000006</v>
      </c>
      <c r="AR1528">
        <v>51.19</v>
      </c>
      <c r="AS1528">
        <v>2846</v>
      </c>
      <c r="AT1528">
        <v>7334</v>
      </c>
      <c r="AU1528">
        <v>1.0999999999999999E-2</v>
      </c>
      <c r="AV1528">
        <v>69.44</v>
      </c>
      <c r="AW1528">
        <v>67422000</v>
      </c>
      <c r="AX1528">
        <v>122.578</v>
      </c>
      <c r="AY1528">
        <v>42</v>
      </c>
      <c r="AZ1528">
        <v>19.718</v>
      </c>
      <c r="BA1528">
        <v>13.079000000000001</v>
      </c>
      <c r="BB1528">
        <v>38605.671000000002</v>
      </c>
      <c r="BD1528">
        <v>86.06</v>
      </c>
      <c r="BE1528">
        <v>4.7699999999999996</v>
      </c>
      <c r="BF1528">
        <v>30.1</v>
      </c>
      <c r="BG1528">
        <v>35.6</v>
      </c>
      <c r="BI1528">
        <v>5.98</v>
      </c>
      <c r="BJ1528">
        <v>82.66</v>
      </c>
      <c r="BK1528">
        <v>0.90100000000000002</v>
      </c>
      <c r="BL1528">
        <v>82911</v>
      </c>
      <c r="BM1528">
        <v>6.34</v>
      </c>
      <c r="BN1528">
        <v>-2.96</v>
      </c>
      <c r="BO1528">
        <v>1229.73213491145</v>
      </c>
    </row>
    <row r="1529" spans="1:67" x14ac:dyDescent="0.3">
      <c r="A1529" t="s">
        <v>205</v>
      </c>
      <c r="B1529" t="s">
        <v>206</v>
      </c>
      <c r="C1529" t="s">
        <v>122</v>
      </c>
      <c r="D1529" s="33">
        <v>44606</v>
      </c>
      <c r="E1529">
        <v>21787839</v>
      </c>
      <c r="F1529">
        <v>26475</v>
      </c>
      <c r="G1529">
        <v>133073.85699999999</v>
      </c>
      <c r="H1529">
        <v>135258</v>
      </c>
      <c r="I1529">
        <v>385</v>
      </c>
      <c r="J1529">
        <v>324</v>
      </c>
      <c r="K1529">
        <v>323156.22499999998</v>
      </c>
      <c r="L1529">
        <v>392.67599999999999</v>
      </c>
      <c r="M1529">
        <v>1973.7449999999999</v>
      </c>
      <c r="N1529">
        <v>2006.14</v>
      </c>
      <c r="O1529">
        <v>5.71</v>
      </c>
      <c r="P1529">
        <v>4.806</v>
      </c>
      <c r="Q1529">
        <v>0.66</v>
      </c>
      <c r="R1529">
        <v>3296</v>
      </c>
      <c r="S1529">
        <v>48.886000000000003</v>
      </c>
      <c r="T1529">
        <v>31532</v>
      </c>
      <c r="U1529">
        <v>467.68099999999998</v>
      </c>
      <c r="V1529">
        <v>1706</v>
      </c>
      <c r="W1529">
        <v>25.303000000000001</v>
      </c>
      <c r="X1529">
        <v>14712</v>
      </c>
      <c r="Y1529">
        <v>218.208</v>
      </c>
      <c r="Z1529">
        <v>571421</v>
      </c>
      <c r="AA1529">
        <v>243209597</v>
      </c>
      <c r="AB1529">
        <v>3607.2739999999999</v>
      </c>
      <c r="AC1529">
        <v>8.4749999999999996</v>
      </c>
      <c r="AD1529">
        <v>468813</v>
      </c>
      <c r="AE1529">
        <v>6.9530000000000003</v>
      </c>
      <c r="AF1529">
        <v>0.27</v>
      </c>
      <c r="AG1529">
        <v>3.7</v>
      </c>
      <c r="AH1529" t="s">
        <v>207</v>
      </c>
      <c r="AI1529">
        <v>139551786</v>
      </c>
      <c r="AJ1529">
        <v>53913642</v>
      </c>
      <c r="AK1529">
        <v>52052976</v>
      </c>
      <c r="AL1529">
        <v>34662907</v>
      </c>
      <c r="AM1529">
        <v>188423</v>
      </c>
      <c r="AN1529">
        <v>188598</v>
      </c>
      <c r="AO1529">
        <v>206.98</v>
      </c>
      <c r="AP1529">
        <v>79.959999999999994</v>
      </c>
      <c r="AQ1529">
        <v>77.2</v>
      </c>
      <c r="AR1529">
        <v>51.41</v>
      </c>
      <c r="AS1529">
        <v>2797</v>
      </c>
      <c r="AT1529">
        <v>7028</v>
      </c>
      <c r="AU1529">
        <v>0.01</v>
      </c>
      <c r="AV1529">
        <v>69.44</v>
      </c>
      <c r="AW1529">
        <v>67422000</v>
      </c>
      <c r="AX1529">
        <v>122.578</v>
      </c>
      <c r="AY1529">
        <v>42</v>
      </c>
      <c r="AZ1529">
        <v>19.718</v>
      </c>
      <c r="BA1529">
        <v>13.079000000000001</v>
      </c>
      <c r="BB1529">
        <v>38605.671000000002</v>
      </c>
      <c r="BD1529">
        <v>86.06</v>
      </c>
      <c r="BE1529">
        <v>4.7699999999999996</v>
      </c>
      <c r="BF1529">
        <v>30.1</v>
      </c>
      <c r="BG1529">
        <v>35.6</v>
      </c>
      <c r="BI1529">
        <v>5.98</v>
      </c>
      <c r="BJ1529">
        <v>82.66</v>
      </c>
      <c r="BK1529">
        <v>0.90100000000000002</v>
      </c>
    </row>
    <row r="1530" spans="1:67" x14ac:dyDescent="0.3">
      <c r="A1530" t="s">
        <v>205</v>
      </c>
      <c r="B1530" t="s">
        <v>206</v>
      </c>
      <c r="C1530" t="s">
        <v>122</v>
      </c>
      <c r="D1530" s="33">
        <v>44607</v>
      </c>
      <c r="E1530">
        <v>21787839</v>
      </c>
      <c r="F1530">
        <v>0</v>
      </c>
      <c r="G1530">
        <v>99464.285999999993</v>
      </c>
      <c r="H1530">
        <v>135258</v>
      </c>
      <c r="I1530">
        <v>0</v>
      </c>
      <c r="J1530">
        <v>225.286</v>
      </c>
      <c r="K1530">
        <v>323156.22499999998</v>
      </c>
      <c r="L1530">
        <v>0</v>
      </c>
      <c r="M1530">
        <v>1475.25</v>
      </c>
      <c r="N1530">
        <v>2006.14</v>
      </c>
      <c r="O1530">
        <v>0</v>
      </c>
      <c r="P1530">
        <v>3.3410000000000002</v>
      </c>
      <c r="Q1530">
        <v>0.65</v>
      </c>
      <c r="R1530">
        <v>3235</v>
      </c>
      <c r="S1530">
        <v>47.981000000000002</v>
      </c>
      <c r="T1530">
        <v>31091</v>
      </c>
      <c r="U1530">
        <v>461.14</v>
      </c>
      <c r="V1530">
        <v>1677</v>
      </c>
      <c r="W1530">
        <v>24.873000000000001</v>
      </c>
      <c r="X1530">
        <v>14106</v>
      </c>
      <c r="Y1530">
        <v>209.22</v>
      </c>
      <c r="Z1530">
        <v>418199</v>
      </c>
      <c r="AA1530">
        <v>243627796</v>
      </c>
      <c r="AB1530">
        <v>3613.4760000000001</v>
      </c>
      <c r="AC1530">
        <v>6.2030000000000003</v>
      </c>
      <c r="AD1530">
        <v>442048</v>
      </c>
      <c r="AE1530">
        <v>6.556</v>
      </c>
      <c r="AF1530">
        <v>0.26200000000000001</v>
      </c>
      <c r="AG1530">
        <v>3.8</v>
      </c>
      <c r="AH1530" t="s">
        <v>207</v>
      </c>
      <c r="AI1530">
        <v>139739668</v>
      </c>
      <c r="AJ1530">
        <v>53919938</v>
      </c>
      <c r="AK1530">
        <v>52087294</v>
      </c>
      <c r="AL1530">
        <v>34810188</v>
      </c>
      <c r="AM1530">
        <v>187882</v>
      </c>
      <c r="AN1530">
        <v>184407</v>
      </c>
      <c r="AO1530">
        <v>207.26</v>
      </c>
      <c r="AP1530">
        <v>79.97</v>
      </c>
      <c r="AQ1530">
        <v>77.260000000000005</v>
      </c>
      <c r="AR1530">
        <v>51.63</v>
      </c>
      <c r="AS1530">
        <v>2735</v>
      </c>
      <c r="AT1530">
        <v>6678</v>
      </c>
      <c r="AU1530">
        <v>0.01</v>
      </c>
      <c r="AV1530">
        <v>69.44</v>
      </c>
      <c r="AW1530">
        <v>67422000</v>
      </c>
      <c r="AX1530">
        <v>122.578</v>
      </c>
      <c r="AY1530">
        <v>42</v>
      </c>
      <c r="AZ1530">
        <v>19.718</v>
      </c>
      <c r="BA1530">
        <v>13.079000000000001</v>
      </c>
      <c r="BB1530">
        <v>38605.671000000002</v>
      </c>
      <c r="BD1530">
        <v>86.06</v>
      </c>
      <c r="BE1530">
        <v>4.7699999999999996</v>
      </c>
      <c r="BF1530">
        <v>30.1</v>
      </c>
      <c r="BG1530">
        <v>35.6</v>
      </c>
      <c r="BI1530">
        <v>5.98</v>
      </c>
      <c r="BJ1530">
        <v>82.66</v>
      </c>
      <c r="BK1530">
        <v>0.90100000000000002</v>
      </c>
    </row>
    <row r="1531" spans="1:67" x14ac:dyDescent="0.3">
      <c r="A1531" t="s">
        <v>205</v>
      </c>
      <c r="B1531" t="s">
        <v>206</v>
      </c>
      <c r="C1531" t="s">
        <v>122</v>
      </c>
      <c r="D1531" s="33">
        <v>44608</v>
      </c>
      <c r="E1531">
        <v>22028827</v>
      </c>
      <c r="F1531">
        <v>240988</v>
      </c>
      <c r="G1531">
        <v>133891.14300000001</v>
      </c>
      <c r="H1531">
        <v>135924</v>
      </c>
      <c r="I1531">
        <v>666</v>
      </c>
      <c r="J1531">
        <v>320.42899999999997</v>
      </c>
      <c r="K1531">
        <v>326730.54800000001</v>
      </c>
      <c r="L1531">
        <v>3574.3229999999999</v>
      </c>
      <c r="M1531">
        <v>1985.867</v>
      </c>
      <c r="N1531">
        <v>2016.019</v>
      </c>
      <c r="O1531">
        <v>9.8780000000000001</v>
      </c>
      <c r="P1531">
        <v>4.7530000000000001</v>
      </c>
      <c r="Q1531">
        <v>0.66</v>
      </c>
      <c r="R1531">
        <v>3126</v>
      </c>
      <c r="S1531">
        <v>46.365000000000002</v>
      </c>
      <c r="T1531">
        <v>30578</v>
      </c>
      <c r="U1531">
        <v>453.53100000000001</v>
      </c>
      <c r="V1531">
        <v>1588</v>
      </c>
      <c r="W1531">
        <v>23.553000000000001</v>
      </c>
      <c r="X1531">
        <v>13467</v>
      </c>
      <c r="Y1531">
        <v>199.74199999999999</v>
      </c>
      <c r="Z1531">
        <v>410610</v>
      </c>
      <c r="AA1531">
        <v>244038406</v>
      </c>
      <c r="AB1531">
        <v>3619.5659999999998</v>
      </c>
      <c r="AC1531">
        <v>6.09</v>
      </c>
      <c r="AD1531">
        <v>418256</v>
      </c>
      <c r="AE1531">
        <v>6.2039999999999997</v>
      </c>
      <c r="AF1531">
        <v>0.254</v>
      </c>
      <c r="AG1531">
        <v>3.9</v>
      </c>
      <c r="AH1531" t="s">
        <v>207</v>
      </c>
      <c r="AI1531">
        <v>139911899</v>
      </c>
      <c r="AJ1531">
        <v>53926174</v>
      </c>
      <c r="AK1531">
        <v>52120426</v>
      </c>
      <c r="AL1531">
        <v>34943060</v>
      </c>
      <c r="AM1531">
        <v>172231</v>
      </c>
      <c r="AN1531">
        <v>176569</v>
      </c>
      <c r="AO1531">
        <v>207.52</v>
      </c>
      <c r="AP1531">
        <v>79.98</v>
      </c>
      <c r="AQ1531">
        <v>77.3</v>
      </c>
      <c r="AR1531">
        <v>51.83</v>
      </c>
      <c r="AS1531">
        <v>2619</v>
      </c>
      <c r="AT1531">
        <v>6210</v>
      </c>
      <c r="AU1531">
        <v>8.9999999999999993E-3</v>
      </c>
      <c r="AV1531">
        <v>63.89</v>
      </c>
      <c r="AW1531">
        <v>67422000</v>
      </c>
      <c r="AX1531">
        <v>122.578</v>
      </c>
      <c r="AY1531">
        <v>42</v>
      </c>
      <c r="AZ1531">
        <v>19.718</v>
      </c>
      <c r="BA1531">
        <v>13.079000000000001</v>
      </c>
      <c r="BB1531">
        <v>38605.671000000002</v>
      </c>
      <c r="BD1531">
        <v>86.06</v>
      </c>
      <c r="BE1531">
        <v>4.7699999999999996</v>
      </c>
      <c r="BF1531">
        <v>30.1</v>
      </c>
      <c r="BG1531">
        <v>35.6</v>
      </c>
      <c r="BI1531">
        <v>5.98</v>
      </c>
      <c r="BJ1531">
        <v>82.66</v>
      </c>
      <c r="BK1531">
        <v>0.90100000000000002</v>
      </c>
    </row>
    <row r="1532" spans="1:67" x14ac:dyDescent="0.3">
      <c r="A1532" t="s">
        <v>205</v>
      </c>
      <c r="B1532" t="s">
        <v>206</v>
      </c>
      <c r="C1532" t="s">
        <v>122</v>
      </c>
      <c r="D1532" s="33">
        <v>44609</v>
      </c>
      <c r="E1532">
        <v>22121273</v>
      </c>
      <c r="F1532">
        <v>92446</v>
      </c>
      <c r="G1532">
        <v>99494</v>
      </c>
      <c r="H1532">
        <v>136211</v>
      </c>
      <c r="I1532">
        <v>287</v>
      </c>
      <c r="J1532">
        <v>267.85700000000003</v>
      </c>
      <c r="K1532">
        <v>328101.70299999998</v>
      </c>
      <c r="L1532">
        <v>1371.155</v>
      </c>
      <c r="M1532">
        <v>1475.69</v>
      </c>
      <c r="N1532">
        <v>2020.2750000000001</v>
      </c>
      <c r="O1532">
        <v>4.2569999999999997</v>
      </c>
      <c r="P1532">
        <v>3.9729999999999999</v>
      </c>
      <c r="Q1532">
        <v>0.65</v>
      </c>
      <c r="R1532">
        <v>3055</v>
      </c>
      <c r="S1532">
        <v>45.311999999999998</v>
      </c>
      <c r="T1532">
        <v>29843</v>
      </c>
      <c r="U1532">
        <v>442.63</v>
      </c>
      <c r="V1532">
        <v>1528</v>
      </c>
      <c r="W1532">
        <v>22.663</v>
      </c>
      <c r="X1532">
        <v>12929</v>
      </c>
      <c r="Y1532">
        <v>191.762</v>
      </c>
      <c r="Z1532">
        <v>367570</v>
      </c>
      <c r="AA1532">
        <v>244405976</v>
      </c>
      <c r="AB1532">
        <v>3625.018</v>
      </c>
      <c r="AC1532">
        <v>5.452</v>
      </c>
      <c r="AD1532">
        <v>396956</v>
      </c>
      <c r="AE1532">
        <v>5.8879999999999999</v>
      </c>
      <c r="AF1532">
        <v>0.249</v>
      </c>
      <c r="AG1532">
        <v>4</v>
      </c>
      <c r="AH1532" t="s">
        <v>207</v>
      </c>
      <c r="AI1532">
        <v>140026876</v>
      </c>
      <c r="AJ1532">
        <v>53931015</v>
      </c>
      <c r="AK1532">
        <v>52142995</v>
      </c>
      <c r="AL1532">
        <v>35030634</v>
      </c>
      <c r="AM1532">
        <v>114977</v>
      </c>
      <c r="AN1532">
        <v>165124</v>
      </c>
      <c r="AO1532">
        <v>207.69</v>
      </c>
      <c r="AP1532">
        <v>79.989999999999995</v>
      </c>
      <c r="AQ1532">
        <v>77.34</v>
      </c>
      <c r="AR1532">
        <v>51.96</v>
      </c>
      <c r="AS1532">
        <v>2449</v>
      </c>
      <c r="AT1532">
        <v>5828</v>
      </c>
      <c r="AU1532">
        <v>8.9999999999999993E-3</v>
      </c>
      <c r="AV1532">
        <v>63.89</v>
      </c>
      <c r="AW1532">
        <v>67422000</v>
      </c>
      <c r="AX1532">
        <v>122.578</v>
      </c>
      <c r="AY1532">
        <v>42</v>
      </c>
      <c r="AZ1532">
        <v>19.718</v>
      </c>
      <c r="BA1532">
        <v>13.079000000000001</v>
      </c>
      <c r="BB1532">
        <v>38605.671000000002</v>
      </c>
      <c r="BD1532">
        <v>86.06</v>
      </c>
      <c r="BE1532">
        <v>4.7699999999999996</v>
      </c>
      <c r="BF1532">
        <v>30.1</v>
      </c>
      <c r="BG1532">
        <v>35.6</v>
      </c>
      <c r="BI1532">
        <v>5.98</v>
      </c>
      <c r="BJ1532">
        <v>82.66</v>
      </c>
      <c r="BK1532">
        <v>0.90100000000000002</v>
      </c>
    </row>
    <row r="1533" spans="1:67" x14ac:dyDescent="0.3">
      <c r="A1533" t="s">
        <v>205</v>
      </c>
      <c r="B1533" t="s">
        <v>206</v>
      </c>
      <c r="C1533" t="s">
        <v>122</v>
      </c>
      <c r="D1533" s="33">
        <v>44610</v>
      </c>
      <c r="E1533">
        <v>22203912</v>
      </c>
      <c r="F1533">
        <v>82639</v>
      </c>
      <c r="G1533">
        <v>92531.570999999996</v>
      </c>
      <c r="H1533">
        <v>136516</v>
      </c>
      <c r="I1533">
        <v>305</v>
      </c>
      <c r="J1533">
        <v>273</v>
      </c>
      <c r="K1533">
        <v>329327.40100000001</v>
      </c>
      <c r="L1533">
        <v>1225.6980000000001</v>
      </c>
      <c r="M1533">
        <v>1372.424</v>
      </c>
      <c r="N1533">
        <v>2024.799</v>
      </c>
      <c r="O1533">
        <v>4.524</v>
      </c>
      <c r="P1533">
        <v>4.0490000000000004</v>
      </c>
      <c r="Q1533">
        <v>0.65</v>
      </c>
      <c r="R1533">
        <v>2970</v>
      </c>
      <c r="S1533">
        <v>44.051000000000002</v>
      </c>
      <c r="T1533">
        <v>29194</v>
      </c>
      <c r="U1533">
        <v>433.00400000000002</v>
      </c>
      <c r="V1533">
        <v>1479</v>
      </c>
      <c r="W1533">
        <v>21.936</v>
      </c>
      <c r="X1533">
        <v>12347</v>
      </c>
      <c r="Y1533">
        <v>183.13</v>
      </c>
      <c r="Z1533">
        <v>371899</v>
      </c>
      <c r="AA1533">
        <v>244777875</v>
      </c>
      <c r="AB1533">
        <v>3630.5340000000001</v>
      </c>
      <c r="AC1533">
        <v>5.516</v>
      </c>
      <c r="AD1533">
        <v>378045</v>
      </c>
      <c r="AE1533">
        <v>5.6070000000000002</v>
      </c>
      <c r="AF1533">
        <v>0.24399999999999999</v>
      </c>
      <c r="AG1533">
        <v>4.0999999999999996</v>
      </c>
      <c r="AH1533" t="s">
        <v>207</v>
      </c>
      <c r="AI1533">
        <v>140184574</v>
      </c>
      <c r="AJ1533">
        <v>53937158</v>
      </c>
      <c r="AK1533">
        <v>52174572</v>
      </c>
      <c r="AL1533">
        <v>35150628</v>
      </c>
      <c r="AM1533">
        <v>157698</v>
      </c>
      <c r="AN1533">
        <v>147312</v>
      </c>
      <c r="AO1533">
        <v>207.92</v>
      </c>
      <c r="AP1533">
        <v>80</v>
      </c>
      <c r="AQ1533">
        <v>77.39</v>
      </c>
      <c r="AR1533">
        <v>52.14</v>
      </c>
      <c r="AS1533">
        <v>2185</v>
      </c>
      <c r="AT1533">
        <v>5294</v>
      </c>
      <c r="AU1533">
        <v>8.0000000000000002E-3</v>
      </c>
      <c r="AV1533">
        <v>63.89</v>
      </c>
      <c r="AW1533">
        <v>67422000</v>
      </c>
      <c r="AX1533">
        <v>122.578</v>
      </c>
      <c r="AY1533">
        <v>42</v>
      </c>
      <c r="AZ1533">
        <v>19.718</v>
      </c>
      <c r="BA1533">
        <v>13.079000000000001</v>
      </c>
      <c r="BB1533">
        <v>38605.671000000002</v>
      </c>
      <c r="BD1533">
        <v>86.06</v>
      </c>
      <c r="BE1533">
        <v>4.7699999999999996</v>
      </c>
      <c r="BF1533">
        <v>30.1</v>
      </c>
      <c r="BG1533">
        <v>35.6</v>
      </c>
      <c r="BI1533">
        <v>5.98</v>
      </c>
      <c r="BJ1533">
        <v>82.66</v>
      </c>
      <c r="BK1533">
        <v>0.90100000000000002</v>
      </c>
    </row>
    <row r="1534" spans="1:67" x14ac:dyDescent="0.3">
      <c r="A1534" t="s">
        <v>205</v>
      </c>
      <c r="B1534" t="s">
        <v>206</v>
      </c>
      <c r="C1534" t="s">
        <v>122</v>
      </c>
      <c r="D1534" s="33">
        <v>44611</v>
      </c>
      <c r="E1534">
        <v>22280464</v>
      </c>
      <c r="F1534">
        <v>76552</v>
      </c>
      <c r="G1534">
        <v>86523.142999999996</v>
      </c>
      <c r="H1534">
        <v>136663</v>
      </c>
      <c r="I1534">
        <v>147</v>
      </c>
      <c r="J1534">
        <v>271</v>
      </c>
      <c r="K1534">
        <v>330462.81599999999</v>
      </c>
      <c r="L1534">
        <v>1135.4159999999999</v>
      </c>
      <c r="M1534">
        <v>1283.307</v>
      </c>
      <c r="N1534">
        <v>2026.979</v>
      </c>
      <c r="O1534">
        <v>2.1800000000000002</v>
      </c>
      <c r="P1534">
        <v>4.0190000000000001</v>
      </c>
      <c r="Q1534">
        <v>0.65</v>
      </c>
      <c r="R1534">
        <v>2918</v>
      </c>
      <c r="S1534">
        <v>43.28</v>
      </c>
      <c r="T1534">
        <v>28632</v>
      </c>
      <c r="U1534">
        <v>424.66899999999998</v>
      </c>
      <c r="V1534">
        <v>1450</v>
      </c>
      <c r="W1534">
        <v>21.506</v>
      </c>
      <c r="X1534">
        <v>11996</v>
      </c>
      <c r="Y1534">
        <v>177.92400000000001</v>
      </c>
      <c r="Z1534">
        <v>309143</v>
      </c>
      <c r="AA1534">
        <v>245087018</v>
      </c>
      <c r="AB1534">
        <v>3635.1190000000001</v>
      </c>
      <c r="AC1534">
        <v>4.585</v>
      </c>
      <c r="AD1534">
        <v>367371</v>
      </c>
      <c r="AE1534">
        <v>5.4489999999999998</v>
      </c>
      <c r="AF1534">
        <v>0.24</v>
      </c>
      <c r="AG1534">
        <v>4.2</v>
      </c>
      <c r="AH1534" t="s">
        <v>207</v>
      </c>
      <c r="AI1534">
        <v>140278625</v>
      </c>
      <c r="AJ1534">
        <v>53941063</v>
      </c>
      <c r="AK1534">
        <v>52194617</v>
      </c>
      <c r="AL1534">
        <v>35220744</v>
      </c>
      <c r="AM1534">
        <v>94051</v>
      </c>
      <c r="AN1534">
        <v>135751</v>
      </c>
      <c r="AO1534">
        <v>208.06</v>
      </c>
      <c r="AP1534">
        <v>80.010000000000005</v>
      </c>
      <c r="AQ1534">
        <v>77.41</v>
      </c>
      <c r="AR1534">
        <v>52.24</v>
      </c>
      <c r="AS1534">
        <v>2013</v>
      </c>
      <c r="AT1534">
        <v>4996</v>
      </c>
      <c r="AU1534">
        <v>7.0000000000000001E-3</v>
      </c>
      <c r="AV1534">
        <v>63.89</v>
      </c>
      <c r="AW1534">
        <v>67422000</v>
      </c>
      <c r="AX1534">
        <v>122.578</v>
      </c>
      <c r="AY1534">
        <v>42</v>
      </c>
      <c r="AZ1534">
        <v>19.718</v>
      </c>
      <c r="BA1534">
        <v>13.079000000000001</v>
      </c>
      <c r="BB1534">
        <v>38605.671000000002</v>
      </c>
      <c r="BD1534">
        <v>86.06</v>
      </c>
      <c r="BE1534">
        <v>4.7699999999999996</v>
      </c>
      <c r="BF1534">
        <v>30.1</v>
      </c>
      <c r="BG1534">
        <v>35.6</v>
      </c>
      <c r="BI1534">
        <v>5.98</v>
      </c>
      <c r="BJ1534">
        <v>82.66</v>
      </c>
      <c r="BK1534">
        <v>0.90100000000000002</v>
      </c>
    </row>
    <row r="1535" spans="1:67" x14ac:dyDescent="0.3">
      <c r="A1535" t="s">
        <v>205</v>
      </c>
      <c r="B1535" t="s">
        <v>206</v>
      </c>
      <c r="C1535" t="s">
        <v>122</v>
      </c>
      <c r="D1535" s="33">
        <v>44612</v>
      </c>
      <c r="E1535">
        <v>22339467</v>
      </c>
      <c r="F1535">
        <v>59003</v>
      </c>
      <c r="G1535">
        <v>82586.142999999996</v>
      </c>
      <c r="H1535">
        <v>136664</v>
      </c>
      <c r="I1535">
        <v>1</v>
      </c>
      <c r="J1535">
        <v>255.857</v>
      </c>
      <c r="K1535">
        <v>331337.946</v>
      </c>
      <c r="L1535">
        <v>875.13</v>
      </c>
      <c r="M1535">
        <v>1224.914</v>
      </c>
      <c r="N1535">
        <v>2026.9939999999999</v>
      </c>
      <c r="O1535">
        <v>1.4999999999999999E-2</v>
      </c>
      <c r="P1535">
        <v>3.7949999999999999</v>
      </c>
      <c r="Q1535">
        <v>0.65</v>
      </c>
      <c r="R1535">
        <v>2923</v>
      </c>
      <c r="S1535">
        <v>43.353999999999999</v>
      </c>
      <c r="T1535">
        <v>28643</v>
      </c>
      <c r="U1535">
        <v>424.83199999999999</v>
      </c>
      <c r="V1535">
        <v>1427</v>
      </c>
      <c r="W1535">
        <v>21.164999999999999</v>
      </c>
      <c r="X1535">
        <v>11794</v>
      </c>
      <c r="Y1535">
        <v>174.928</v>
      </c>
      <c r="Z1535">
        <v>100717</v>
      </c>
      <c r="AA1535">
        <v>245187735</v>
      </c>
      <c r="AB1535">
        <v>3636.6129999999998</v>
      </c>
      <c r="AC1535">
        <v>1.494</v>
      </c>
      <c r="AD1535">
        <v>364223</v>
      </c>
      <c r="AE1535">
        <v>5.4020000000000001</v>
      </c>
      <c r="AF1535">
        <v>0.23799999999999999</v>
      </c>
      <c r="AG1535">
        <v>4.2</v>
      </c>
      <c r="AH1535" t="s">
        <v>207</v>
      </c>
      <c r="AI1535">
        <v>140295309</v>
      </c>
      <c r="AJ1535">
        <v>53941930</v>
      </c>
      <c r="AK1535">
        <v>52198321</v>
      </c>
      <c r="AL1535">
        <v>35232863</v>
      </c>
      <c r="AM1535">
        <v>16684</v>
      </c>
      <c r="AN1535">
        <v>133135</v>
      </c>
      <c r="AO1535">
        <v>208.09</v>
      </c>
      <c r="AP1535">
        <v>80.010000000000005</v>
      </c>
      <c r="AQ1535">
        <v>77.42</v>
      </c>
      <c r="AR1535">
        <v>52.26</v>
      </c>
      <c r="AS1535">
        <v>1975</v>
      </c>
      <c r="AT1535">
        <v>4919</v>
      </c>
      <c r="AU1535">
        <v>7.0000000000000001E-3</v>
      </c>
      <c r="AV1535">
        <v>63.89</v>
      </c>
      <c r="AW1535">
        <v>67422000</v>
      </c>
      <c r="AX1535">
        <v>122.578</v>
      </c>
      <c r="AY1535">
        <v>42</v>
      </c>
      <c r="AZ1535">
        <v>19.718</v>
      </c>
      <c r="BA1535">
        <v>13.079000000000001</v>
      </c>
      <c r="BB1535">
        <v>38605.671000000002</v>
      </c>
      <c r="BD1535">
        <v>86.06</v>
      </c>
      <c r="BE1535">
        <v>4.7699999999999996</v>
      </c>
      <c r="BF1535">
        <v>30.1</v>
      </c>
      <c r="BG1535">
        <v>35.6</v>
      </c>
      <c r="BI1535">
        <v>5.98</v>
      </c>
      <c r="BJ1535">
        <v>82.66</v>
      </c>
      <c r="BK1535">
        <v>0.90100000000000002</v>
      </c>
    </row>
    <row r="1536" spans="1:67" x14ac:dyDescent="0.3">
      <c r="A1536" t="s">
        <v>205</v>
      </c>
      <c r="B1536" t="s">
        <v>206</v>
      </c>
      <c r="C1536" t="s">
        <v>122</v>
      </c>
      <c r="D1536" s="33">
        <v>44613</v>
      </c>
      <c r="E1536">
        <v>22356662</v>
      </c>
      <c r="F1536">
        <v>17195</v>
      </c>
      <c r="G1536">
        <v>81260.429000000004</v>
      </c>
      <c r="H1536">
        <v>136687</v>
      </c>
      <c r="I1536">
        <v>23</v>
      </c>
      <c r="J1536">
        <v>204.143</v>
      </c>
      <c r="K1536">
        <v>331592.98200000002</v>
      </c>
      <c r="L1536">
        <v>255.035</v>
      </c>
      <c r="M1536">
        <v>1205.251</v>
      </c>
      <c r="N1536">
        <v>2027.335</v>
      </c>
      <c r="O1536">
        <v>0.34100000000000003</v>
      </c>
      <c r="P1536">
        <v>3.028</v>
      </c>
      <c r="Q1536">
        <v>0.65</v>
      </c>
      <c r="R1536">
        <v>2905</v>
      </c>
      <c r="S1536">
        <v>43.087000000000003</v>
      </c>
      <c r="T1536">
        <v>28383</v>
      </c>
      <c r="U1536">
        <v>420.97500000000002</v>
      </c>
      <c r="V1536">
        <v>1326</v>
      </c>
      <c r="W1536">
        <v>19.667000000000002</v>
      </c>
      <c r="X1536">
        <v>11149</v>
      </c>
      <c r="Y1536">
        <v>165.36099999999999</v>
      </c>
      <c r="Z1536">
        <v>445113</v>
      </c>
      <c r="AA1536">
        <v>245632848</v>
      </c>
      <c r="AB1536">
        <v>3643.2150000000001</v>
      </c>
      <c r="AC1536">
        <v>6.6020000000000003</v>
      </c>
      <c r="AD1536">
        <v>346179</v>
      </c>
      <c r="AE1536">
        <v>5.1349999999999998</v>
      </c>
      <c r="AF1536">
        <v>0.23</v>
      </c>
      <c r="AG1536">
        <v>4.3</v>
      </c>
      <c r="AH1536" t="s">
        <v>207</v>
      </c>
      <c r="AI1536">
        <v>140377781</v>
      </c>
      <c r="AJ1536">
        <v>53945642</v>
      </c>
      <c r="AK1536">
        <v>52215379</v>
      </c>
      <c r="AL1536">
        <v>35294587</v>
      </c>
      <c r="AM1536">
        <v>82472</v>
      </c>
      <c r="AN1536">
        <v>117999</v>
      </c>
      <c r="AO1536">
        <v>208.21</v>
      </c>
      <c r="AP1536">
        <v>80.010000000000005</v>
      </c>
      <c r="AQ1536">
        <v>77.45</v>
      </c>
      <c r="AR1536">
        <v>52.35</v>
      </c>
      <c r="AS1536">
        <v>1750</v>
      </c>
      <c r="AT1536">
        <v>4571</v>
      </c>
      <c r="AU1536">
        <v>7.0000000000000001E-3</v>
      </c>
      <c r="AV1536">
        <v>63.89</v>
      </c>
      <c r="AW1536">
        <v>67422000</v>
      </c>
      <c r="AX1536">
        <v>122.578</v>
      </c>
      <c r="AY1536">
        <v>42</v>
      </c>
      <c r="AZ1536">
        <v>19.718</v>
      </c>
      <c r="BA1536">
        <v>13.079000000000001</v>
      </c>
      <c r="BB1536">
        <v>38605.671000000002</v>
      </c>
      <c r="BD1536">
        <v>86.06</v>
      </c>
      <c r="BE1536">
        <v>4.7699999999999996</v>
      </c>
      <c r="BF1536">
        <v>30.1</v>
      </c>
      <c r="BG1536">
        <v>35.6</v>
      </c>
      <c r="BI1536">
        <v>5.98</v>
      </c>
      <c r="BJ1536">
        <v>82.66</v>
      </c>
      <c r="BK1536">
        <v>0.90100000000000002</v>
      </c>
    </row>
    <row r="1537" spans="1:63" x14ac:dyDescent="0.3">
      <c r="A1537" t="s">
        <v>205</v>
      </c>
      <c r="B1537" t="s">
        <v>206</v>
      </c>
      <c r="C1537" t="s">
        <v>122</v>
      </c>
      <c r="D1537" s="33">
        <v>44614</v>
      </c>
      <c r="E1537">
        <v>22454044</v>
      </c>
      <c r="F1537">
        <v>97382</v>
      </c>
      <c r="G1537">
        <v>95172.142999999996</v>
      </c>
      <c r="H1537">
        <v>137345</v>
      </c>
      <c r="I1537">
        <v>658</v>
      </c>
      <c r="J1537">
        <v>298.14299999999997</v>
      </c>
      <c r="K1537">
        <v>333037.34700000001</v>
      </c>
      <c r="L1537">
        <v>1444.365</v>
      </c>
      <c r="M1537">
        <v>1411.5889999999999</v>
      </c>
      <c r="N1537">
        <v>2037.095</v>
      </c>
      <c r="O1537">
        <v>9.7590000000000003</v>
      </c>
      <c r="P1537">
        <v>4.4219999999999997</v>
      </c>
      <c r="Q1537">
        <v>0.65</v>
      </c>
      <c r="R1537">
        <v>2842</v>
      </c>
      <c r="S1537">
        <v>42.152000000000001</v>
      </c>
      <c r="T1537">
        <v>27566</v>
      </c>
      <c r="U1537">
        <v>408.858</v>
      </c>
      <c r="V1537">
        <v>1241</v>
      </c>
      <c r="W1537">
        <v>18.405999999999999</v>
      </c>
      <c r="X1537">
        <v>10529</v>
      </c>
      <c r="Y1537">
        <v>156.166</v>
      </c>
      <c r="Z1537">
        <v>341354</v>
      </c>
      <c r="AA1537">
        <v>245974202</v>
      </c>
      <c r="AB1537">
        <v>3648.2779999999998</v>
      </c>
      <c r="AC1537">
        <v>5.0629999999999997</v>
      </c>
      <c r="AD1537">
        <v>335201</v>
      </c>
      <c r="AE1537">
        <v>4.9720000000000004</v>
      </c>
      <c r="AF1537">
        <v>0.223</v>
      </c>
      <c r="AG1537">
        <v>4.5</v>
      </c>
      <c r="AH1537" t="s">
        <v>207</v>
      </c>
      <c r="AI1537">
        <v>140460472</v>
      </c>
      <c r="AJ1537">
        <v>53949658</v>
      </c>
      <c r="AK1537">
        <v>52233161</v>
      </c>
      <c r="AL1537">
        <v>35355486</v>
      </c>
      <c r="AM1537">
        <v>82691</v>
      </c>
      <c r="AN1537">
        <v>102972</v>
      </c>
      <c r="AO1537">
        <v>208.33</v>
      </c>
      <c r="AP1537">
        <v>80.02</v>
      </c>
      <c r="AQ1537">
        <v>77.47</v>
      </c>
      <c r="AR1537">
        <v>52.44</v>
      </c>
      <c r="AS1537">
        <v>1527</v>
      </c>
      <c r="AT1537">
        <v>4246</v>
      </c>
      <c r="AU1537">
        <v>6.0000000000000001E-3</v>
      </c>
      <c r="AV1537">
        <v>63.89</v>
      </c>
      <c r="AW1537">
        <v>67422000</v>
      </c>
      <c r="AX1537">
        <v>122.578</v>
      </c>
      <c r="AY1537">
        <v>42</v>
      </c>
      <c r="AZ1537">
        <v>19.718</v>
      </c>
      <c r="BA1537">
        <v>13.079000000000001</v>
      </c>
      <c r="BB1537">
        <v>38605.671000000002</v>
      </c>
      <c r="BD1537">
        <v>86.06</v>
      </c>
      <c r="BE1537">
        <v>4.7699999999999996</v>
      </c>
      <c r="BF1537">
        <v>30.1</v>
      </c>
      <c r="BG1537">
        <v>35.6</v>
      </c>
      <c r="BI1537">
        <v>5.98</v>
      </c>
      <c r="BJ1537">
        <v>82.66</v>
      </c>
      <c r="BK1537">
        <v>0.90100000000000002</v>
      </c>
    </row>
    <row r="1538" spans="1:63" x14ac:dyDescent="0.3">
      <c r="A1538" t="s">
        <v>205</v>
      </c>
      <c r="B1538" t="s">
        <v>206</v>
      </c>
      <c r="C1538" t="s">
        <v>122</v>
      </c>
      <c r="D1538" s="33">
        <v>44615</v>
      </c>
      <c r="E1538">
        <v>22520877</v>
      </c>
      <c r="F1538">
        <v>66833</v>
      </c>
      <c r="G1538">
        <v>70292.857000000004</v>
      </c>
      <c r="H1538">
        <v>137558</v>
      </c>
      <c r="I1538">
        <v>213</v>
      </c>
      <c r="J1538">
        <v>233.429</v>
      </c>
      <c r="K1538">
        <v>334028.61099999998</v>
      </c>
      <c r="L1538">
        <v>991.26400000000001</v>
      </c>
      <c r="M1538">
        <v>1042.58</v>
      </c>
      <c r="N1538">
        <v>2040.2539999999999</v>
      </c>
      <c r="O1538">
        <v>3.1589999999999998</v>
      </c>
      <c r="P1538">
        <v>3.4620000000000002</v>
      </c>
      <c r="Q1538">
        <v>0.65</v>
      </c>
      <c r="R1538">
        <v>2753</v>
      </c>
      <c r="S1538">
        <v>40.832000000000001</v>
      </c>
      <c r="T1538">
        <v>26881</v>
      </c>
      <c r="U1538">
        <v>398.69799999999998</v>
      </c>
      <c r="V1538">
        <v>1211</v>
      </c>
      <c r="W1538">
        <v>17.960999999999999</v>
      </c>
      <c r="X1538">
        <v>10146</v>
      </c>
      <c r="Y1538">
        <v>150.48500000000001</v>
      </c>
      <c r="Z1538">
        <v>328513</v>
      </c>
      <c r="AA1538">
        <v>246302715</v>
      </c>
      <c r="AB1538">
        <v>3653.1509999999998</v>
      </c>
      <c r="AC1538">
        <v>4.8719999999999999</v>
      </c>
      <c r="AD1538">
        <v>323473</v>
      </c>
      <c r="AE1538">
        <v>4.798</v>
      </c>
      <c r="AF1538">
        <v>0.218</v>
      </c>
      <c r="AG1538">
        <v>4.5999999999999996</v>
      </c>
      <c r="AH1538" t="s">
        <v>207</v>
      </c>
      <c r="AI1538">
        <v>140551573</v>
      </c>
      <c r="AJ1538">
        <v>53954197</v>
      </c>
      <c r="AK1538">
        <v>52253137</v>
      </c>
      <c r="AL1538">
        <v>35422087</v>
      </c>
      <c r="AM1538">
        <v>91101</v>
      </c>
      <c r="AN1538">
        <v>91382</v>
      </c>
      <c r="AO1538">
        <v>208.47</v>
      </c>
      <c r="AP1538">
        <v>80.02</v>
      </c>
      <c r="AQ1538">
        <v>77.5</v>
      </c>
      <c r="AR1538">
        <v>52.54</v>
      </c>
      <c r="AS1538">
        <v>1355</v>
      </c>
      <c r="AT1538">
        <v>4003</v>
      </c>
      <c r="AU1538">
        <v>6.0000000000000001E-3</v>
      </c>
      <c r="AV1538">
        <v>63.89</v>
      </c>
      <c r="AW1538">
        <v>67422000</v>
      </c>
      <c r="AX1538">
        <v>122.578</v>
      </c>
      <c r="AY1538">
        <v>42</v>
      </c>
      <c r="AZ1538">
        <v>19.718</v>
      </c>
      <c r="BA1538">
        <v>13.079000000000001</v>
      </c>
      <c r="BB1538">
        <v>38605.671000000002</v>
      </c>
      <c r="BD1538">
        <v>86.06</v>
      </c>
      <c r="BE1538">
        <v>4.7699999999999996</v>
      </c>
      <c r="BF1538">
        <v>30.1</v>
      </c>
      <c r="BG1538">
        <v>35.6</v>
      </c>
      <c r="BI1538">
        <v>5.98</v>
      </c>
      <c r="BJ1538">
        <v>82.66</v>
      </c>
      <c r="BK1538">
        <v>0.90100000000000002</v>
      </c>
    </row>
    <row r="1539" spans="1:63" x14ac:dyDescent="0.3">
      <c r="A1539" t="s">
        <v>205</v>
      </c>
      <c r="B1539" t="s">
        <v>206</v>
      </c>
      <c r="C1539" t="s">
        <v>122</v>
      </c>
      <c r="D1539" s="33">
        <v>44616</v>
      </c>
      <c r="E1539">
        <v>22587682</v>
      </c>
      <c r="F1539">
        <v>66805</v>
      </c>
      <c r="G1539">
        <v>66629.857000000004</v>
      </c>
      <c r="H1539">
        <v>137839</v>
      </c>
      <c r="I1539">
        <v>281</v>
      </c>
      <c r="J1539">
        <v>232.571</v>
      </c>
      <c r="K1539">
        <v>335019.46000000002</v>
      </c>
      <c r="L1539">
        <v>990.84900000000005</v>
      </c>
      <c r="M1539">
        <v>988.25099999999998</v>
      </c>
      <c r="N1539">
        <v>2044.422</v>
      </c>
      <c r="O1539">
        <v>4.1680000000000001</v>
      </c>
      <c r="P1539">
        <v>3.4489999999999998</v>
      </c>
      <c r="Q1539">
        <v>0.66</v>
      </c>
      <c r="R1539">
        <v>2656</v>
      </c>
      <c r="S1539">
        <v>39.393999999999998</v>
      </c>
      <c r="T1539">
        <v>26118</v>
      </c>
      <c r="U1539">
        <v>387.38099999999997</v>
      </c>
      <c r="V1539">
        <v>1133</v>
      </c>
      <c r="W1539">
        <v>16.805</v>
      </c>
      <c r="X1539">
        <v>9616</v>
      </c>
      <c r="Y1539">
        <v>142.624</v>
      </c>
      <c r="Z1539">
        <v>303403</v>
      </c>
      <c r="AA1539">
        <v>246606118</v>
      </c>
      <c r="AB1539">
        <v>3657.6509999999998</v>
      </c>
      <c r="AC1539">
        <v>4.5</v>
      </c>
      <c r="AD1539">
        <v>314306</v>
      </c>
      <c r="AE1539">
        <v>4.6619999999999999</v>
      </c>
      <c r="AF1539">
        <v>0.21299999999999999</v>
      </c>
      <c r="AG1539">
        <v>4.7</v>
      </c>
      <c r="AH1539" t="s">
        <v>207</v>
      </c>
      <c r="AI1539">
        <v>140619898</v>
      </c>
      <c r="AJ1539">
        <v>53957673</v>
      </c>
      <c r="AK1539">
        <v>52267602</v>
      </c>
      <c r="AL1539">
        <v>35472478</v>
      </c>
      <c r="AM1539">
        <v>68325</v>
      </c>
      <c r="AN1539">
        <v>84717</v>
      </c>
      <c r="AO1539">
        <v>208.57</v>
      </c>
      <c r="AP1539">
        <v>80.03</v>
      </c>
      <c r="AQ1539">
        <v>77.52</v>
      </c>
      <c r="AR1539">
        <v>52.61</v>
      </c>
      <c r="AS1539">
        <v>1257</v>
      </c>
      <c r="AT1539">
        <v>3808</v>
      </c>
      <c r="AU1539">
        <v>6.0000000000000001E-3</v>
      </c>
      <c r="AV1539">
        <v>63.89</v>
      </c>
      <c r="AW1539">
        <v>67422000</v>
      </c>
      <c r="AX1539">
        <v>122.578</v>
      </c>
      <c r="AY1539">
        <v>42</v>
      </c>
      <c r="AZ1539">
        <v>19.718</v>
      </c>
      <c r="BA1539">
        <v>13.079000000000001</v>
      </c>
      <c r="BB1539">
        <v>38605.671000000002</v>
      </c>
      <c r="BD1539">
        <v>86.06</v>
      </c>
      <c r="BE1539">
        <v>4.7699999999999996</v>
      </c>
      <c r="BF1539">
        <v>30.1</v>
      </c>
      <c r="BG1539">
        <v>35.6</v>
      </c>
      <c r="BI1539">
        <v>5.98</v>
      </c>
      <c r="BJ1539">
        <v>82.66</v>
      </c>
      <c r="BK1539">
        <v>0.90100000000000002</v>
      </c>
    </row>
    <row r="1540" spans="1:63" x14ac:dyDescent="0.3">
      <c r="A1540" t="s">
        <v>205</v>
      </c>
      <c r="B1540" t="s">
        <v>206</v>
      </c>
      <c r="C1540" t="s">
        <v>122</v>
      </c>
      <c r="D1540" s="33">
        <v>44617</v>
      </c>
      <c r="E1540">
        <v>22645820</v>
      </c>
      <c r="F1540">
        <v>58138</v>
      </c>
      <c r="G1540">
        <v>63129.714</v>
      </c>
      <c r="H1540">
        <v>138027</v>
      </c>
      <c r="I1540">
        <v>188</v>
      </c>
      <c r="J1540">
        <v>215.857</v>
      </c>
      <c r="K1540">
        <v>335881.76</v>
      </c>
      <c r="L1540">
        <v>862.3</v>
      </c>
      <c r="M1540">
        <v>936.33699999999999</v>
      </c>
      <c r="N1540">
        <v>2047.21</v>
      </c>
      <c r="O1540">
        <v>2.7879999999999998</v>
      </c>
      <c r="P1540">
        <v>3.202</v>
      </c>
      <c r="Q1540">
        <v>0.66</v>
      </c>
      <c r="R1540">
        <v>2546</v>
      </c>
      <c r="S1540">
        <v>37.762</v>
      </c>
      <c r="T1540">
        <v>25484</v>
      </c>
      <c r="U1540">
        <v>377.97800000000001</v>
      </c>
      <c r="V1540">
        <v>1048</v>
      </c>
      <c r="W1540">
        <v>15.544</v>
      </c>
      <c r="X1540">
        <v>9106</v>
      </c>
      <c r="Y1540">
        <v>135.06</v>
      </c>
      <c r="Z1540">
        <v>304855</v>
      </c>
      <c r="AA1540">
        <v>246910973</v>
      </c>
      <c r="AB1540">
        <v>3662.172</v>
      </c>
      <c r="AC1540">
        <v>4.5220000000000002</v>
      </c>
      <c r="AD1540">
        <v>304728</v>
      </c>
      <c r="AE1540">
        <v>4.5199999999999996</v>
      </c>
      <c r="AF1540">
        <v>0.20899999999999999</v>
      </c>
      <c r="AG1540">
        <v>4.8</v>
      </c>
      <c r="AH1540" t="s">
        <v>207</v>
      </c>
      <c r="AI1540">
        <v>140723506</v>
      </c>
      <c r="AJ1540">
        <v>53962439</v>
      </c>
      <c r="AK1540">
        <v>52289897</v>
      </c>
      <c r="AL1540">
        <v>35549039</v>
      </c>
      <c r="AM1540">
        <v>103608</v>
      </c>
      <c r="AN1540">
        <v>76990</v>
      </c>
      <c r="AO1540">
        <v>208.72</v>
      </c>
      <c r="AP1540">
        <v>80.040000000000006</v>
      </c>
      <c r="AQ1540">
        <v>77.56</v>
      </c>
      <c r="AR1540">
        <v>52.73</v>
      </c>
      <c r="AS1540">
        <v>1142</v>
      </c>
      <c r="AT1540">
        <v>3612</v>
      </c>
      <c r="AU1540">
        <v>5.0000000000000001E-3</v>
      </c>
      <c r="AV1540">
        <v>63.89</v>
      </c>
      <c r="AW1540">
        <v>67422000</v>
      </c>
      <c r="AX1540">
        <v>122.578</v>
      </c>
      <c r="AY1540">
        <v>42</v>
      </c>
      <c r="AZ1540">
        <v>19.718</v>
      </c>
      <c r="BA1540">
        <v>13.079000000000001</v>
      </c>
      <c r="BB1540">
        <v>38605.671000000002</v>
      </c>
      <c r="BD1540">
        <v>86.06</v>
      </c>
      <c r="BE1540">
        <v>4.7699999999999996</v>
      </c>
      <c r="BF1540">
        <v>30.1</v>
      </c>
      <c r="BG1540">
        <v>35.6</v>
      </c>
      <c r="BI1540">
        <v>5.98</v>
      </c>
      <c r="BJ1540">
        <v>82.66</v>
      </c>
      <c r="BK1540">
        <v>0.90100000000000002</v>
      </c>
    </row>
    <row r="1541" spans="1:63" x14ac:dyDescent="0.3">
      <c r="A1541" t="s">
        <v>205</v>
      </c>
      <c r="B1541" t="s">
        <v>206</v>
      </c>
      <c r="C1541" t="s">
        <v>122</v>
      </c>
      <c r="D1541" s="33">
        <v>44618</v>
      </c>
      <c r="E1541">
        <v>22699443</v>
      </c>
      <c r="F1541">
        <v>53623</v>
      </c>
      <c r="G1541">
        <v>59854.142999999996</v>
      </c>
      <c r="H1541">
        <v>138128</v>
      </c>
      <c r="I1541">
        <v>101</v>
      </c>
      <c r="J1541">
        <v>209.286</v>
      </c>
      <c r="K1541">
        <v>336677.09399999998</v>
      </c>
      <c r="L1541">
        <v>795.33399999999995</v>
      </c>
      <c r="M1541">
        <v>887.75400000000002</v>
      </c>
      <c r="N1541">
        <v>2048.7080000000001</v>
      </c>
      <c r="O1541">
        <v>1.498</v>
      </c>
      <c r="P1541">
        <v>3.1040000000000001</v>
      </c>
      <c r="Q1541">
        <v>0.67</v>
      </c>
      <c r="R1541">
        <v>2484</v>
      </c>
      <c r="S1541">
        <v>36.843000000000004</v>
      </c>
      <c r="T1541">
        <v>25264</v>
      </c>
      <c r="U1541">
        <v>374.714</v>
      </c>
      <c r="V1541">
        <v>983</v>
      </c>
      <c r="W1541">
        <v>14.58</v>
      </c>
      <c r="X1541">
        <v>8840</v>
      </c>
      <c r="Y1541">
        <v>131.114</v>
      </c>
      <c r="Z1541">
        <v>258407</v>
      </c>
      <c r="AA1541">
        <v>247169380</v>
      </c>
      <c r="AB1541">
        <v>3666.0050000000001</v>
      </c>
      <c r="AC1541">
        <v>3.8330000000000002</v>
      </c>
      <c r="AD1541">
        <v>297480</v>
      </c>
      <c r="AE1541">
        <v>4.4119999999999999</v>
      </c>
      <c r="AF1541">
        <v>0.20599999999999999</v>
      </c>
      <c r="AG1541">
        <v>4.9000000000000004</v>
      </c>
      <c r="AH1541" t="s">
        <v>207</v>
      </c>
      <c r="AI1541">
        <v>140788319</v>
      </c>
      <c r="AJ1541">
        <v>53965396</v>
      </c>
      <c r="AK1541">
        <v>52304265</v>
      </c>
      <c r="AL1541">
        <v>35596551</v>
      </c>
      <c r="AM1541">
        <v>64813</v>
      </c>
      <c r="AN1541">
        <v>72813</v>
      </c>
      <c r="AO1541">
        <v>208.82</v>
      </c>
      <c r="AP1541">
        <v>80.040000000000006</v>
      </c>
      <c r="AQ1541">
        <v>77.58</v>
      </c>
      <c r="AR1541">
        <v>52.8</v>
      </c>
      <c r="AS1541">
        <v>1080</v>
      </c>
      <c r="AT1541">
        <v>3476</v>
      </c>
      <c r="AU1541">
        <v>5.0000000000000001E-3</v>
      </c>
      <c r="AV1541">
        <v>63.89</v>
      </c>
      <c r="AW1541">
        <v>67422000</v>
      </c>
      <c r="AX1541">
        <v>122.578</v>
      </c>
      <c r="AY1541">
        <v>42</v>
      </c>
      <c r="AZ1541">
        <v>19.718</v>
      </c>
      <c r="BA1541">
        <v>13.079000000000001</v>
      </c>
      <c r="BB1541">
        <v>38605.671000000002</v>
      </c>
      <c r="BD1541">
        <v>86.06</v>
      </c>
      <c r="BE1541">
        <v>4.7699999999999996</v>
      </c>
      <c r="BF1541">
        <v>30.1</v>
      </c>
      <c r="BG1541">
        <v>35.6</v>
      </c>
      <c r="BI1541">
        <v>5.98</v>
      </c>
      <c r="BJ1541">
        <v>82.66</v>
      </c>
      <c r="BK1541">
        <v>0.90100000000000002</v>
      </c>
    </row>
    <row r="1542" spans="1:63" x14ac:dyDescent="0.3">
      <c r="A1542" t="s">
        <v>205</v>
      </c>
      <c r="B1542" t="s">
        <v>206</v>
      </c>
      <c r="C1542" t="s">
        <v>122</v>
      </c>
      <c r="D1542" s="33">
        <v>44619</v>
      </c>
      <c r="E1542">
        <v>22742043</v>
      </c>
      <c r="F1542">
        <v>42600</v>
      </c>
      <c r="G1542">
        <v>57510.857000000004</v>
      </c>
      <c r="H1542">
        <v>138204</v>
      </c>
      <c r="I1542">
        <v>76</v>
      </c>
      <c r="J1542">
        <v>220</v>
      </c>
      <c r="K1542">
        <v>337308.935</v>
      </c>
      <c r="L1542">
        <v>631.84100000000001</v>
      </c>
      <c r="M1542">
        <v>852.99800000000005</v>
      </c>
      <c r="N1542">
        <v>2049.835</v>
      </c>
      <c r="O1542">
        <v>1.127</v>
      </c>
      <c r="P1542">
        <v>3.2629999999999999</v>
      </c>
      <c r="Q1542">
        <v>0.69</v>
      </c>
      <c r="R1542">
        <v>2491</v>
      </c>
      <c r="S1542">
        <v>36.945999999999998</v>
      </c>
      <c r="T1542">
        <v>25277</v>
      </c>
      <c r="U1542">
        <v>374.90699999999998</v>
      </c>
      <c r="V1542">
        <v>975</v>
      </c>
      <c r="W1542">
        <v>14.461</v>
      </c>
      <c r="X1542">
        <v>8729</v>
      </c>
      <c r="Y1542">
        <v>129.46799999999999</v>
      </c>
      <c r="Z1542">
        <v>88806</v>
      </c>
      <c r="AA1542">
        <v>247258186</v>
      </c>
      <c r="AB1542">
        <v>3667.3220000000001</v>
      </c>
      <c r="AC1542">
        <v>1.3169999999999999</v>
      </c>
      <c r="AD1542">
        <v>295779</v>
      </c>
      <c r="AE1542">
        <v>4.3869999999999996</v>
      </c>
      <c r="AF1542">
        <v>0.20499999999999999</v>
      </c>
      <c r="AG1542">
        <v>4.9000000000000004</v>
      </c>
      <c r="AH1542" t="s">
        <v>207</v>
      </c>
      <c r="AI1542">
        <v>140799473</v>
      </c>
      <c r="AJ1542">
        <v>53966102</v>
      </c>
      <c r="AK1542">
        <v>52306724</v>
      </c>
      <c r="AL1542">
        <v>35604548</v>
      </c>
      <c r="AM1542">
        <v>11154</v>
      </c>
      <c r="AN1542">
        <v>72023</v>
      </c>
      <c r="AO1542">
        <v>208.83</v>
      </c>
      <c r="AP1542">
        <v>80.040000000000006</v>
      </c>
      <c r="AQ1542">
        <v>77.58</v>
      </c>
      <c r="AR1542">
        <v>52.81</v>
      </c>
      <c r="AS1542">
        <v>1068</v>
      </c>
      <c r="AT1542">
        <v>3453</v>
      </c>
      <c r="AU1542">
        <v>5.0000000000000001E-3</v>
      </c>
      <c r="AW1542">
        <v>67422000</v>
      </c>
      <c r="AX1542">
        <v>122.578</v>
      </c>
      <c r="AY1542">
        <v>42</v>
      </c>
      <c r="AZ1542">
        <v>19.718</v>
      </c>
      <c r="BA1542">
        <v>13.079000000000001</v>
      </c>
      <c r="BB1542">
        <v>38605.671000000002</v>
      </c>
      <c r="BD1542">
        <v>86.06</v>
      </c>
      <c r="BE1542">
        <v>4.7699999999999996</v>
      </c>
      <c r="BF1542">
        <v>30.1</v>
      </c>
      <c r="BG1542">
        <v>35.6</v>
      </c>
      <c r="BI1542">
        <v>5.98</v>
      </c>
      <c r="BJ1542">
        <v>82.66</v>
      </c>
      <c r="BK1542">
        <v>0.90100000000000002</v>
      </c>
    </row>
    <row r="1543" spans="1:63" x14ac:dyDescent="0.3">
      <c r="A1543" t="s">
        <v>205</v>
      </c>
      <c r="B1543" t="s">
        <v>206</v>
      </c>
      <c r="C1543" t="s">
        <v>122</v>
      </c>
      <c r="D1543" s="33">
        <v>44620</v>
      </c>
      <c r="E1543">
        <v>22755526</v>
      </c>
      <c r="F1543">
        <v>13483</v>
      </c>
      <c r="G1543">
        <v>56980.571000000004</v>
      </c>
      <c r="H1543">
        <v>138436</v>
      </c>
      <c r="I1543">
        <v>232</v>
      </c>
      <c r="J1543">
        <v>249.857</v>
      </c>
      <c r="K1543">
        <v>337508.91399999999</v>
      </c>
      <c r="L1543">
        <v>199.97900000000001</v>
      </c>
      <c r="M1543">
        <v>845.13300000000004</v>
      </c>
      <c r="N1543">
        <v>2053.2759999999998</v>
      </c>
      <c r="O1543">
        <v>3.4409999999999998</v>
      </c>
      <c r="P1543">
        <v>3.706</v>
      </c>
      <c r="Q1543">
        <v>0.7</v>
      </c>
      <c r="R1543">
        <v>2456</v>
      </c>
      <c r="S1543">
        <v>36.427</v>
      </c>
      <c r="T1543">
        <v>25079</v>
      </c>
      <c r="U1543">
        <v>371.971</v>
      </c>
      <c r="V1543">
        <v>928</v>
      </c>
      <c r="W1543">
        <v>13.763999999999999</v>
      </c>
      <c r="X1543">
        <v>8369</v>
      </c>
      <c r="Y1543">
        <v>124.129</v>
      </c>
      <c r="Z1543">
        <v>393050</v>
      </c>
      <c r="AA1543">
        <v>247651236</v>
      </c>
      <c r="AB1543">
        <v>3673.152</v>
      </c>
      <c r="AC1543">
        <v>5.83</v>
      </c>
      <c r="AD1543">
        <v>288341</v>
      </c>
      <c r="AE1543">
        <v>4.2770000000000001</v>
      </c>
      <c r="AF1543">
        <v>0.20100000000000001</v>
      </c>
      <c r="AG1543">
        <v>5</v>
      </c>
      <c r="AH1543" t="s">
        <v>207</v>
      </c>
      <c r="AI1543">
        <v>140854201</v>
      </c>
      <c r="AJ1543">
        <v>53968949</v>
      </c>
      <c r="AK1543">
        <v>52318265</v>
      </c>
      <c r="AL1543">
        <v>35644900</v>
      </c>
      <c r="AM1543">
        <v>54728</v>
      </c>
      <c r="AN1543">
        <v>68060</v>
      </c>
      <c r="AO1543">
        <v>208.91</v>
      </c>
      <c r="AP1543">
        <v>80.05</v>
      </c>
      <c r="AQ1543">
        <v>77.599999999999994</v>
      </c>
      <c r="AR1543">
        <v>52.87</v>
      </c>
      <c r="AS1543">
        <v>1009</v>
      </c>
      <c r="AT1543">
        <v>3330</v>
      </c>
      <c r="AU1543">
        <v>5.0000000000000001E-3</v>
      </c>
      <c r="AW1543">
        <v>67422000</v>
      </c>
      <c r="AX1543">
        <v>122.578</v>
      </c>
      <c r="AY1543">
        <v>42</v>
      </c>
      <c r="AZ1543">
        <v>19.718</v>
      </c>
      <c r="BA1543">
        <v>13.079000000000001</v>
      </c>
      <c r="BB1543">
        <v>38605.671000000002</v>
      </c>
      <c r="BD1543">
        <v>86.06</v>
      </c>
      <c r="BE1543">
        <v>4.7699999999999996</v>
      </c>
      <c r="BF1543">
        <v>30.1</v>
      </c>
      <c r="BG1543">
        <v>35.6</v>
      </c>
      <c r="BI1543">
        <v>5.98</v>
      </c>
      <c r="BJ1543">
        <v>82.66</v>
      </c>
      <c r="BK1543">
        <v>0.90100000000000002</v>
      </c>
    </row>
    <row r="1544" spans="1:63" x14ac:dyDescent="0.3">
      <c r="A1544" t="s">
        <v>205</v>
      </c>
      <c r="B1544" t="s">
        <v>206</v>
      </c>
      <c r="C1544" t="s">
        <v>122</v>
      </c>
      <c r="D1544" s="33">
        <v>44621</v>
      </c>
      <c r="E1544">
        <v>22835320</v>
      </c>
      <c r="F1544">
        <v>79794</v>
      </c>
      <c r="G1544">
        <v>54468</v>
      </c>
      <c r="H1544">
        <v>138645</v>
      </c>
      <c r="I1544">
        <v>209</v>
      </c>
      <c r="J1544">
        <v>185.714</v>
      </c>
      <c r="K1544">
        <v>338692.41499999998</v>
      </c>
      <c r="L1544">
        <v>1183.501</v>
      </c>
      <c r="M1544">
        <v>807.86699999999996</v>
      </c>
      <c r="N1544">
        <v>2056.3760000000002</v>
      </c>
      <c r="O1544">
        <v>3.1</v>
      </c>
      <c r="P1544">
        <v>2.7549999999999999</v>
      </c>
      <c r="Q1544">
        <v>0.71</v>
      </c>
      <c r="R1544">
        <v>2408</v>
      </c>
      <c r="S1544">
        <v>35.715000000000003</v>
      </c>
      <c r="T1544">
        <v>24437</v>
      </c>
      <c r="U1544">
        <v>362.44799999999998</v>
      </c>
      <c r="V1544">
        <v>940</v>
      </c>
      <c r="W1544">
        <v>13.942</v>
      </c>
      <c r="X1544">
        <v>7865</v>
      </c>
      <c r="Y1544">
        <v>116.65300000000001</v>
      </c>
      <c r="Z1544">
        <v>302912</v>
      </c>
      <c r="AA1544">
        <v>247954148</v>
      </c>
      <c r="AB1544">
        <v>3677.645</v>
      </c>
      <c r="AC1544">
        <v>4.4930000000000003</v>
      </c>
      <c r="AD1544">
        <v>282849</v>
      </c>
      <c r="AE1544">
        <v>4.1950000000000003</v>
      </c>
      <c r="AF1544">
        <v>0.19900000000000001</v>
      </c>
      <c r="AG1544">
        <v>5</v>
      </c>
      <c r="AH1544" t="s">
        <v>207</v>
      </c>
      <c r="AI1544">
        <v>140909167</v>
      </c>
      <c r="AJ1544">
        <v>53971724</v>
      </c>
      <c r="AK1544">
        <v>52329621</v>
      </c>
      <c r="AL1544">
        <v>35685739</v>
      </c>
      <c r="AM1544">
        <v>54966</v>
      </c>
      <c r="AN1544">
        <v>64099</v>
      </c>
      <c r="AO1544">
        <v>209</v>
      </c>
      <c r="AP1544">
        <v>80.05</v>
      </c>
      <c r="AQ1544">
        <v>77.62</v>
      </c>
      <c r="AR1544">
        <v>52.93</v>
      </c>
      <c r="AS1544">
        <v>951</v>
      </c>
      <c r="AT1544">
        <v>3152</v>
      </c>
      <c r="AU1544">
        <v>5.0000000000000001E-3</v>
      </c>
      <c r="AW1544">
        <v>67422000</v>
      </c>
      <c r="AX1544">
        <v>122.578</v>
      </c>
      <c r="AY1544">
        <v>42</v>
      </c>
      <c r="AZ1544">
        <v>19.718</v>
      </c>
      <c r="BA1544">
        <v>13.079000000000001</v>
      </c>
      <c r="BB1544">
        <v>38605.671000000002</v>
      </c>
      <c r="BD1544">
        <v>86.06</v>
      </c>
      <c r="BE1544">
        <v>4.7699999999999996</v>
      </c>
      <c r="BF1544">
        <v>30.1</v>
      </c>
      <c r="BG1544">
        <v>35.6</v>
      </c>
      <c r="BI1544">
        <v>5.98</v>
      </c>
      <c r="BJ1544">
        <v>82.66</v>
      </c>
      <c r="BK1544">
        <v>0.90100000000000002</v>
      </c>
    </row>
    <row r="1545" spans="1:63" x14ac:dyDescent="0.3">
      <c r="A1545" t="s">
        <v>205</v>
      </c>
      <c r="B1545" t="s">
        <v>206</v>
      </c>
      <c r="C1545" t="s">
        <v>122</v>
      </c>
      <c r="D1545" s="33">
        <v>44622</v>
      </c>
      <c r="E1545">
        <v>22893017</v>
      </c>
      <c r="F1545">
        <v>57697</v>
      </c>
      <c r="G1545">
        <v>53162.857000000004</v>
      </c>
      <c r="H1545">
        <v>138831</v>
      </c>
      <c r="I1545">
        <v>186</v>
      </c>
      <c r="J1545">
        <v>181.857</v>
      </c>
      <c r="K1545">
        <v>339548.174</v>
      </c>
      <c r="L1545">
        <v>855.75900000000001</v>
      </c>
      <c r="M1545">
        <v>788.50900000000001</v>
      </c>
      <c r="N1545">
        <v>2059.1350000000002</v>
      </c>
      <c r="O1545">
        <v>2.7589999999999999</v>
      </c>
      <c r="P1545">
        <v>2.6970000000000001</v>
      </c>
      <c r="Q1545">
        <v>0.71</v>
      </c>
      <c r="R1545">
        <v>2329</v>
      </c>
      <c r="S1545">
        <v>34.543999999999997</v>
      </c>
      <c r="T1545">
        <v>23840</v>
      </c>
      <c r="U1545">
        <v>353.59399999999999</v>
      </c>
      <c r="V1545">
        <v>916</v>
      </c>
      <c r="W1545">
        <v>13.586</v>
      </c>
      <c r="X1545">
        <v>7522</v>
      </c>
      <c r="Y1545">
        <v>111.566</v>
      </c>
      <c r="Z1545">
        <v>299422</v>
      </c>
      <c r="AA1545">
        <v>248253570</v>
      </c>
      <c r="AB1545">
        <v>3682.0859999999998</v>
      </c>
      <c r="AC1545">
        <v>4.4409999999999998</v>
      </c>
      <c r="AD1545">
        <v>278694</v>
      </c>
      <c r="AE1545">
        <v>4.1340000000000003</v>
      </c>
      <c r="AF1545">
        <v>0.19900000000000001</v>
      </c>
      <c r="AG1545">
        <v>5</v>
      </c>
      <c r="AH1545" t="s">
        <v>207</v>
      </c>
      <c r="AI1545">
        <v>140971017</v>
      </c>
      <c r="AJ1545">
        <v>53975317</v>
      </c>
      <c r="AK1545">
        <v>52342570</v>
      </c>
      <c r="AL1545">
        <v>35731055</v>
      </c>
      <c r="AM1545">
        <v>61850</v>
      </c>
      <c r="AN1545">
        <v>59921</v>
      </c>
      <c r="AO1545">
        <v>209.09</v>
      </c>
      <c r="AP1545">
        <v>80.06</v>
      </c>
      <c r="AQ1545">
        <v>77.63</v>
      </c>
      <c r="AR1545">
        <v>53</v>
      </c>
      <c r="AS1545">
        <v>889</v>
      </c>
      <c r="AT1545">
        <v>3017</v>
      </c>
      <c r="AU1545">
        <v>4.0000000000000001E-3</v>
      </c>
      <c r="AW1545">
        <v>67422000</v>
      </c>
      <c r="AX1545">
        <v>122.578</v>
      </c>
      <c r="AY1545">
        <v>42</v>
      </c>
      <c r="AZ1545">
        <v>19.718</v>
      </c>
      <c r="BA1545">
        <v>13.079000000000001</v>
      </c>
      <c r="BB1545">
        <v>38605.671000000002</v>
      </c>
      <c r="BD1545">
        <v>86.06</v>
      </c>
      <c r="BE1545">
        <v>4.7699999999999996</v>
      </c>
      <c r="BF1545">
        <v>30.1</v>
      </c>
      <c r="BG1545">
        <v>35.6</v>
      </c>
      <c r="BI1545">
        <v>5.98</v>
      </c>
      <c r="BJ1545">
        <v>82.66</v>
      </c>
      <c r="BK1545">
        <v>0.90100000000000002</v>
      </c>
    </row>
    <row r="1546" spans="1:63" x14ac:dyDescent="0.3">
      <c r="A1546" t="s">
        <v>205</v>
      </c>
      <c r="B1546" t="s">
        <v>206</v>
      </c>
      <c r="C1546" t="s">
        <v>122</v>
      </c>
      <c r="D1546" s="33">
        <v>44623</v>
      </c>
      <c r="E1546">
        <v>22953299</v>
      </c>
      <c r="F1546">
        <v>60282</v>
      </c>
      <c r="G1546">
        <v>52231</v>
      </c>
      <c r="H1546">
        <v>139011</v>
      </c>
      <c r="I1546">
        <v>180</v>
      </c>
      <c r="J1546">
        <v>167.429</v>
      </c>
      <c r="K1546">
        <v>340442.27399999998</v>
      </c>
      <c r="L1546">
        <v>894.1</v>
      </c>
      <c r="M1546">
        <v>774.68799999999999</v>
      </c>
      <c r="N1546">
        <v>2061.8049999999998</v>
      </c>
      <c r="O1546">
        <v>2.67</v>
      </c>
      <c r="P1546">
        <v>2.4830000000000001</v>
      </c>
      <c r="Q1546">
        <v>0.72</v>
      </c>
      <c r="R1546">
        <v>2231</v>
      </c>
      <c r="S1546">
        <v>33.090000000000003</v>
      </c>
      <c r="T1546">
        <v>23175</v>
      </c>
      <c r="U1546">
        <v>343.73099999999999</v>
      </c>
      <c r="V1546">
        <v>866</v>
      </c>
      <c r="W1546">
        <v>12.843999999999999</v>
      </c>
      <c r="X1546">
        <v>7207</v>
      </c>
      <c r="Y1546">
        <v>106.89400000000001</v>
      </c>
      <c r="Z1546">
        <v>285194</v>
      </c>
      <c r="AA1546">
        <v>248538764</v>
      </c>
      <c r="AB1546">
        <v>3686.3159999999998</v>
      </c>
      <c r="AC1546">
        <v>4.2300000000000004</v>
      </c>
      <c r="AD1546">
        <v>276092</v>
      </c>
      <c r="AE1546">
        <v>4.0949999999999998</v>
      </c>
      <c r="AF1546">
        <v>0.20100000000000001</v>
      </c>
      <c r="AG1546">
        <v>5</v>
      </c>
      <c r="AH1546" t="s">
        <v>207</v>
      </c>
      <c r="AI1546">
        <v>141009959</v>
      </c>
      <c r="AJ1546">
        <v>53977726</v>
      </c>
      <c r="AK1546">
        <v>52350714</v>
      </c>
      <c r="AL1546">
        <v>35759454</v>
      </c>
      <c r="AM1546">
        <v>38942</v>
      </c>
      <c r="AN1546">
        <v>55723</v>
      </c>
      <c r="AO1546">
        <v>209.15</v>
      </c>
      <c r="AP1546">
        <v>80.06</v>
      </c>
      <c r="AQ1546">
        <v>77.650000000000006</v>
      </c>
      <c r="AR1546">
        <v>53.04</v>
      </c>
      <c r="AS1546">
        <v>826</v>
      </c>
      <c r="AT1546">
        <v>2865</v>
      </c>
      <c r="AU1546">
        <v>4.0000000000000001E-3</v>
      </c>
      <c r="AW1546">
        <v>67422000</v>
      </c>
      <c r="AX1546">
        <v>122.578</v>
      </c>
      <c r="AY1546">
        <v>42</v>
      </c>
      <c r="AZ1546">
        <v>19.718</v>
      </c>
      <c r="BA1546">
        <v>13.079000000000001</v>
      </c>
      <c r="BB1546">
        <v>38605.671000000002</v>
      </c>
      <c r="BD1546">
        <v>86.06</v>
      </c>
      <c r="BE1546">
        <v>4.7699999999999996</v>
      </c>
      <c r="BF1546">
        <v>30.1</v>
      </c>
      <c r="BG1546">
        <v>35.6</v>
      </c>
      <c r="BI1546">
        <v>5.98</v>
      </c>
      <c r="BJ1546">
        <v>82.66</v>
      </c>
      <c r="BK1546">
        <v>0.90100000000000002</v>
      </c>
    </row>
    <row r="1547" spans="1:63" x14ac:dyDescent="0.3">
      <c r="A1547" t="s">
        <v>205</v>
      </c>
      <c r="B1547" t="s">
        <v>206</v>
      </c>
      <c r="C1547" t="s">
        <v>122</v>
      </c>
      <c r="D1547" s="33">
        <v>44624</v>
      </c>
      <c r="E1547">
        <v>23011088</v>
      </c>
      <c r="F1547">
        <v>57789</v>
      </c>
      <c r="G1547">
        <v>52181.142999999996</v>
      </c>
      <c r="H1547">
        <v>139192</v>
      </c>
      <c r="I1547">
        <v>181</v>
      </c>
      <c r="J1547">
        <v>166.429</v>
      </c>
      <c r="K1547">
        <v>341299.39799999999</v>
      </c>
      <c r="L1547">
        <v>857.12400000000002</v>
      </c>
      <c r="M1547">
        <v>773.94799999999998</v>
      </c>
      <c r="N1547">
        <v>2064.489</v>
      </c>
      <c r="O1547">
        <v>2.6850000000000001</v>
      </c>
      <c r="P1547">
        <v>2.468</v>
      </c>
      <c r="Q1547">
        <v>0.73</v>
      </c>
      <c r="R1547">
        <v>2153</v>
      </c>
      <c r="S1547">
        <v>31.933</v>
      </c>
      <c r="T1547">
        <v>22643</v>
      </c>
      <c r="U1547">
        <v>335.84</v>
      </c>
      <c r="V1547">
        <v>859</v>
      </c>
      <c r="W1547">
        <v>12.741</v>
      </c>
      <c r="X1547">
        <v>6934</v>
      </c>
      <c r="Y1547">
        <v>102.845</v>
      </c>
      <c r="Z1547">
        <v>285175</v>
      </c>
      <c r="AA1547">
        <v>248823939</v>
      </c>
      <c r="AB1547">
        <v>3690.5450000000001</v>
      </c>
      <c r="AC1547">
        <v>4.2300000000000004</v>
      </c>
      <c r="AD1547">
        <v>273281</v>
      </c>
      <c r="AE1547">
        <v>4.0529999999999999</v>
      </c>
      <c r="AF1547">
        <v>0.20300000000000001</v>
      </c>
      <c r="AG1547">
        <v>4.9000000000000004</v>
      </c>
      <c r="AH1547" t="s">
        <v>207</v>
      </c>
      <c r="AI1547">
        <v>141063286</v>
      </c>
      <c r="AJ1547">
        <v>53980510</v>
      </c>
      <c r="AK1547">
        <v>52362013</v>
      </c>
      <c r="AL1547">
        <v>35798702</v>
      </c>
      <c r="AM1547">
        <v>53327</v>
      </c>
      <c r="AN1547">
        <v>48540</v>
      </c>
      <c r="AO1547">
        <v>209.22</v>
      </c>
      <c r="AP1547">
        <v>80.06</v>
      </c>
      <c r="AQ1547">
        <v>77.66</v>
      </c>
      <c r="AR1547">
        <v>53.1</v>
      </c>
      <c r="AS1547">
        <v>720</v>
      </c>
      <c r="AT1547">
        <v>2582</v>
      </c>
      <c r="AU1547">
        <v>4.0000000000000001E-3</v>
      </c>
      <c r="AW1547">
        <v>67422000</v>
      </c>
      <c r="AX1547">
        <v>122.578</v>
      </c>
      <c r="AY1547">
        <v>42</v>
      </c>
      <c r="AZ1547">
        <v>19.718</v>
      </c>
      <c r="BA1547">
        <v>13.079000000000001</v>
      </c>
      <c r="BB1547">
        <v>38605.671000000002</v>
      </c>
      <c r="BD1547">
        <v>86.06</v>
      </c>
      <c r="BE1547">
        <v>4.7699999999999996</v>
      </c>
      <c r="BF1547">
        <v>30.1</v>
      </c>
      <c r="BG1547">
        <v>35.6</v>
      </c>
      <c r="BI1547">
        <v>5.98</v>
      </c>
      <c r="BJ1547">
        <v>82.66</v>
      </c>
      <c r="BK1547">
        <v>0.90100000000000002</v>
      </c>
    </row>
    <row r="1548" spans="1:63" x14ac:dyDescent="0.3">
      <c r="A1548" t="s">
        <v>205</v>
      </c>
      <c r="B1548" t="s">
        <v>206</v>
      </c>
      <c r="C1548" t="s">
        <v>122</v>
      </c>
      <c r="D1548" s="33">
        <v>44625</v>
      </c>
      <c r="E1548">
        <v>23064766</v>
      </c>
      <c r="F1548">
        <v>53678</v>
      </c>
      <c r="G1548">
        <v>52189</v>
      </c>
      <c r="H1548">
        <v>139312</v>
      </c>
      <c r="I1548">
        <v>120</v>
      </c>
      <c r="J1548">
        <v>169.143</v>
      </c>
      <c r="K1548">
        <v>342095.54700000002</v>
      </c>
      <c r="L1548">
        <v>796.15</v>
      </c>
      <c r="M1548">
        <v>774.06500000000005</v>
      </c>
      <c r="N1548">
        <v>2066.2689999999998</v>
      </c>
      <c r="O1548">
        <v>1.78</v>
      </c>
      <c r="P1548">
        <v>2.5089999999999999</v>
      </c>
      <c r="Q1548">
        <v>0.74</v>
      </c>
      <c r="R1548">
        <v>2075</v>
      </c>
      <c r="S1548">
        <v>30.776</v>
      </c>
      <c r="T1548">
        <v>22196</v>
      </c>
      <c r="U1548">
        <v>329.21</v>
      </c>
      <c r="V1548">
        <v>852</v>
      </c>
      <c r="W1548">
        <v>12.637</v>
      </c>
      <c r="X1548">
        <v>6764</v>
      </c>
      <c r="Y1548">
        <v>100.32299999999999</v>
      </c>
      <c r="AI1548">
        <v>141096624</v>
      </c>
      <c r="AJ1548">
        <v>53982278</v>
      </c>
      <c r="AK1548">
        <v>52369028</v>
      </c>
      <c r="AL1548">
        <v>35823265</v>
      </c>
      <c r="AM1548">
        <v>33338</v>
      </c>
      <c r="AN1548">
        <v>44044</v>
      </c>
      <c r="AO1548">
        <v>209.27</v>
      </c>
      <c r="AP1548">
        <v>80.069999999999993</v>
      </c>
      <c r="AQ1548">
        <v>77.67</v>
      </c>
      <c r="AR1548">
        <v>53.13</v>
      </c>
      <c r="AS1548">
        <v>653</v>
      </c>
      <c r="AT1548">
        <v>2412</v>
      </c>
      <c r="AU1548">
        <v>4.0000000000000001E-3</v>
      </c>
      <c r="AW1548">
        <v>67422000</v>
      </c>
      <c r="AX1548">
        <v>122.578</v>
      </c>
      <c r="AY1548">
        <v>42</v>
      </c>
      <c r="AZ1548">
        <v>19.718</v>
      </c>
      <c r="BA1548">
        <v>13.079000000000001</v>
      </c>
      <c r="BB1548">
        <v>38605.671000000002</v>
      </c>
      <c r="BD1548">
        <v>86.06</v>
      </c>
      <c r="BE1548">
        <v>4.7699999999999996</v>
      </c>
      <c r="BF1548">
        <v>30.1</v>
      </c>
      <c r="BG1548">
        <v>35.6</v>
      </c>
      <c r="BI1548">
        <v>5.98</v>
      </c>
      <c r="BJ1548">
        <v>82.66</v>
      </c>
      <c r="BK1548">
        <v>0.90100000000000002</v>
      </c>
    </row>
    <row r="1549" spans="1:63" x14ac:dyDescent="0.3">
      <c r="A1549" t="s">
        <v>205</v>
      </c>
      <c r="B1549" t="s">
        <v>206</v>
      </c>
      <c r="C1549" t="s">
        <v>122</v>
      </c>
      <c r="D1549" s="33">
        <v>44626</v>
      </c>
      <c r="E1549">
        <v>23110094</v>
      </c>
      <c r="F1549">
        <v>45328</v>
      </c>
      <c r="G1549">
        <v>52578.714</v>
      </c>
      <c r="H1549">
        <v>139344</v>
      </c>
      <c r="I1549">
        <v>32</v>
      </c>
      <c r="J1549">
        <v>162.857</v>
      </c>
      <c r="K1549">
        <v>342767.85</v>
      </c>
      <c r="L1549">
        <v>672.303</v>
      </c>
      <c r="M1549">
        <v>779.84500000000003</v>
      </c>
      <c r="N1549">
        <v>2066.7440000000001</v>
      </c>
      <c r="O1549">
        <v>0.47499999999999998</v>
      </c>
      <c r="P1549">
        <v>2.415</v>
      </c>
      <c r="Q1549">
        <v>0.74</v>
      </c>
      <c r="R1549">
        <v>2079</v>
      </c>
      <c r="S1549">
        <v>30.835999999999999</v>
      </c>
      <c r="T1549">
        <v>22253</v>
      </c>
      <c r="U1549">
        <v>330.05500000000001</v>
      </c>
      <c r="V1549">
        <v>821</v>
      </c>
      <c r="W1549">
        <v>12.177</v>
      </c>
      <c r="X1549">
        <v>6636</v>
      </c>
      <c r="Y1549">
        <v>98.424999999999997</v>
      </c>
      <c r="AI1549">
        <v>141101159</v>
      </c>
      <c r="AJ1549">
        <v>53982650</v>
      </c>
      <c r="AK1549">
        <v>52370089</v>
      </c>
      <c r="AL1549">
        <v>35826369</v>
      </c>
      <c r="AM1549">
        <v>4535</v>
      </c>
      <c r="AN1549">
        <v>43098</v>
      </c>
      <c r="AO1549">
        <v>209.28</v>
      </c>
      <c r="AP1549">
        <v>80.069999999999993</v>
      </c>
      <c r="AQ1549">
        <v>77.680000000000007</v>
      </c>
      <c r="AR1549">
        <v>53.14</v>
      </c>
      <c r="AS1549">
        <v>639</v>
      </c>
      <c r="AT1549">
        <v>2364</v>
      </c>
      <c r="AU1549">
        <v>4.0000000000000001E-3</v>
      </c>
      <c r="AW1549">
        <v>67422000</v>
      </c>
      <c r="AX1549">
        <v>122.578</v>
      </c>
      <c r="AY1549">
        <v>42</v>
      </c>
      <c r="AZ1549">
        <v>19.718</v>
      </c>
      <c r="BA1549">
        <v>13.079000000000001</v>
      </c>
      <c r="BB1549">
        <v>38605.671000000002</v>
      </c>
      <c r="BD1549">
        <v>86.06</v>
      </c>
      <c r="BE1549">
        <v>4.7699999999999996</v>
      </c>
      <c r="BF1549">
        <v>30.1</v>
      </c>
      <c r="BG1549">
        <v>35.6</v>
      </c>
      <c r="BI1549">
        <v>5.98</v>
      </c>
      <c r="BJ1549">
        <v>82.66</v>
      </c>
      <c r="BK1549">
        <v>0.90100000000000002</v>
      </c>
    </row>
    <row r="1550" spans="1:63" x14ac:dyDescent="0.3">
      <c r="A1550" t="s">
        <v>205</v>
      </c>
      <c r="B1550" t="s">
        <v>206</v>
      </c>
      <c r="C1550" t="s">
        <v>122</v>
      </c>
      <c r="D1550" s="33">
        <v>44627</v>
      </c>
      <c r="E1550">
        <v>23124590</v>
      </c>
      <c r="F1550">
        <v>14496</v>
      </c>
      <c r="G1550">
        <v>52723.428999999996</v>
      </c>
      <c r="H1550">
        <v>139520</v>
      </c>
      <c r="I1550">
        <v>176</v>
      </c>
      <c r="J1550">
        <v>154.857</v>
      </c>
      <c r="K1550">
        <v>342982.85399999999</v>
      </c>
      <c r="L1550">
        <v>215.00399999999999</v>
      </c>
      <c r="M1550">
        <v>781.99099999999999</v>
      </c>
      <c r="N1550">
        <v>2069.3539999999998</v>
      </c>
      <c r="O1550">
        <v>2.61</v>
      </c>
      <c r="P1550">
        <v>2.2970000000000002</v>
      </c>
      <c r="Q1550">
        <v>0.75</v>
      </c>
      <c r="R1550">
        <v>2089</v>
      </c>
      <c r="S1550">
        <v>30.984000000000002</v>
      </c>
      <c r="T1550">
        <v>22208</v>
      </c>
      <c r="U1550">
        <v>329.38799999999998</v>
      </c>
      <c r="V1550">
        <v>811</v>
      </c>
      <c r="W1550">
        <v>12.029</v>
      </c>
      <c r="X1550">
        <v>6700</v>
      </c>
      <c r="Y1550">
        <v>99.373999999999995</v>
      </c>
      <c r="AI1550">
        <v>141124453</v>
      </c>
      <c r="AJ1550">
        <v>53984073</v>
      </c>
      <c r="AK1550">
        <v>52375003</v>
      </c>
      <c r="AL1550">
        <v>35843334</v>
      </c>
      <c r="AM1550">
        <v>23294</v>
      </c>
      <c r="AN1550">
        <v>38607</v>
      </c>
      <c r="AO1550">
        <v>209.32</v>
      </c>
      <c r="AP1550">
        <v>80.069999999999993</v>
      </c>
      <c r="AQ1550">
        <v>77.680000000000007</v>
      </c>
      <c r="AR1550">
        <v>53.16</v>
      </c>
      <c r="AS1550">
        <v>573</v>
      </c>
      <c r="AT1550">
        <v>2161</v>
      </c>
      <c r="AU1550">
        <v>3.0000000000000001E-3</v>
      </c>
      <c r="AW1550">
        <v>67422000</v>
      </c>
      <c r="AX1550">
        <v>122.578</v>
      </c>
      <c r="AY1550">
        <v>42</v>
      </c>
      <c r="AZ1550">
        <v>19.718</v>
      </c>
      <c r="BA1550">
        <v>13.079000000000001</v>
      </c>
      <c r="BB1550">
        <v>38605.671000000002</v>
      </c>
      <c r="BD1550">
        <v>86.06</v>
      </c>
      <c r="BE1550">
        <v>4.7699999999999996</v>
      </c>
      <c r="BF1550">
        <v>30.1</v>
      </c>
      <c r="BG1550">
        <v>35.6</v>
      </c>
      <c r="BI1550">
        <v>5.98</v>
      </c>
      <c r="BJ1550">
        <v>82.66</v>
      </c>
      <c r="BK1550">
        <v>0.90100000000000002</v>
      </c>
    </row>
    <row r="1551" spans="1:63" x14ac:dyDescent="0.3">
      <c r="A1551" t="s">
        <v>205</v>
      </c>
      <c r="B1551" t="s">
        <v>206</v>
      </c>
      <c r="C1551" t="s">
        <v>122</v>
      </c>
      <c r="D1551" s="33">
        <v>44628</v>
      </c>
      <c r="E1551">
        <v>23217640</v>
      </c>
      <c r="F1551">
        <v>93050</v>
      </c>
      <c r="G1551">
        <v>54617.142999999996</v>
      </c>
      <c r="H1551">
        <v>139687</v>
      </c>
      <c r="I1551">
        <v>167</v>
      </c>
      <c r="J1551">
        <v>148.857</v>
      </c>
      <c r="K1551">
        <v>344362.96799999999</v>
      </c>
      <c r="L1551">
        <v>1380.1130000000001</v>
      </c>
      <c r="M1551">
        <v>810.07899999999995</v>
      </c>
      <c r="N1551">
        <v>2071.8310000000001</v>
      </c>
      <c r="O1551">
        <v>2.4769999999999999</v>
      </c>
      <c r="P1551">
        <v>2.2080000000000002</v>
      </c>
      <c r="R1551">
        <v>2036</v>
      </c>
      <c r="S1551">
        <v>30.198</v>
      </c>
      <c r="T1551">
        <v>21899</v>
      </c>
      <c r="U1551">
        <v>324.80500000000001</v>
      </c>
      <c r="V1551">
        <v>718</v>
      </c>
      <c r="W1551">
        <v>10.648999999999999</v>
      </c>
      <c r="X1551">
        <v>6682</v>
      </c>
      <c r="Y1551">
        <v>99.106999999999999</v>
      </c>
      <c r="AI1551">
        <v>141149708</v>
      </c>
      <c r="AJ1551">
        <v>53985645</v>
      </c>
      <c r="AK1551">
        <v>52380340</v>
      </c>
      <c r="AL1551">
        <v>35861691</v>
      </c>
      <c r="AM1551">
        <v>25255</v>
      </c>
      <c r="AN1551">
        <v>34363</v>
      </c>
      <c r="AO1551">
        <v>209.35</v>
      </c>
      <c r="AP1551">
        <v>80.069999999999993</v>
      </c>
      <c r="AQ1551">
        <v>77.69</v>
      </c>
      <c r="AR1551">
        <v>53.19</v>
      </c>
      <c r="AS1551">
        <v>510</v>
      </c>
      <c r="AT1551">
        <v>1989</v>
      </c>
      <c r="AU1551">
        <v>3.0000000000000001E-3</v>
      </c>
      <c r="AW1551">
        <v>67422000</v>
      </c>
      <c r="AX1551">
        <v>122.578</v>
      </c>
      <c r="AY1551">
        <v>42</v>
      </c>
      <c r="AZ1551">
        <v>19.718</v>
      </c>
      <c r="BA1551">
        <v>13.079000000000001</v>
      </c>
      <c r="BB1551">
        <v>38605.671000000002</v>
      </c>
      <c r="BD1551">
        <v>86.06</v>
      </c>
      <c r="BE1551">
        <v>4.7699999999999996</v>
      </c>
      <c r="BF1551">
        <v>30.1</v>
      </c>
      <c r="BG1551">
        <v>35.6</v>
      </c>
      <c r="BI1551">
        <v>5.98</v>
      </c>
      <c r="BJ1551">
        <v>82.66</v>
      </c>
      <c r="BK1551">
        <v>0.90100000000000002</v>
      </c>
    </row>
    <row r="1552" spans="1:63" x14ac:dyDescent="0.3">
      <c r="A1552" t="s">
        <v>205</v>
      </c>
      <c r="B1552" t="s">
        <v>206</v>
      </c>
      <c r="C1552" t="s">
        <v>122</v>
      </c>
      <c r="D1552" s="33">
        <v>44629</v>
      </c>
      <c r="E1552">
        <v>23286830</v>
      </c>
      <c r="F1552">
        <v>69190</v>
      </c>
      <c r="G1552">
        <v>56259</v>
      </c>
      <c r="H1552">
        <v>139842</v>
      </c>
      <c r="I1552">
        <v>155</v>
      </c>
      <c r="J1552">
        <v>144.429</v>
      </c>
      <c r="K1552">
        <v>345389.19</v>
      </c>
      <c r="L1552">
        <v>1026.223</v>
      </c>
      <c r="M1552">
        <v>834.43100000000004</v>
      </c>
      <c r="N1552">
        <v>2074.13</v>
      </c>
      <c r="O1552">
        <v>2.2989999999999999</v>
      </c>
      <c r="P1552">
        <v>2.1419999999999999</v>
      </c>
      <c r="R1552">
        <v>1962</v>
      </c>
      <c r="S1552">
        <v>29.1</v>
      </c>
      <c r="T1552">
        <v>21509</v>
      </c>
      <c r="U1552">
        <v>319.02</v>
      </c>
      <c r="V1552">
        <v>685</v>
      </c>
      <c r="W1552">
        <v>10.16</v>
      </c>
      <c r="X1552">
        <v>6580</v>
      </c>
      <c r="Y1552">
        <v>97.593999999999994</v>
      </c>
      <c r="AI1552">
        <v>141178709</v>
      </c>
      <c r="AJ1552">
        <v>53987497</v>
      </c>
      <c r="AK1552">
        <v>52386954</v>
      </c>
      <c r="AL1552">
        <v>35882233</v>
      </c>
      <c r="AM1552">
        <v>29001</v>
      </c>
      <c r="AN1552">
        <v>29670</v>
      </c>
      <c r="AO1552">
        <v>209.4</v>
      </c>
      <c r="AP1552">
        <v>80.069999999999993</v>
      </c>
      <c r="AQ1552">
        <v>77.7</v>
      </c>
      <c r="AR1552">
        <v>53.22</v>
      </c>
      <c r="AS1552">
        <v>440</v>
      </c>
      <c r="AT1552">
        <v>1740</v>
      </c>
      <c r="AU1552">
        <v>3.0000000000000001E-3</v>
      </c>
      <c r="AW1552">
        <v>67422000</v>
      </c>
      <c r="AX1552">
        <v>122.578</v>
      </c>
      <c r="AY1552">
        <v>42</v>
      </c>
      <c r="AZ1552">
        <v>19.718</v>
      </c>
      <c r="BA1552">
        <v>13.079000000000001</v>
      </c>
      <c r="BB1552">
        <v>38605.671000000002</v>
      </c>
      <c r="BD1552">
        <v>86.06</v>
      </c>
      <c r="BE1552">
        <v>4.7699999999999996</v>
      </c>
      <c r="BF1552">
        <v>30.1</v>
      </c>
      <c r="BG1552">
        <v>35.6</v>
      </c>
      <c r="BI1552">
        <v>5.98</v>
      </c>
      <c r="BJ1552">
        <v>82.66</v>
      </c>
      <c r="BK1552">
        <v>0.90100000000000002</v>
      </c>
    </row>
    <row r="1553" spans="1:63" x14ac:dyDescent="0.3">
      <c r="A1553" t="s">
        <v>205</v>
      </c>
      <c r="B1553" t="s">
        <v>206</v>
      </c>
      <c r="C1553" t="s">
        <v>122</v>
      </c>
      <c r="D1553" s="33">
        <v>44630</v>
      </c>
      <c r="E1553">
        <v>23361648</v>
      </c>
      <c r="F1553">
        <v>74818</v>
      </c>
      <c r="G1553">
        <v>58335.571000000004</v>
      </c>
      <c r="H1553">
        <v>139949</v>
      </c>
      <c r="I1553">
        <v>107</v>
      </c>
      <c r="J1553">
        <v>134</v>
      </c>
      <c r="K1553">
        <v>346498.88799999998</v>
      </c>
      <c r="L1553">
        <v>1109.6969999999999</v>
      </c>
      <c r="M1553">
        <v>865.23099999999999</v>
      </c>
      <c r="N1553">
        <v>2075.7170000000001</v>
      </c>
      <c r="O1553">
        <v>1.587</v>
      </c>
      <c r="P1553">
        <v>1.9870000000000001</v>
      </c>
      <c r="R1553">
        <v>1928</v>
      </c>
      <c r="S1553">
        <v>28.596</v>
      </c>
      <c r="T1553">
        <v>21287</v>
      </c>
      <c r="U1553">
        <v>315.72800000000001</v>
      </c>
      <c r="V1553">
        <v>706</v>
      </c>
      <c r="W1553">
        <v>10.471</v>
      </c>
      <c r="X1553">
        <v>6665</v>
      </c>
      <c r="Y1553">
        <v>98.855000000000004</v>
      </c>
      <c r="AW1553">
        <v>67422000</v>
      </c>
      <c r="AX1553">
        <v>122.578</v>
      </c>
      <c r="AY1553">
        <v>42</v>
      </c>
      <c r="AZ1553">
        <v>19.718</v>
      </c>
      <c r="BA1553">
        <v>13.079000000000001</v>
      </c>
      <c r="BB1553">
        <v>38605.671000000002</v>
      </c>
      <c r="BD1553">
        <v>86.06</v>
      </c>
      <c r="BE1553">
        <v>4.7699999999999996</v>
      </c>
      <c r="BF1553">
        <v>30.1</v>
      </c>
      <c r="BG1553">
        <v>35.6</v>
      </c>
      <c r="BI1553">
        <v>5.98</v>
      </c>
      <c r="BJ1553">
        <v>82.66</v>
      </c>
      <c r="BK1553">
        <v>0.90100000000000002</v>
      </c>
    </row>
    <row r="1554" spans="1:63" x14ac:dyDescent="0.3">
      <c r="A1554" t="s">
        <v>208</v>
      </c>
      <c r="B1554" t="s">
        <v>206</v>
      </c>
      <c r="C1554" t="s">
        <v>209</v>
      </c>
      <c r="D1554" s="33">
        <v>43893</v>
      </c>
      <c r="E1554">
        <v>1</v>
      </c>
      <c r="F1554">
        <v>1</v>
      </c>
      <c r="K1554">
        <v>2.3E-2</v>
      </c>
      <c r="L1554">
        <v>2.3E-2</v>
      </c>
      <c r="AV1554">
        <v>11.11</v>
      </c>
      <c r="AW1554">
        <v>43466822</v>
      </c>
      <c r="AX1554">
        <v>77.39</v>
      </c>
      <c r="AY1554">
        <v>41.4</v>
      </c>
      <c r="AZ1554">
        <v>16.462</v>
      </c>
      <c r="BA1554">
        <v>11.132999999999999</v>
      </c>
      <c r="BB1554">
        <v>7894.393</v>
      </c>
      <c r="BC1554">
        <v>0.1</v>
      </c>
      <c r="BD1554">
        <v>539.84900000000005</v>
      </c>
      <c r="BE1554">
        <v>7.11</v>
      </c>
      <c r="BF1554">
        <v>13.5</v>
      </c>
      <c r="BG1554">
        <v>47.4</v>
      </c>
      <c r="BI1554">
        <v>8.8000000000000007</v>
      </c>
      <c r="BJ1554">
        <v>72.06</v>
      </c>
      <c r="BK1554">
        <v>0.77900000000000003</v>
      </c>
    </row>
    <row r="1555" spans="1:63" x14ac:dyDescent="0.3">
      <c r="A1555" t="s">
        <v>208</v>
      </c>
      <c r="B1555" t="s">
        <v>206</v>
      </c>
      <c r="C1555" t="s">
        <v>209</v>
      </c>
      <c r="D1555" s="33">
        <v>43894</v>
      </c>
      <c r="E1555">
        <v>1</v>
      </c>
      <c r="F1555">
        <v>0</v>
      </c>
      <c r="K1555">
        <v>2.3E-2</v>
      </c>
      <c r="L1555">
        <v>0</v>
      </c>
      <c r="AV1555">
        <v>11.11</v>
      </c>
      <c r="AW1555">
        <v>43466822</v>
      </c>
      <c r="AX1555">
        <v>77.39</v>
      </c>
      <c r="AY1555">
        <v>41.4</v>
      </c>
      <c r="AZ1555">
        <v>16.462</v>
      </c>
      <c r="BA1555">
        <v>11.132999999999999</v>
      </c>
      <c r="BB1555">
        <v>7894.393</v>
      </c>
      <c r="BC1555">
        <v>0.1</v>
      </c>
      <c r="BD1555">
        <v>539.84900000000005</v>
      </c>
      <c r="BE1555">
        <v>7.11</v>
      </c>
      <c r="BF1555">
        <v>13.5</v>
      </c>
      <c r="BG1555">
        <v>47.4</v>
      </c>
      <c r="BI1555">
        <v>8.8000000000000007</v>
      </c>
      <c r="BJ1555">
        <v>72.06</v>
      </c>
      <c r="BK1555">
        <v>0.77900000000000003</v>
      </c>
    </row>
    <row r="1556" spans="1:63" x14ac:dyDescent="0.3">
      <c r="A1556" t="s">
        <v>208</v>
      </c>
      <c r="B1556" t="s">
        <v>206</v>
      </c>
      <c r="C1556" t="s">
        <v>209</v>
      </c>
      <c r="D1556" s="33">
        <v>43895</v>
      </c>
      <c r="E1556">
        <v>1</v>
      </c>
      <c r="F1556">
        <v>0</v>
      </c>
      <c r="K1556">
        <v>2.3E-2</v>
      </c>
      <c r="L1556">
        <v>0</v>
      </c>
      <c r="AV1556">
        <v>11.11</v>
      </c>
      <c r="AW1556">
        <v>43466822</v>
      </c>
      <c r="AX1556">
        <v>77.39</v>
      </c>
      <c r="AY1556">
        <v>41.4</v>
      </c>
      <c r="AZ1556">
        <v>16.462</v>
      </c>
      <c r="BA1556">
        <v>11.132999999999999</v>
      </c>
      <c r="BB1556">
        <v>7894.393</v>
      </c>
      <c r="BC1556">
        <v>0.1</v>
      </c>
      <c r="BD1556">
        <v>539.84900000000005</v>
      </c>
      <c r="BE1556">
        <v>7.11</v>
      </c>
      <c r="BF1556">
        <v>13.5</v>
      </c>
      <c r="BG1556">
        <v>47.4</v>
      </c>
      <c r="BI1556">
        <v>8.8000000000000007</v>
      </c>
      <c r="BJ1556">
        <v>72.06</v>
      </c>
      <c r="BK1556">
        <v>0.77900000000000003</v>
      </c>
    </row>
    <row r="1557" spans="1:63" x14ac:dyDescent="0.3">
      <c r="A1557" t="s">
        <v>208</v>
      </c>
      <c r="B1557" t="s">
        <v>206</v>
      </c>
      <c r="C1557" t="s">
        <v>209</v>
      </c>
      <c r="D1557" s="33">
        <v>43896</v>
      </c>
      <c r="E1557">
        <v>1</v>
      </c>
      <c r="F1557">
        <v>0</v>
      </c>
      <c r="K1557">
        <v>2.3E-2</v>
      </c>
      <c r="L1557">
        <v>0</v>
      </c>
      <c r="AV1557">
        <v>11.11</v>
      </c>
      <c r="AW1557">
        <v>43466822</v>
      </c>
      <c r="AX1557">
        <v>77.39</v>
      </c>
      <c r="AY1557">
        <v>41.4</v>
      </c>
      <c r="AZ1557">
        <v>16.462</v>
      </c>
      <c r="BA1557">
        <v>11.132999999999999</v>
      </c>
      <c r="BB1557">
        <v>7894.393</v>
      </c>
      <c r="BC1557">
        <v>0.1</v>
      </c>
      <c r="BD1557">
        <v>539.84900000000005</v>
      </c>
      <c r="BE1557">
        <v>7.11</v>
      </c>
      <c r="BF1557">
        <v>13.5</v>
      </c>
      <c r="BG1557">
        <v>47.4</v>
      </c>
      <c r="BI1557">
        <v>8.8000000000000007</v>
      </c>
      <c r="BJ1557">
        <v>72.06</v>
      </c>
      <c r="BK1557">
        <v>0.77900000000000003</v>
      </c>
    </row>
    <row r="1558" spans="1:63" x14ac:dyDescent="0.3">
      <c r="A1558" t="s">
        <v>208</v>
      </c>
      <c r="B1558" t="s">
        <v>206</v>
      </c>
      <c r="C1558" t="s">
        <v>209</v>
      </c>
      <c r="D1558" s="33">
        <v>43897</v>
      </c>
      <c r="E1558">
        <v>1</v>
      </c>
      <c r="F1558">
        <v>0</v>
      </c>
      <c r="K1558">
        <v>2.3E-2</v>
      </c>
      <c r="L1558">
        <v>0</v>
      </c>
      <c r="AV1558">
        <v>11.11</v>
      </c>
      <c r="AW1558">
        <v>43466822</v>
      </c>
      <c r="AX1558">
        <v>77.39</v>
      </c>
      <c r="AY1558">
        <v>41.4</v>
      </c>
      <c r="AZ1558">
        <v>16.462</v>
      </c>
      <c r="BA1558">
        <v>11.132999999999999</v>
      </c>
      <c r="BB1558">
        <v>7894.393</v>
      </c>
      <c r="BC1558">
        <v>0.1</v>
      </c>
      <c r="BD1558">
        <v>539.84900000000005</v>
      </c>
      <c r="BE1558">
        <v>7.11</v>
      </c>
      <c r="BF1558">
        <v>13.5</v>
      </c>
      <c r="BG1558">
        <v>47.4</v>
      </c>
      <c r="BI1558">
        <v>8.8000000000000007</v>
      </c>
      <c r="BJ1558">
        <v>72.06</v>
      </c>
      <c r="BK1558">
        <v>0.77900000000000003</v>
      </c>
    </row>
    <row r="1559" spans="1:63" x14ac:dyDescent="0.3">
      <c r="A1559" t="s">
        <v>208</v>
      </c>
      <c r="B1559" t="s">
        <v>206</v>
      </c>
      <c r="C1559" t="s">
        <v>209</v>
      </c>
      <c r="D1559" s="33">
        <v>43898</v>
      </c>
      <c r="E1559">
        <v>1</v>
      </c>
      <c r="F1559">
        <v>0</v>
      </c>
      <c r="K1559">
        <v>2.3E-2</v>
      </c>
      <c r="L1559">
        <v>0</v>
      </c>
      <c r="AV1559">
        <v>11.11</v>
      </c>
      <c r="AW1559">
        <v>43466822</v>
      </c>
      <c r="AX1559">
        <v>77.39</v>
      </c>
      <c r="AY1559">
        <v>41.4</v>
      </c>
      <c r="AZ1559">
        <v>16.462</v>
      </c>
      <c r="BA1559">
        <v>11.132999999999999</v>
      </c>
      <c r="BB1559">
        <v>7894.393</v>
      </c>
      <c r="BC1559">
        <v>0.1</v>
      </c>
      <c r="BD1559">
        <v>539.84900000000005</v>
      </c>
      <c r="BE1559">
        <v>7.11</v>
      </c>
      <c r="BF1559">
        <v>13.5</v>
      </c>
      <c r="BG1559">
        <v>47.4</v>
      </c>
      <c r="BI1559">
        <v>8.8000000000000007</v>
      </c>
      <c r="BJ1559">
        <v>72.06</v>
      </c>
      <c r="BK1559">
        <v>0.77900000000000003</v>
      </c>
    </row>
    <row r="1560" spans="1:63" x14ac:dyDescent="0.3">
      <c r="A1560" t="s">
        <v>208</v>
      </c>
      <c r="B1560" t="s">
        <v>206</v>
      </c>
      <c r="C1560" t="s">
        <v>209</v>
      </c>
      <c r="D1560" s="33">
        <v>43899</v>
      </c>
      <c r="E1560">
        <v>1</v>
      </c>
      <c r="F1560">
        <v>0</v>
      </c>
      <c r="G1560">
        <v>0.14299999999999999</v>
      </c>
      <c r="K1560">
        <v>2.3E-2</v>
      </c>
      <c r="L1560">
        <v>0</v>
      </c>
      <c r="M1560">
        <v>3.0000000000000001E-3</v>
      </c>
      <c r="AV1560">
        <v>11.11</v>
      </c>
      <c r="AW1560">
        <v>43466822</v>
      </c>
      <c r="AX1560">
        <v>77.39</v>
      </c>
      <c r="AY1560">
        <v>41.4</v>
      </c>
      <c r="AZ1560">
        <v>16.462</v>
      </c>
      <c r="BA1560">
        <v>11.132999999999999</v>
      </c>
      <c r="BB1560">
        <v>7894.393</v>
      </c>
      <c r="BC1560">
        <v>0.1</v>
      </c>
      <c r="BD1560">
        <v>539.84900000000005</v>
      </c>
      <c r="BE1560">
        <v>7.11</v>
      </c>
      <c r="BF1560">
        <v>13.5</v>
      </c>
      <c r="BG1560">
        <v>47.4</v>
      </c>
      <c r="BI1560">
        <v>8.8000000000000007</v>
      </c>
      <c r="BJ1560">
        <v>72.06</v>
      </c>
      <c r="BK1560">
        <v>0.77900000000000003</v>
      </c>
    </row>
    <row r="1561" spans="1:63" x14ac:dyDescent="0.3">
      <c r="A1561" t="s">
        <v>208</v>
      </c>
      <c r="B1561" t="s">
        <v>206</v>
      </c>
      <c r="C1561" t="s">
        <v>209</v>
      </c>
      <c r="D1561" s="33">
        <v>43900</v>
      </c>
      <c r="E1561">
        <v>1</v>
      </c>
      <c r="F1561">
        <v>0</v>
      </c>
      <c r="G1561">
        <v>0</v>
      </c>
      <c r="K1561">
        <v>2.3E-2</v>
      </c>
      <c r="L1561">
        <v>0</v>
      </c>
      <c r="M1561">
        <v>0</v>
      </c>
      <c r="AV1561">
        <v>11.11</v>
      </c>
      <c r="AW1561">
        <v>43466822</v>
      </c>
      <c r="AX1561">
        <v>77.39</v>
      </c>
      <c r="AY1561">
        <v>41.4</v>
      </c>
      <c r="AZ1561">
        <v>16.462</v>
      </c>
      <c r="BA1561">
        <v>11.132999999999999</v>
      </c>
      <c r="BB1561">
        <v>7894.393</v>
      </c>
      <c r="BC1561">
        <v>0.1</v>
      </c>
      <c r="BD1561">
        <v>539.84900000000005</v>
      </c>
      <c r="BE1561">
        <v>7.11</v>
      </c>
      <c r="BF1561">
        <v>13.5</v>
      </c>
      <c r="BG1561">
        <v>47.4</v>
      </c>
      <c r="BI1561">
        <v>8.8000000000000007</v>
      </c>
      <c r="BJ1561">
        <v>72.06</v>
      </c>
      <c r="BK1561">
        <v>0.77900000000000003</v>
      </c>
    </row>
    <row r="1562" spans="1:63" x14ac:dyDescent="0.3">
      <c r="A1562" t="s">
        <v>208</v>
      </c>
      <c r="B1562" t="s">
        <v>206</v>
      </c>
      <c r="C1562" t="s">
        <v>209</v>
      </c>
      <c r="D1562" s="33">
        <v>43901</v>
      </c>
      <c r="E1562">
        <v>1</v>
      </c>
      <c r="F1562">
        <v>0</v>
      </c>
      <c r="G1562">
        <v>0</v>
      </c>
      <c r="K1562">
        <v>2.3E-2</v>
      </c>
      <c r="L1562">
        <v>0</v>
      </c>
      <c r="M1562">
        <v>0</v>
      </c>
      <c r="AV1562">
        <v>11.11</v>
      </c>
      <c r="AW1562">
        <v>43466822</v>
      </c>
      <c r="AX1562">
        <v>77.39</v>
      </c>
      <c r="AY1562">
        <v>41.4</v>
      </c>
      <c r="AZ1562">
        <v>16.462</v>
      </c>
      <c r="BA1562">
        <v>11.132999999999999</v>
      </c>
      <c r="BB1562">
        <v>7894.393</v>
      </c>
      <c r="BC1562">
        <v>0.1</v>
      </c>
      <c r="BD1562">
        <v>539.84900000000005</v>
      </c>
      <c r="BE1562">
        <v>7.11</v>
      </c>
      <c r="BF1562">
        <v>13.5</v>
      </c>
      <c r="BG1562">
        <v>47.4</v>
      </c>
      <c r="BI1562">
        <v>8.8000000000000007</v>
      </c>
      <c r="BJ1562">
        <v>72.06</v>
      </c>
      <c r="BK1562">
        <v>0.77900000000000003</v>
      </c>
    </row>
    <row r="1563" spans="1:63" x14ac:dyDescent="0.3">
      <c r="A1563" t="s">
        <v>208</v>
      </c>
      <c r="B1563" t="s">
        <v>206</v>
      </c>
      <c r="C1563" t="s">
        <v>209</v>
      </c>
      <c r="D1563" s="33">
        <v>43902</v>
      </c>
      <c r="E1563">
        <v>1</v>
      </c>
      <c r="F1563">
        <v>0</v>
      </c>
      <c r="G1563">
        <v>0</v>
      </c>
      <c r="K1563">
        <v>2.3E-2</v>
      </c>
      <c r="L1563">
        <v>0</v>
      </c>
      <c r="M1563">
        <v>0</v>
      </c>
      <c r="AV1563">
        <v>50</v>
      </c>
      <c r="AW1563">
        <v>43466822</v>
      </c>
      <c r="AX1563">
        <v>77.39</v>
      </c>
      <c r="AY1563">
        <v>41.4</v>
      </c>
      <c r="AZ1563">
        <v>16.462</v>
      </c>
      <c r="BA1563">
        <v>11.132999999999999</v>
      </c>
      <c r="BB1563">
        <v>7894.393</v>
      </c>
      <c r="BC1563">
        <v>0.1</v>
      </c>
      <c r="BD1563">
        <v>539.84900000000005</v>
      </c>
      <c r="BE1563">
        <v>7.11</v>
      </c>
      <c r="BF1563">
        <v>13.5</v>
      </c>
      <c r="BG1563">
        <v>47.4</v>
      </c>
      <c r="BI1563">
        <v>8.8000000000000007</v>
      </c>
      <c r="BJ1563">
        <v>72.06</v>
      </c>
      <c r="BK1563">
        <v>0.77900000000000003</v>
      </c>
    </row>
    <row r="1564" spans="1:63" x14ac:dyDescent="0.3">
      <c r="A1564" t="s">
        <v>208</v>
      </c>
      <c r="B1564" t="s">
        <v>206</v>
      </c>
      <c r="C1564" t="s">
        <v>209</v>
      </c>
      <c r="D1564" s="33">
        <v>43903</v>
      </c>
      <c r="E1564">
        <v>3</v>
      </c>
      <c r="F1564">
        <v>2</v>
      </c>
      <c r="G1564">
        <v>0.28599999999999998</v>
      </c>
      <c r="H1564">
        <v>1</v>
      </c>
      <c r="I1564">
        <v>1</v>
      </c>
      <c r="K1564">
        <v>6.9000000000000006E-2</v>
      </c>
      <c r="L1564">
        <v>4.5999999999999999E-2</v>
      </c>
      <c r="M1564">
        <v>7.0000000000000001E-3</v>
      </c>
      <c r="N1564">
        <v>2.3E-2</v>
      </c>
      <c r="O1564">
        <v>2.3E-2</v>
      </c>
      <c r="AV1564">
        <v>50</v>
      </c>
      <c r="AW1564">
        <v>43466822</v>
      </c>
      <c r="AX1564">
        <v>77.39</v>
      </c>
      <c r="AY1564">
        <v>41.4</v>
      </c>
      <c r="AZ1564">
        <v>16.462</v>
      </c>
      <c r="BA1564">
        <v>11.132999999999999</v>
      </c>
      <c r="BB1564">
        <v>7894.393</v>
      </c>
      <c r="BC1564">
        <v>0.1</v>
      </c>
      <c r="BD1564">
        <v>539.84900000000005</v>
      </c>
      <c r="BE1564">
        <v>7.11</v>
      </c>
      <c r="BF1564">
        <v>13.5</v>
      </c>
      <c r="BG1564">
        <v>47.4</v>
      </c>
      <c r="BI1564">
        <v>8.8000000000000007</v>
      </c>
      <c r="BJ1564">
        <v>72.06</v>
      </c>
      <c r="BK1564">
        <v>0.77900000000000003</v>
      </c>
    </row>
    <row r="1565" spans="1:63" x14ac:dyDescent="0.3">
      <c r="A1565" t="s">
        <v>208</v>
      </c>
      <c r="B1565" t="s">
        <v>206</v>
      </c>
      <c r="C1565" t="s">
        <v>209</v>
      </c>
      <c r="D1565" s="33">
        <v>43904</v>
      </c>
      <c r="E1565">
        <v>3</v>
      </c>
      <c r="F1565">
        <v>0</v>
      </c>
      <c r="G1565">
        <v>0.28599999999999998</v>
      </c>
      <c r="H1565">
        <v>1</v>
      </c>
      <c r="I1565">
        <v>0</v>
      </c>
      <c r="K1565">
        <v>6.9000000000000006E-2</v>
      </c>
      <c r="L1565">
        <v>0</v>
      </c>
      <c r="M1565">
        <v>7.0000000000000001E-3</v>
      </c>
      <c r="N1565">
        <v>2.3E-2</v>
      </c>
      <c r="O1565">
        <v>0</v>
      </c>
      <c r="AV1565">
        <v>50</v>
      </c>
      <c r="AW1565">
        <v>43466822</v>
      </c>
      <c r="AX1565">
        <v>77.39</v>
      </c>
      <c r="AY1565">
        <v>41.4</v>
      </c>
      <c r="AZ1565">
        <v>16.462</v>
      </c>
      <c r="BA1565">
        <v>11.132999999999999</v>
      </c>
      <c r="BB1565">
        <v>7894.393</v>
      </c>
      <c r="BC1565">
        <v>0.1</v>
      </c>
      <c r="BD1565">
        <v>539.84900000000005</v>
      </c>
      <c r="BE1565">
        <v>7.11</v>
      </c>
      <c r="BF1565">
        <v>13.5</v>
      </c>
      <c r="BG1565">
        <v>47.4</v>
      </c>
      <c r="BI1565">
        <v>8.8000000000000007</v>
      </c>
      <c r="BJ1565">
        <v>72.06</v>
      </c>
      <c r="BK1565">
        <v>0.77900000000000003</v>
      </c>
    </row>
    <row r="1566" spans="1:63" x14ac:dyDescent="0.3">
      <c r="A1566" t="s">
        <v>208</v>
      </c>
      <c r="B1566" t="s">
        <v>206</v>
      </c>
      <c r="C1566" t="s">
        <v>209</v>
      </c>
      <c r="D1566" s="33">
        <v>43905</v>
      </c>
      <c r="E1566">
        <v>3</v>
      </c>
      <c r="F1566">
        <v>0</v>
      </c>
      <c r="G1566">
        <v>0.28599999999999998</v>
      </c>
      <c r="H1566">
        <v>1</v>
      </c>
      <c r="I1566">
        <v>0</v>
      </c>
      <c r="K1566">
        <v>6.9000000000000006E-2</v>
      </c>
      <c r="L1566">
        <v>0</v>
      </c>
      <c r="M1566">
        <v>7.0000000000000001E-3</v>
      </c>
      <c r="N1566">
        <v>2.3E-2</v>
      </c>
      <c r="O1566">
        <v>0</v>
      </c>
      <c r="AV1566">
        <v>50</v>
      </c>
      <c r="AW1566">
        <v>43466822</v>
      </c>
      <c r="AX1566">
        <v>77.39</v>
      </c>
      <c r="AY1566">
        <v>41.4</v>
      </c>
      <c r="AZ1566">
        <v>16.462</v>
      </c>
      <c r="BA1566">
        <v>11.132999999999999</v>
      </c>
      <c r="BB1566">
        <v>7894.393</v>
      </c>
      <c r="BC1566">
        <v>0.1</v>
      </c>
      <c r="BD1566">
        <v>539.84900000000005</v>
      </c>
      <c r="BE1566">
        <v>7.11</v>
      </c>
      <c r="BF1566">
        <v>13.5</v>
      </c>
      <c r="BG1566">
        <v>47.4</v>
      </c>
      <c r="BI1566">
        <v>8.8000000000000007</v>
      </c>
      <c r="BJ1566">
        <v>72.06</v>
      </c>
      <c r="BK1566">
        <v>0.77900000000000003</v>
      </c>
    </row>
    <row r="1567" spans="1:63" x14ac:dyDescent="0.3">
      <c r="A1567" t="s">
        <v>208</v>
      </c>
      <c r="B1567" t="s">
        <v>206</v>
      </c>
      <c r="C1567" t="s">
        <v>209</v>
      </c>
      <c r="D1567" s="33">
        <v>43906</v>
      </c>
      <c r="E1567">
        <v>7</v>
      </c>
      <c r="F1567">
        <v>4</v>
      </c>
      <c r="G1567">
        <v>0.85699999999999998</v>
      </c>
      <c r="H1567">
        <v>1</v>
      </c>
      <c r="I1567">
        <v>0</v>
      </c>
      <c r="K1567">
        <v>0.161</v>
      </c>
      <c r="L1567">
        <v>9.1999999999999998E-2</v>
      </c>
      <c r="M1567">
        <v>0.02</v>
      </c>
      <c r="N1567">
        <v>2.3E-2</v>
      </c>
      <c r="O1567">
        <v>0</v>
      </c>
      <c r="AV1567">
        <v>64.81</v>
      </c>
      <c r="AW1567">
        <v>43466822</v>
      </c>
      <c r="AX1567">
        <v>77.39</v>
      </c>
      <c r="AY1567">
        <v>41.4</v>
      </c>
      <c r="AZ1567">
        <v>16.462</v>
      </c>
      <c r="BA1567">
        <v>11.132999999999999</v>
      </c>
      <c r="BB1567">
        <v>7894.393</v>
      </c>
      <c r="BC1567">
        <v>0.1</v>
      </c>
      <c r="BD1567">
        <v>539.84900000000005</v>
      </c>
      <c r="BE1567">
        <v>7.11</v>
      </c>
      <c r="BF1567">
        <v>13.5</v>
      </c>
      <c r="BG1567">
        <v>47.4</v>
      </c>
      <c r="BI1567">
        <v>8.8000000000000007</v>
      </c>
      <c r="BJ1567">
        <v>72.06</v>
      </c>
      <c r="BK1567">
        <v>0.77900000000000003</v>
      </c>
    </row>
    <row r="1568" spans="1:63" x14ac:dyDescent="0.3">
      <c r="A1568" t="s">
        <v>208</v>
      </c>
      <c r="B1568" t="s">
        <v>206</v>
      </c>
      <c r="C1568" t="s">
        <v>209</v>
      </c>
      <c r="D1568" s="33">
        <v>43907</v>
      </c>
      <c r="E1568">
        <v>14</v>
      </c>
      <c r="F1568">
        <v>7</v>
      </c>
      <c r="G1568">
        <v>1.857</v>
      </c>
      <c r="H1568">
        <v>2</v>
      </c>
      <c r="I1568">
        <v>1</v>
      </c>
      <c r="K1568">
        <v>0.32200000000000001</v>
      </c>
      <c r="L1568">
        <v>0.161</v>
      </c>
      <c r="M1568">
        <v>4.2999999999999997E-2</v>
      </c>
      <c r="N1568">
        <v>4.5999999999999999E-2</v>
      </c>
      <c r="O1568">
        <v>2.3E-2</v>
      </c>
      <c r="AV1568">
        <v>77.78</v>
      </c>
      <c r="AW1568">
        <v>43466822</v>
      </c>
      <c r="AX1568">
        <v>77.39</v>
      </c>
      <c r="AY1568">
        <v>41.4</v>
      </c>
      <c r="AZ1568">
        <v>16.462</v>
      </c>
      <c r="BA1568">
        <v>11.132999999999999</v>
      </c>
      <c r="BB1568">
        <v>7894.393</v>
      </c>
      <c r="BC1568">
        <v>0.1</v>
      </c>
      <c r="BD1568">
        <v>539.84900000000005</v>
      </c>
      <c r="BE1568">
        <v>7.11</v>
      </c>
      <c r="BF1568">
        <v>13.5</v>
      </c>
      <c r="BG1568">
        <v>47.4</v>
      </c>
      <c r="BI1568">
        <v>8.8000000000000007</v>
      </c>
      <c r="BJ1568">
        <v>72.06</v>
      </c>
      <c r="BK1568">
        <v>0.77900000000000003</v>
      </c>
    </row>
    <row r="1569" spans="1:67" x14ac:dyDescent="0.3">
      <c r="A1569" t="s">
        <v>208</v>
      </c>
      <c r="B1569" t="s">
        <v>206</v>
      </c>
      <c r="C1569" t="s">
        <v>209</v>
      </c>
      <c r="D1569" s="33">
        <v>43908</v>
      </c>
      <c r="E1569">
        <v>14</v>
      </c>
      <c r="F1569">
        <v>0</v>
      </c>
      <c r="G1569">
        <v>1.857</v>
      </c>
      <c r="H1569">
        <v>2</v>
      </c>
      <c r="I1569">
        <v>0</v>
      </c>
      <c r="K1569">
        <v>0.32200000000000001</v>
      </c>
      <c r="L1569">
        <v>0</v>
      </c>
      <c r="M1569">
        <v>4.2999999999999997E-2</v>
      </c>
      <c r="N1569">
        <v>4.5999999999999999E-2</v>
      </c>
      <c r="O1569">
        <v>0</v>
      </c>
      <c r="AV1569">
        <v>88.89</v>
      </c>
      <c r="AW1569">
        <v>43466822</v>
      </c>
      <c r="AX1569">
        <v>77.39</v>
      </c>
      <c r="AY1569">
        <v>41.4</v>
      </c>
      <c r="AZ1569">
        <v>16.462</v>
      </c>
      <c r="BA1569">
        <v>11.132999999999999</v>
      </c>
      <c r="BB1569">
        <v>7894.393</v>
      </c>
      <c r="BC1569">
        <v>0.1</v>
      </c>
      <c r="BD1569">
        <v>539.84900000000005</v>
      </c>
      <c r="BE1569">
        <v>7.11</v>
      </c>
      <c r="BF1569">
        <v>13.5</v>
      </c>
      <c r="BG1569">
        <v>47.4</v>
      </c>
      <c r="BI1569">
        <v>8.8000000000000007</v>
      </c>
      <c r="BJ1569">
        <v>72.06</v>
      </c>
      <c r="BK1569">
        <v>0.77900000000000003</v>
      </c>
    </row>
    <row r="1570" spans="1:67" x14ac:dyDescent="0.3">
      <c r="A1570" t="s">
        <v>208</v>
      </c>
      <c r="B1570" t="s">
        <v>206</v>
      </c>
      <c r="C1570" t="s">
        <v>209</v>
      </c>
      <c r="D1570" s="33">
        <v>43909</v>
      </c>
      <c r="E1570">
        <v>16</v>
      </c>
      <c r="F1570">
        <v>2</v>
      </c>
      <c r="G1570">
        <v>2.1429999999999998</v>
      </c>
      <c r="H1570">
        <v>2</v>
      </c>
      <c r="I1570">
        <v>0</v>
      </c>
      <c r="J1570">
        <v>0.28599999999999998</v>
      </c>
      <c r="K1570">
        <v>0.36799999999999999</v>
      </c>
      <c r="L1570">
        <v>4.5999999999999999E-2</v>
      </c>
      <c r="M1570">
        <v>4.9000000000000002E-2</v>
      </c>
      <c r="N1570">
        <v>4.5999999999999999E-2</v>
      </c>
      <c r="O1570">
        <v>0</v>
      </c>
      <c r="P1570">
        <v>7.0000000000000001E-3</v>
      </c>
      <c r="AV1570">
        <v>88.89</v>
      </c>
      <c r="AW1570">
        <v>43466822</v>
      </c>
      <c r="AX1570">
        <v>77.39</v>
      </c>
      <c r="AY1570">
        <v>41.4</v>
      </c>
      <c r="AZ1570">
        <v>16.462</v>
      </c>
      <c r="BA1570">
        <v>11.132999999999999</v>
      </c>
      <c r="BB1570">
        <v>7894.393</v>
      </c>
      <c r="BC1570">
        <v>0.1</v>
      </c>
      <c r="BD1570">
        <v>539.84900000000005</v>
      </c>
      <c r="BE1570">
        <v>7.11</v>
      </c>
      <c r="BF1570">
        <v>13.5</v>
      </c>
      <c r="BG1570">
        <v>47.4</v>
      </c>
      <c r="BI1570">
        <v>8.8000000000000007</v>
      </c>
      <c r="BJ1570">
        <v>72.06</v>
      </c>
      <c r="BK1570">
        <v>0.77900000000000003</v>
      </c>
    </row>
    <row r="1571" spans="1:67" x14ac:dyDescent="0.3">
      <c r="A1571" t="s">
        <v>208</v>
      </c>
      <c r="B1571" t="s">
        <v>206</v>
      </c>
      <c r="C1571" t="s">
        <v>209</v>
      </c>
      <c r="D1571" s="33">
        <v>43910</v>
      </c>
      <c r="E1571">
        <v>29</v>
      </c>
      <c r="F1571">
        <v>13</v>
      </c>
      <c r="G1571">
        <v>3.714</v>
      </c>
      <c r="H1571">
        <v>3</v>
      </c>
      <c r="I1571">
        <v>1</v>
      </c>
      <c r="J1571">
        <v>0.28599999999999998</v>
      </c>
      <c r="K1571">
        <v>0.66700000000000004</v>
      </c>
      <c r="L1571">
        <v>0.29899999999999999</v>
      </c>
      <c r="M1571">
        <v>8.5000000000000006E-2</v>
      </c>
      <c r="N1571">
        <v>6.9000000000000006E-2</v>
      </c>
      <c r="O1571">
        <v>2.3E-2</v>
      </c>
      <c r="P1571">
        <v>7.0000000000000001E-3</v>
      </c>
      <c r="AV1571">
        <v>88.89</v>
      </c>
      <c r="AW1571">
        <v>43466822</v>
      </c>
      <c r="AX1571">
        <v>77.39</v>
      </c>
      <c r="AY1571">
        <v>41.4</v>
      </c>
      <c r="AZ1571">
        <v>16.462</v>
      </c>
      <c r="BA1571">
        <v>11.132999999999999</v>
      </c>
      <c r="BB1571">
        <v>7894.393</v>
      </c>
      <c r="BC1571">
        <v>0.1</v>
      </c>
      <c r="BD1571">
        <v>539.84900000000005</v>
      </c>
      <c r="BE1571">
        <v>7.11</v>
      </c>
      <c r="BF1571">
        <v>13.5</v>
      </c>
      <c r="BG1571">
        <v>47.4</v>
      </c>
      <c r="BI1571">
        <v>8.8000000000000007</v>
      </c>
      <c r="BJ1571">
        <v>72.06</v>
      </c>
      <c r="BK1571">
        <v>0.77900000000000003</v>
      </c>
    </row>
    <row r="1572" spans="1:67" x14ac:dyDescent="0.3">
      <c r="A1572" t="s">
        <v>208</v>
      </c>
      <c r="B1572" t="s">
        <v>206</v>
      </c>
      <c r="C1572" t="s">
        <v>209</v>
      </c>
      <c r="D1572" s="33">
        <v>43911</v>
      </c>
      <c r="E1572">
        <v>47</v>
      </c>
      <c r="F1572">
        <v>18</v>
      </c>
      <c r="G1572">
        <v>6.2859999999999996</v>
      </c>
      <c r="H1572">
        <v>3</v>
      </c>
      <c r="I1572">
        <v>0</v>
      </c>
      <c r="J1572">
        <v>0.28599999999999998</v>
      </c>
      <c r="K1572">
        <v>1.081</v>
      </c>
      <c r="L1572">
        <v>0.41399999999999998</v>
      </c>
      <c r="M1572">
        <v>0.14499999999999999</v>
      </c>
      <c r="N1572">
        <v>6.9000000000000006E-2</v>
      </c>
      <c r="O1572">
        <v>0</v>
      </c>
      <c r="P1572">
        <v>7.0000000000000001E-3</v>
      </c>
      <c r="AV1572">
        <v>88.89</v>
      </c>
      <c r="AW1572">
        <v>43466822</v>
      </c>
      <c r="AX1572">
        <v>77.39</v>
      </c>
      <c r="AY1572">
        <v>41.4</v>
      </c>
      <c r="AZ1572">
        <v>16.462</v>
      </c>
      <c r="BA1572">
        <v>11.132999999999999</v>
      </c>
      <c r="BB1572">
        <v>7894.393</v>
      </c>
      <c r="BC1572">
        <v>0.1</v>
      </c>
      <c r="BD1572">
        <v>539.84900000000005</v>
      </c>
      <c r="BE1572">
        <v>7.11</v>
      </c>
      <c r="BF1572">
        <v>13.5</v>
      </c>
      <c r="BG1572">
        <v>47.4</v>
      </c>
      <c r="BI1572">
        <v>8.8000000000000007</v>
      </c>
      <c r="BJ1572">
        <v>72.06</v>
      </c>
      <c r="BK1572">
        <v>0.77900000000000003</v>
      </c>
    </row>
    <row r="1573" spans="1:67" x14ac:dyDescent="0.3">
      <c r="A1573" t="s">
        <v>208</v>
      </c>
      <c r="B1573" t="s">
        <v>206</v>
      </c>
      <c r="C1573" t="s">
        <v>209</v>
      </c>
      <c r="D1573" s="33">
        <v>43912</v>
      </c>
      <c r="E1573">
        <v>73</v>
      </c>
      <c r="F1573">
        <v>26</v>
      </c>
      <c r="G1573">
        <v>10</v>
      </c>
      <c r="H1573">
        <v>3</v>
      </c>
      <c r="I1573">
        <v>0</v>
      </c>
      <c r="J1573">
        <v>0.28599999999999998</v>
      </c>
      <c r="K1573">
        <v>1.679</v>
      </c>
      <c r="L1573">
        <v>0.59799999999999998</v>
      </c>
      <c r="M1573">
        <v>0.23</v>
      </c>
      <c r="N1573">
        <v>6.9000000000000006E-2</v>
      </c>
      <c r="O1573">
        <v>0</v>
      </c>
      <c r="P1573">
        <v>7.0000000000000001E-3</v>
      </c>
      <c r="AV1573">
        <v>88.89</v>
      </c>
      <c r="AW1573">
        <v>43466822</v>
      </c>
      <c r="AX1573">
        <v>77.39</v>
      </c>
      <c r="AY1573">
        <v>41.4</v>
      </c>
      <c r="AZ1573">
        <v>16.462</v>
      </c>
      <c r="BA1573">
        <v>11.132999999999999</v>
      </c>
      <c r="BB1573">
        <v>7894.393</v>
      </c>
      <c r="BC1573">
        <v>0.1</v>
      </c>
      <c r="BD1573">
        <v>539.84900000000005</v>
      </c>
      <c r="BE1573">
        <v>7.11</v>
      </c>
      <c r="BF1573">
        <v>13.5</v>
      </c>
      <c r="BG1573">
        <v>47.4</v>
      </c>
      <c r="BI1573">
        <v>8.8000000000000007</v>
      </c>
      <c r="BJ1573">
        <v>72.06</v>
      </c>
      <c r="BK1573">
        <v>0.77900000000000003</v>
      </c>
    </row>
    <row r="1574" spans="1:67" x14ac:dyDescent="0.3">
      <c r="A1574" t="s">
        <v>208</v>
      </c>
      <c r="B1574" t="s">
        <v>206</v>
      </c>
      <c r="C1574" t="s">
        <v>209</v>
      </c>
      <c r="D1574" s="33">
        <v>43913</v>
      </c>
      <c r="E1574">
        <v>73</v>
      </c>
      <c r="F1574">
        <v>0</v>
      </c>
      <c r="G1574">
        <v>9.4290000000000003</v>
      </c>
      <c r="H1574">
        <v>3</v>
      </c>
      <c r="I1574">
        <v>0</v>
      </c>
      <c r="J1574">
        <v>0.28599999999999998</v>
      </c>
      <c r="K1574">
        <v>1.679</v>
      </c>
      <c r="L1574">
        <v>0</v>
      </c>
      <c r="M1574">
        <v>0.217</v>
      </c>
      <c r="N1574">
        <v>6.9000000000000006E-2</v>
      </c>
      <c r="O1574">
        <v>0</v>
      </c>
      <c r="P1574">
        <v>7.0000000000000001E-3</v>
      </c>
      <c r="AV1574">
        <v>88.89</v>
      </c>
      <c r="AW1574">
        <v>43466822</v>
      </c>
      <c r="AX1574">
        <v>77.39</v>
      </c>
      <c r="AY1574">
        <v>41.4</v>
      </c>
      <c r="AZ1574">
        <v>16.462</v>
      </c>
      <c r="BA1574">
        <v>11.132999999999999</v>
      </c>
      <c r="BB1574">
        <v>7894.393</v>
      </c>
      <c r="BC1574">
        <v>0.1</v>
      </c>
      <c r="BD1574">
        <v>539.84900000000005</v>
      </c>
      <c r="BE1574">
        <v>7.11</v>
      </c>
      <c r="BF1574">
        <v>13.5</v>
      </c>
      <c r="BG1574">
        <v>47.4</v>
      </c>
      <c r="BI1574">
        <v>8.8000000000000007</v>
      </c>
      <c r="BJ1574">
        <v>72.06</v>
      </c>
      <c r="BK1574">
        <v>0.77900000000000003</v>
      </c>
    </row>
    <row r="1575" spans="1:67" x14ac:dyDescent="0.3">
      <c r="A1575" t="s">
        <v>208</v>
      </c>
      <c r="B1575" t="s">
        <v>206</v>
      </c>
      <c r="C1575" t="s">
        <v>209</v>
      </c>
      <c r="D1575" s="33">
        <v>43914</v>
      </c>
      <c r="E1575">
        <v>97</v>
      </c>
      <c r="F1575">
        <v>24</v>
      </c>
      <c r="G1575">
        <v>11.856999999999999</v>
      </c>
      <c r="H1575">
        <v>3</v>
      </c>
      <c r="I1575">
        <v>0</v>
      </c>
      <c r="J1575">
        <v>0.14299999999999999</v>
      </c>
      <c r="K1575">
        <v>2.2320000000000002</v>
      </c>
      <c r="L1575">
        <v>0.55200000000000005</v>
      </c>
      <c r="M1575">
        <v>0.27300000000000002</v>
      </c>
      <c r="N1575">
        <v>6.9000000000000006E-2</v>
      </c>
      <c r="O1575">
        <v>0</v>
      </c>
      <c r="P1575">
        <v>3.0000000000000001E-3</v>
      </c>
      <c r="AV1575">
        <v>88.89</v>
      </c>
      <c r="AW1575">
        <v>43466822</v>
      </c>
      <c r="AX1575">
        <v>77.39</v>
      </c>
      <c r="AY1575">
        <v>41.4</v>
      </c>
      <c r="AZ1575">
        <v>16.462</v>
      </c>
      <c r="BA1575">
        <v>11.132999999999999</v>
      </c>
      <c r="BB1575">
        <v>7894.393</v>
      </c>
      <c r="BC1575">
        <v>0.1</v>
      </c>
      <c r="BD1575">
        <v>539.84900000000005</v>
      </c>
      <c r="BE1575">
        <v>7.11</v>
      </c>
      <c r="BF1575">
        <v>13.5</v>
      </c>
      <c r="BG1575">
        <v>47.4</v>
      </c>
      <c r="BI1575">
        <v>8.8000000000000007</v>
      </c>
      <c r="BJ1575">
        <v>72.06</v>
      </c>
      <c r="BK1575">
        <v>0.77900000000000003</v>
      </c>
    </row>
    <row r="1576" spans="1:67" x14ac:dyDescent="0.3">
      <c r="A1576" t="s">
        <v>208</v>
      </c>
      <c r="B1576" t="s">
        <v>206</v>
      </c>
      <c r="C1576" t="s">
        <v>209</v>
      </c>
      <c r="D1576" s="33">
        <v>43915</v>
      </c>
      <c r="E1576">
        <v>145</v>
      </c>
      <c r="F1576">
        <v>48</v>
      </c>
      <c r="G1576">
        <v>18.713999999999999</v>
      </c>
      <c r="H1576">
        <v>5</v>
      </c>
      <c r="I1576">
        <v>2</v>
      </c>
      <c r="J1576">
        <v>0.42899999999999999</v>
      </c>
      <c r="K1576">
        <v>3.3359999999999999</v>
      </c>
      <c r="L1576">
        <v>1.1040000000000001</v>
      </c>
      <c r="M1576">
        <v>0.43099999999999999</v>
      </c>
      <c r="N1576">
        <v>0.115</v>
      </c>
      <c r="O1576">
        <v>4.5999999999999999E-2</v>
      </c>
      <c r="P1576">
        <v>0.01</v>
      </c>
      <c r="AV1576">
        <v>88.89</v>
      </c>
      <c r="AW1576">
        <v>43466822</v>
      </c>
      <c r="AX1576">
        <v>77.39</v>
      </c>
      <c r="AY1576">
        <v>41.4</v>
      </c>
      <c r="AZ1576">
        <v>16.462</v>
      </c>
      <c r="BA1576">
        <v>11.132999999999999</v>
      </c>
      <c r="BB1576">
        <v>7894.393</v>
      </c>
      <c r="BC1576">
        <v>0.1</v>
      </c>
      <c r="BD1576">
        <v>539.84900000000005</v>
      </c>
      <c r="BE1576">
        <v>7.11</v>
      </c>
      <c r="BF1576">
        <v>13.5</v>
      </c>
      <c r="BG1576">
        <v>47.4</v>
      </c>
      <c r="BI1576">
        <v>8.8000000000000007</v>
      </c>
      <c r="BJ1576">
        <v>72.06</v>
      </c>
      <c r="BK1576">
        <v>0.77900000000000003</v>
      </c>
    </row>
    <row r="1577" spans="1:67" x14ac:dyDescent="0.3">
      <c r="A1577" t="s">
        <v>208</v>
      </c>
      <c r="B1577" t="s">
        <v>206</v>
      </c>
      <c r="C1577" t="s">
        <v>209</v>
      </c>
      <c r="D1577" s="33">
        <v>43916</v>
      </c>
      <c r="E1577">
        <v>196</v>
      </c>
      <c r="F1577">
        <v>51</v>
      </c>
      <c r="G1577">
        <v>25.713999999999999</v>
      </c>
      <c r="H1577">
        <v>5</v>
      </c>
      <c r="I1577">
        <v>0</v>
      </c>
      <c r="J1577">
        <v>0.42899999999999999</v>
      </c>
      <c r="K1577">
        <v>4.5090000000000003</v>
      </c>
      <c r="L1577">
        <v>1.173</v>
      </c>
      <c r="M1577">
        <v>0.59199999999999997</v>
      </c>
      <c r="N1577">
        <v>0.115</v>
      </c>
      <c r="O1577">
        <v>0</v>
      </c>
      <c r="P1577">
        <v>0.01</v>
      </c>
      <c r="Q1577">
        <v>2.69</v>
      </c>
      <c r="AV1577">
        <v>88.89</v>
      </c>
      <c r="AW1577">
        <v>43466822</v>
      </c>
      <c r="AX1577">
        <v>77.39</v>
      </c>
      <c r="AY1577">
        <v>41.4</v>
      </c>
      <c r="AZ1577">
        <v>16.462</v>
      </c>
      <c r="BA1577">
        <v>11.132999999999999</v>
      </c>
      <c r="BB1577">
        <v>7894.393</v>
      </c>
      <c r="BC1577">
        <v>0.1</v>
      </c>
      <c r="BD1577">
        <v>539.84900000000005</v>
      </c>
      <c r="BE1577">
        <v>7.11</v>
      </c>
      <c r="BF1577">
        <v>13.5</v>
      </c>
      <c r="BG1577">
        <v>47.4</v>
      </c>
      <c r="BI1577">
        <v>8.8000000000000007</v>
      </c>
      <c r="BJ1577">
        <v>72.06</v>
      </c>
      <c r="BK1577">
        <v>0.77900000000000003</v>
      </c>
    </row>
    <row r="1578" spans="1:67" x14ac:dyDescent="0.3">
      <c r="A1578" t="s">
        <v>208</v>
      </c>
      <c r="B1578" t="s">
        <v>206</v>
      </c>
      <c r="C1578" t="s">
        <v>209</v>
      </c>
      <c r="D1578" s="33">
        <v>43917</v>
      </c>
      <c r="E1578">
        <v>310</v>
      </c>
      <c r="F1578">
        <v>114</v>
      </c>
      <c r="G1578">
        <v>40.143000000000001</v>
      </c>
      <c r="H1578">
        <v>5</v>
      </c>
      <c r="I1578">
        <v>0</v>
      </c>
      <c r="J1578">
        <v>0.28599999999999998</v>
      </c>
      <c r="K1578">
        <v>7.1319999999999997</v>
      </c>
      <c r="L1578">
        <v>2.6230000000000002</v>
      </c>
      <c r="M1578">
        <v>0.92400000000000004</v>
      </c>
      <c r="N1578">
        <v>0.115</v>
      </c>
      <c r="O1578">
        <v>0</v>
      </c>
      <c r="P1578">
        <v>7.0000000000000001E-3</v>
      </c>
      <c r="Q1578">
        <v>2.66</v>
      </c>
      <c r="AV1578">
        <v>88.89</v>
      </c>
      <c r="AW1578">
        <v>43466822</v>
      </c>
      <c r="AX1578">
        <v>77.39</v>
      </c>
      <c r="AY1578">
        <v>41.4</v>
      </c>
      <c r="AZ1578">
        <v>16.462</v>
      </c>
      <c r="BA1578">
        <v>11.132999999999999</v>
      </c>
      <c r="BB1578">
        <v>7894.393</v>
      </c>
      <c r="BC1578">
        <v>0.1</v>
      </c>
      <c r="BD1578">
        <v>539.84900000000005</v>
      </c>
      <c r="BE1578">
        <v>7.11</v>
      </c>
      <c r="BF1578">
        <v>13.5</v>
      </c>
      <c r="BG1578">
        <v>47.4</v>
      </c>
      <c r="BI1578">
        <v>8.8000000000000007</v>
      </c>
      <c r="BJ1578">
        <v>72.06</v>
      </c>
      <c r="BK1578">
        <v>0.77900000000000003</v>
      </c>
    </row>
    <row r="1579" spans="1:67" x14ac:dyDescent="0.3">
      <c r="A1579" t="s">
        <v>208</v>
      </c>
      <c r="B1579" t="s">
        <v>206</v>
      </c>
      <c r="C1579" t="s">
        <v>209</v>
      </c>
      <c r="D1579" s="33">
        <v>43918</v>
      </c>
      <c r="E1579">
        <v>356</v>
      </c>
      <c r="F1579">
        <v>46</v>
      </c>
      <c r="G1579">
        <v>44.143000000000001</v>
      </c>
      <c r="H1579">
        <v>9</v>
      </c>
      <c r="I1579">
        <v>4</v>
      </c>
      <c r="J1579">
        <v>0.85699999999999998</v>
      </c>
      <c r="K1579">
        <v>8.19</v>
      </c>
      <c r="L1579">
        <v>1.0580000000000001</v>
      </c>
      <c r="M1579">
        <v>1.016</v>
      </c>
      <c r="N1579">
        <v>0.20699999999999999</v>
      </c>
      <c r="O1579">
        <v>9.1999999999999998E-2</v>
      </c>
      <c r="P1579">
        <v>0.02</v>
      </c>
      <c r="Q1579">
        <v>2.46</v>
      </c>
      <c r="AV1579">
        <v>88.89</v>
      </c>
      <c r="AW1579">
        <v>43466822</v>
      </c>
      <c r="AX1579">
        <v>77.39</v>
      </c>
      <c r="AY1579">
        <v>41.4</v>
      </c>
      <c r="AZ1579">
        <v>16.462</v>
      </c>
      <c r="BA1579">
        <v>11.132999999999999</v>
      </c>
      <c r="BB1579">
        <v>7894.393</v>
      </c>
      <c r="BC1579">
        <v>0.1</v>
      </c>
      <c r="BD1579">
        <v>539.84900000000005</v>
      </c>
      <c r="BE1579">
        <v>7.11</v>
      </c>
      <c r="BF1579">
        <v>13.5</v>
      </c>
      <c r="BG1579">
        <v>47.4</v>
      </c>
      <c r="BI1579">
        <v>8.8000000000000007</v>
      </c>
      <c r="BJ1579">
        <v>72.06</v>
      </c>
      <c r="BK1579">
        <v>0.77900000000000003</v>
      </c>
    </row>
    <row r="1580" spans="1:67" x14ac:dyDescent="0.3">
      <c r="A1580" t="s">
        <v>208</v>
      </c>
      <c r="B1580" t="s">
        <v>206</v>
      </c>
      <c r="C1580" t="s">
        <v>209</v>
      </c>
      <c r="D1580" s="33">
        <v>43919</v>
      </c>
      <c r="E1580">
        <v>475</v>
      </c>
      <c r="F1580">
        <v>119</v>
      </c>
      <c r="G1580">
        <v>57.429000000000002</v>
      </c>
      <c r="H1580">
        <v>10</v>
      </c>
      <c r="I1580">
        <v>1</v>
      </c>
      <c r="J1580">
        <v>1</v>
      </c>
      <c r="K1580">
        <v>10.928000000000001</v>
      </c>
      <c r="L1580">
        <v>2.738</v>
      </c>
      <c r="M1580">
        <v>1.321</v>
      </c>
      <c r="N1580">
        <v>0.23</v>
      </c>
      <c r="O1580">
        <v>2.3E-2</v>
      </c>
      <c r="P1580">
        <v>2.3E-2</v>
      </c>
      <c r="Q1580">
        <v>2.42</v>
      </c>
      <c r="AV1580">
        <v>88.89</v>
      </c>
      <c r="AW1580">
        <v>43466822</v>
      </c>
      <c r="AX1580">
        <v>77.39</v>
      </c>
      <c r="AY1580">
        <v>41.4</v>
      </c>
      <c r="AZ1580">
        <v>16.462</v>
      </c>
      <c r="BA1580">
        <v>11.132999999999999</v>
      </c>
      <c r="BB1580">
        <v>7894.393</v>
      </c>
      <c r="BC1580">
        <v>0.1</v>
      </c>
      <c r="BD1580">
        <v>539.84900000000005</v>
      </c>
      <c r="BE1580">
        <v>7.11</v>
      </c>
      <c r="BF1580">
        <v>13.5</v>
      </c>
      <c r="BG1580">
        <v>47.4</v>
      </c>
      <c r="BI1580">
        <v>8.8000000000000007</v>
      </c>
      <c r="BJ1580">
        <v>72.06</v>
      </c>
      <c r="BK1580">
        <v>0.77900000000000003</v>
      </c>
    </row>
    <row r="1581" spans="1:67" x14ac:dyDescent="0.3">
      <c r="A1581" t="s">
        <v>208</v>
      </c>
      <c r="B1581" t="s">
        <v>206</v>
      </c>
      <c r="C1581" t="s">
        <v>209</v>
      </c>
      <c r="D1581" s="33">
        <v>43920</v>
      </c>
      <c r="E1581">
        <v>548</v>
      </c>
      <c r="F1581">
        <v>73</v>
      </c>
      <c r="G1581">
        <v>67.856999999999999</v>
      </c>
      <c r="H1581">
        <v>13</v>
      </c>
      <c r="I1581">
        <v>3</v>
      </c>
      <c r="J1581">
        <v>1.429</v>
      </c>
      <c r="K1581">
        <v>12.606999999999999</v>
      </c>
      <c r="L1581">
        <v>1.679</v>
      </c>
      <c r="M1581">
        <v>1.5609999999999999</v>
      </c>
      <c r="N1581">
        <v>0.29899999999999999</v>
      </c>
      <c r="O1581">
        <v>6.9000000000000006E-2</v>
      </c>
      <c r="P1581">
        <v>3.3000000000000002E-2</v>
      </c>
      <c r="Q1581">
        <v>2.25</v>
      </c>
      <c r="AV1581">
        <v>88.89</v>
      </c>
      <c r="AW1581">
        <v>43466822</v>
      </c>
      <c r="AX1581">
        <v>77.39</v>
      </c>
      <c r="AY1581">
        <v>41.4</v>
      </c>
      <c r="AZ1581">
        <v>16.462</v>
      </c>
      <c r="BA1581">
        <v>11.132999999999999</v>
      </c>
      <c r="BB1581">
        <v>7894.393</v>
      </c>
      <c r="BC1581">
        <v>0.1</v>
      </c>
      <c r="BD1581">
        <v>539.84900000000005</v>
      </c>
      <c r="BE1581">
        <v>7.11</v>
      </c>
      <c r="BF1581">
        <v>13.5</v>
      </c>
      <c r="BG1581">
        <v>47.4</v>
      </c>
      <c r="BI1581">
        <v>8.8000000000000007</v>
      </c>
      <c r="BJ1581">
        <v>72.06</v>
      </c>
      <c r="BK1581">
        <v>0.77900000000000003</v>
      </c>
    </row>
    <row r="1582" spans="1:67" x14ac:dyDescent="0.3">
      <c r="A1582" t="s">
        <v>208</v>
      </c>
      <c r="B1582" t="s">
        <v>206</v>
      </c>
      <c r="C1582" t="s">
        <v>209</v>
      </c>
      <c r="D1582" s="33">
        <v>43921</v>
      </c>
      <c r="E1582">
        <v>645</v>
      </c>
      <c r="F1582">
        <v>97</v>
      </c>
      <c r="G1582">
        <v>78.286000000000001</v>
      </c>
      <c r="H1582">
        <v>17</v>
      </c>
      <c r="I1582">
        <v>4</v>
      </c>
      <c r="J1582">
        <v>2</v>
      </c>
      <c r="K1582">
        <v>14.839</v>
      </c>
      <c r="L1582">
        <v>2.2320000000000002</v>
      </c>
      <c r="M1582">
        <v>1.8009999999999999</v>
      </c>
      <c r="N1582">
        <v>0.39100000000000001</v>
      </c>
      <c r="O1582">
        <v>9.1999999999999998E-2</v>
      </c>
      <c r="P1582">
        <v>4.5999999999999999E-2</v>
      </c>
      <c r="Q1582">
        <v>2.0699999999999998</v>
      </c>
      <c r="AV1582">
        <v>88.89</v>
      </c>
      <c r="AW1582">
        <v>43466822</v>
      </c>
      <c r="AX1582">
        <v>77.39</v>
      </c>
      <c r="AY1582">
        <v>41.4</v>
      </c>
      <c r="AZ1582">
        <v>16.462</v>
      </c>
      <c r="BA1582">
        <v>11.132999999999999</v>
      </c>
      <c r="BB1582">
        <v>7894.393</v>
      </c>
      <c r="BC1582">
        <v>0.1</v>
      </c>
      <c r="BD1582">
        <v>539.84900000000005</v>
      </c>
      <c r="BE1582">
        <v>7.11</v>
      </c>
      <c r="BF1582">
        <v>13.5</v>
      </c>
      <c r="BG1582">
        <v>47.4</v>
      </c>
      <c r="BI1582">
        <v>8.8000000000000007</v>
      </c>
      <c r="BJ1582">
        <v>72.06</v>
      </c>
      <c r="BK1582">
        <v>0.77900000000000003</v>
      </c>
      <c r="BL1582">
        <v>-6728</v>
      </c>
      <c r="BM1582">
        <v>-4.32</v>
      </c>
      <c r="BN1582">
        <v>-6.17</v>
      </c>
      <c r="BO1582">
        <v>-154.784722931895</v>
      </c>
    </row>
    <row r="1583" spans="1:67" x14ac:dyDescent="0.3">
      <c r="A1583" t="s">
        <v>208</v>
      </c>
      <c r="B1583" t="s">
        <v>206</v>
      </c>
      <c r="C1583" t="s">
        <v>209</v>
      </c>
      <c r="D1583" s="33">
        <v>43922</v>
      </c>
      <c r="E1583">
        <v>794</v>
      </c>
      <c r="F1583">
        <v>149</v>
      </c>
      <c r="G1583">
        <v>92.713999999999999</v>
      </c>
      <c r="H1583">
        <v>20</v>
      </c>
      <c r="I1583">
        <v>3</v>
      </c>
      <c r="J1583">
        <v>2.1429999999999998</v>
      </c>
      <c r="K1583">
        <v>18.266999999999999</v>
      </c>
      <c r="L1583">
        <v>3.4279999999999999</v>
      </c>
      <c r="M1583">
        <v>2.133</v>
      </c>
      <c r="N1583">
        <v>0.46</v>
      </c>
      <c r="O1583">
        <v>6.9000000000000006E-2</v>
      </c>
      <c r="P1583">
        <v>4.9000000000000002E-2</v>
      </c>
      <c r="Q1583">
        <v>1.92</v>
      </c>
      <c r="AV1583">
        <v>88.89</v>
      </c>
      <c r="AW1583">
        <v>43466822</v>
      </c>
      <c r="AX1583">
        <v>77.39</v>
      </c>
      <c r="AY1583">
        <v>41.4</v>
      </c>
      <c r="AZ1583">
        <v>16.462</v>
      </c>
      <c r="BA1583">
        <v>11.132999999999999</v>
      </c>
      <c r="BB1583">
        <v>7894.393</v>
      </c>
      <c r="BC1583">
        <v>0.1</v>
      </c>
      <c r="BD1583">
        <v>539.84900000000005</v>
      </c>
      <c r="BE1583">
        <v>7.11</v>
      </c>
      <c r="BF1583">
        <v>13.5</v>
      </c>
      <c r="BG1583">
        <v>47.4</v>
      </c>
      <c r="BI1583">
        <v>8.8000000000000007</v>
      </c>
      <c r="BJ1583">
        <v>72.06</v>
      </c>
      <c r="BK1583">
        <v>0.77900000000000003</v>
      </c>
    </row>
    <row r="1584" spans="1:67" x14ac:dyDescent="0.3">
      <c r="A1584" t="s">
        <v>208</v>
      </c>
      <c r="B1584" t="s">
        <v>206</v>
      </c>
      <c r="C1584" t="s">
        <v>209</v>
      </c>
      <c r="D1584" s="33">
        <v>43923</v>
      </c>
      <c r="E1584">
        <v>897</v>
      </c>
      <c r="F1584">
        <v>103</v>
      </c>
      <c r="G1584">
        <v>100.143</v>
      </c>
      <c r="H1584">
        <v>22</v>
      </c>
      <c r="I1584">
        <v>2</v>
      </c>
      <c r="J1584">
        <v>2.4289999999999998</v>
      </c>
      <c r="K1584">
        <v>20.635999999999999</v>
      </c>
      <c r="L1584">
        <v>2.37</v>
      </c>
      <c r="M1584">
        <v>2.3039999999999998</v>
      </c>
      <c r="N1584">
        <v>0.50600000000000001</v>
      </c>
      <c r="O1584">
        <v>4.5999999999999999E-2</v>
      </c>
      <c r="P1584">
        <v>5.6000000000000001E-2</v>
      </c>
      <c r="Q1584">
        <v>1.74</v>
      </c>
      <c r="AV1584">
        <v>88.89</v>
      </c>
      <c r="AW1584">
        <v>43466822</v>
      </c>
      <c r="AX1584">
        <v>77.39</v>
      </c>
      <c r="AY1584">
        <v>41.4</v>
      </c>
      <c r="AZ1584">
        <v>16.462</v>
      </c>
      <c r="BA1584">
        <v>11.132999999999999</v>
      </c>
      <c r="BB1584">
        <v>7894.393</v>
      </c>
      <c r="BC1584">
        <v>0.1</v>
      </c>
      <c r="BD1584">
        <v>539.84900000000005</v>
      </c>
      <c r="BE1584">
        <v>7.11</v>
      </c>
      <c r="BF1584">
        <v>13.5</v>
      </c>
      <c r="BG1584">
        <v>47.4</v>
      </c>
      <c r="BI1584">
        <v>8.8000000000000007</v>
      </c>
      <c r="BJ1584">
        <v>72.06</v>
      </c>
      <c r="BK1584">
        <v>0.77900000000000003</v>
      </c>
    </row>
    <row r="1585" spans="1:63" x14ac:dyDescent="0.3">
      <c r="A1585" t="s">
        <v>208</v>
      </c>
      <c r="B1585" t="s">
        <v>206</v>
      </c>
      <c r="C1585" t="s">
        <v>209</v>
      </c>
      <c r="D1585" s="33">
        <v>43924</v>
      </c>
      <c r="E1585">
        <v>1072</v>
      </c>
      <c r="F1585">
        <v>175</v>
      </c>
      <c r="G1585">
        <v>108.857</v>
      </c>
      <c r="H1585">
        <v>27</v>
      </c>
      <c r="I1585">
        <v>5</v>
      </c>
      <c r="J1585">
        <v>3.1429999999999998</v>
      </c>
      <c r="K1585">
        <v>24.661999999999999</v>
      </c>
      <c r="L1585">
        <v>4.0259999999999998</v>
      </c>
      <c r="M1585">
        <v>2.504</v>
      </c>
      <c r="N1585">
        <v>0.621</v>
      </c>
      <c r="O1585">
        <v>0.115</v>
      </c>
      <c r="P1585">
        <v>7.1999999999999995E-2</v>
      </c>
      <c r="Q1585">
        <v>1.61</v>
      </c>
      <c r="AV1585">
        <v>88.89</v>
      </c>
      <c r="AW1585">
        <v>43466822</v>
      </c>
      <c r="AX1585">
        <v>77.39</v>
      </c>
      <c r="AY1585">
        <v>41.4</v>
      </c>
      <c r="AZ1585">
        <v>16.462</v>
      </c>
      <c r="BA1585">
        <v>11.132999999999999</v>
      </c>
      <c r="BB1585">
        <v>7894.393</v>
      </c>
      <c r="BC1585">
        <v>0.1</v>
      </c>
      <c r="BD1585">
        <v>539.84900000000005</v>
      </c>
      <c r="BE1585">
        <v>7.11</v>
      </c>
      <c r="BF1585">
        <v>13.5</v>
      </c>
      <c r="BG1585">
        <v>47.4</v>
      </c>
      <c r="BI1585">
        <v>8.8000000000000007</v>
      </c>
      <c r="BJ1585">
        <v>72.06</v>
      </c>
      <c r="BK1585">
        <v>0.77900000000000003</v>
      </c>
    </row>
    <row r="1586" spans="1:63" x14ac:dyDescent="0.3">
      <c r="A1586" t="s">
        <v>208</v>
      </c>
      <c r="B1586" t="s">
        <v>206</v>
      </c>
      <c r="C1586" t="s">
        <v>209</v>
      </c>
      <c r="D1586" s="33">
        <v>43925</v>
      </c>
      <c r="E1586">
        <v>1225</v>
      </c>
      <c r="F1586">
        <v>153</v>
      </c>
      <c r="G1586">
        <v>124.143</v>
      </c>
      <c r="H1586">
        <v>32</v>
      </c>
      <c r="I1586">
        <v>5</v>
      </c>
      <c r="J1586">
        <v>3.286</v>
      </c>
      <c r="K1586">
        <v>28.181999999999999</v>
      </c>
      <c r="L1586">
        <v>3.52</v>
      </c>
      <c r="M1586">
        <v>2.8559999999999999</v>
      </c>
      <c r="N1586">
        <v>0.73599999999999999</v>
      </c>
      <c r="O1586">
        <v>0.115</v>
      </c>
      <c r="P1586">
        <v>7.5999999999999998E-2</v>
      </c>
      <c r="Q1586">
        <v>1.56</v>
      </c>
      <c r="AV1586">
        <v>88.89</v>
      </c>
      <c r="AW1586">
        <v>43466822</v>
      </c>
      <c r="AX1586">
        <v>77.39</v>
      </c>
      <c r="AY1586">
        <v>41.4</v>
      </c>
      <c r="AZ1586">
        <v>16.462</v>
      </c>
      <c r="BA1586">
        <v>11.132999999999999</v>
      </c>
      <c r="BB1586">
        <v>7894.393</v>
      </c>
      <c r="BC1586">
        <v>0.1</v>
      </c>
      <c r="BD1586">
        <v>539.84900000000005</v>
      </c>
      <c r="BE1586">
        <v>7.11</v>
      </c>
      <c r="BF1586">
        <v>13.5</v>
      </c>
      <c r="BG1586">
        <v>47.4</v>
      </c>
      <c r="BI1586">
        <v>8.8000000000000007</v>
      </c>
      <c r="BJ1586">
        <v>72.06</v>
      </c>
      <c r="BK1586">
        <v>0.77900000000000003</v>
      </c>
    </row>
    <row r="1587" spans="1:63" x14ac:dyDescent="0.3">
      <c r="A1587" t="s">
        <v>208</v>
      </c>
      <c r="B1587" t="s">
        <v>206</v>
      </c>
      <c r="C1587" t="s">
        <v>209</v>
      </c>
      <c r="D1587" s="33">
        <v>43926</v>
      </c>
      <c r="E1587">
        <v>1308</v>
      </c>
      <c r="F1587">
        <v>83</v>
      </c>
      <c r="G1587">
        <v>119</v>
      </c>
      <c r="H1587">
        <v>37</v>
      </c>
      <c r="I1587">
        <v>5</v>
      </c>
      <c r="J1587">
        <v>3.8570000000000002</v>
      </c>
      <c r="K1587">
        <v>30.091999999999999</v>
      </c>
      <c r="L1587">
        <v>1.91</v>
      </c>
      <c r="M1587">
        <v>2.738</v>
      </c>
      <c r="N1587">
        <v>0.85099999999999998</v>
      </c>
      <c r="O1587">
        <v>0.115</v>
      </c>
      <c r="P1587">
        <v>8.8999999999999996E-2</v>
      </c>
      <c r="Q1587">
        <v>1.41</v>
      </c>
      <c r="AV1587">
        <v>88.89</v>
      </c>
      <c r="AW1587">
        <v>43466822</v>
      </c>
      <c r="AX1587">
        <v>77.39</v>
      </c>
      <c r="AY1587">
        <v>41.4</v>
      </c>
      <c r="AZ1587">
        <v>16.462</v>
      </c>
      <c r="BA1587">
        <v>11.132999999999999</v>
      </c>
      <c r="BB1587">
        <v>7894.393</v>
      </c>
      <c r="BC1587">
        <v>0.1</v>
      </c>
      <c r="BD1587">
        <v>539.84900000000005</v>
      </c>
      <c r="BE1587">
        <v>7.11</v>
      </c>
      <c r="BF1587">
        <v>13.5</v>
      </c>
      <c r="BG1587">
        <v>47.4</v>
      </c>
      <c r="BI1587">
        <v>8.8000000000000007</v>
      </c>
      <c r="BJ1587">
        <v>72.06</v>
      </c>
      <c r="BK1587">
        <v>0.77900000000000003</v>
      </c>
    </row>
    <row r="1588" spans="1:63" x14ac:dyDescent="0.3">
      <c r="A1588" t="s">
        <v>208</v>
      </c>
      <c r="B1588" t="s">
        <v>206</v>
      </c>
      <c r="C1588" t="s">
        <v>209</v>
      </c>
      <c r="D1588" s="33">
        <v>43927</v>
      </c>
      <c r="E1588">
        <v>1319</v>
      </c>
      <c r="F1588">
        <v>11</v>
      </c>
      <c r="G1588">
        <v>110.143</v>
      </c>
      <c r="H1588">
        <v>38</v>
      </c>
      <c r="I1588">
        <v>1</v>
      </c>
      <c r="J1588">
        <v>3.5710000000000002</v>
      </c>
      <c r="K1588">
        <v>30.344999999999999</v>
      </c>
      <c r="L1588">
        <v>0.253</v>
      </c>
      <c r="M1588">
        <v>2.5339999999999998</v>
      </c>
      <c r="N1588">
        <v>0.874</v>
      </c>
      <c r="O1588">
        <v>2.3E-2</v>
      </c>
      <c r="P1588">
        <v>8.2000000000000003E-2</v>
      </c>
      <c r="Q1588">
        <v>1.41</v>
      </c>
      <c r="AV1588">
        <v>88.89</v>
      </c>
      <c r="AW1588">
        <v>43466822</v>
      </c>
      <c r="AX1588">
        <v>77.39</v>
      </c>
      <c r="AY1588">
        <v>41.4</v>
      </c>
      <c r="AZ1588">
        <v>16.462</v>
      </c>
      <c r="BA1588">
        <v>11.132999999999999</v>
      </c>
      <c r="BB1588">
        <v>7894.393</v>
      </c>
      <c r="BC1588">
        <v>0.1</v>
      </c>
      <c r="BD1588">
        <v>539.84900000000005</v>
      </c>
      <c r="BE1588">
        <v>7.11</v>
      </c>
      <c r="BF1588">
        <v>13.5</v>
      </c>
      <c r="BG1588">
        <v>47.4</v>
      </c>
      <c r="BI1588">
        <v>8.8000000000000007</v>
      </c>
      <c r="BJ1588">
        <v>72.06</v>
      </c>
      <c r="BK1588">
        <v>0.77900000000000003</v>
      </c>
    </row>
    <row r="1589" spans="1:63" x14ac:dyDescent="0.3">
      <c r="A1589" t="s">
        <v>208</v>
      </c>
      <c r="B1589" t="s">
        <v>206</v>
      </c>
      <c r="C1589" t="s">
        <v>209</v>
      </c>
      <c r="D1589" s="33">
        <v>43928</v>
      </c>
      <c r="E1589">
        <v>1462</v>
      </c>
      <c r="F1589">
        <v>143</v>
      </c>
      <c r="G1589">
        <v>116.714</v>
      </c>
      <c r="H1589">
        <v>45</v>
      </c>
      <c r="I1589">
        <v>7</v>
      </c>
      <c r="J1589">
        <v>4</v>
      </c>
      <c r="K1589">
        <v>33.634999999999998</v>
      </c>
      <c r="L1589">
        <v>3.29</v>
      </c>
      <c r="M1589">
        <v>2.6850000000000001</v>
      </c>
      <c r="N1589">
        <v>1.0349999999999999</v>
      </c>
      <c r="O1589">
        <v>0.161</v>
      </c>
      <c r="P1589">
        <v>9.1999999999999998E-2</v>
      </c>
      <c r="Q1589">
        <v>1.6</v>
      </c>
      <c r="AV1589">
        <v>88.89</v>
      </c>
      <c r="AW1589">
        <v>43466822</v>
      </c>
      <c r="AX1589">
        <v>77.39</v>
      </c>
      <c r="AY1589">
        <v>41.4</v>
      </c>
      <c r="AZ1589">
        <v>16.462</v>
      </c>
      <c r="BA1589">
        <v>11.132999999999999</v>
      </c>
      <c r="BB1589">
        <v>7894.393</v>
      </c>
      <c r="BC1589">
        <v>0.1</v>
      </c>
      <c r="BD1589">
        <v>539.84900000000005</v>
      </c>
      <c r="BE1589">
        <v>7.11</v>
      </c>
      <c r="BF1589">
        <v>13.5</v>
      </c>
      <c r="BG1589">
        <v>47.4</v>
      </c>
      <c r="BI1589">
        <v>8.8000000000000007</v>
      </c>
      <c r="BJ1589">
        <v>72.06</v>
      </c>
      <c r="BK1589">
        <v>0.77900000000000003</v>
      </c>
    </row>
    <row r="1590" spans="1:63" x14ac:dyDescent="0.3">
      <c r="A1590" t="s">
        <v>208</v>
      </c>
      <c r="B1590" t="s">
        <v>206</v>
      </c>
      <c r="C1590" t="s">
        <v>209</v>
      </c>
      <c r="D1590" s="33">
        <v>43929</v>
      </c>
      <c r="E1590">
        <v>1668</v>
      </c>
      <c r="F1590">
        <v>206</v>
      </c>
      <c r="G1590">
        <v>124.857</v>
      </c>
      <c r="H1590">
        <v>52</v>
      </c>
      <c r="I1590">
        <v>7</v>
      </c>
      <c r="J1590">
        <v>4.5709999999999997</v>
      </c>
      <c r="K1590">
        <v>38.374000000000002</v>
      </c>
      <c r="L1590">
        <v>4.7389999999999999</v>
      </c>
      <c r="M1590">
        <v>2.8719999999999999</v>
      </c>
      <c r="N1590">
        <v>1.196</v>
      </c>
      <c r="O1590">
        <v>0.161</v>
      </c>
      <c r="P1590">
        <v>0.105</v>
      </c>
      <c r="Q1590">
        <v>1.74</v>
      </c>
      <c r="AV1590">
        <v>88.89</v>
      </c>
      <c r="AW1590">
        <v>43466822</v>
      </c>
      <c r="AX1590">
        <v>77.39</v>
      </c>
      <c r="AY1590">
        <v>41.4</v>
      </c>
      <c r="AZ1590">
        <v>16.462</v>
      </c>
      <c r="BA1590">
        <v>11.132999999999999</v>
      </c>
      <c r="BB1590">
        <v>7894.393</v>
      </c>
      <c r="BC1590">
        <v>0.1</v>
      </c>
      <c r="BD1590">
        <v>539.84900000000005</v>
      </c>
      <c r="BE1590">
        <v>7.11</v>
      </c>
      <c r="BF1590">
        <v>13.5</v>
      </c>
      <c r="BG1590">
        <v>47.4</v>
      </c>
      <c r="BI1590">
        <v>8.8000000000000007</v>
      </c>
      <c r="BJ1590">
        <v>72.06</v>
      </c>
      <c r="BK1590">
        <v>0.77900000000000003</v>
      </c>
    </row>
    <row r="1591" spans="1:63" x14ac:dyDescent="0.3">
      <c r="A1591" t="s">
        <v>208</v>
      </c>
      <c r="B1591" t="s">
        <v>206</v>
      </c>
      <c r="C1591" t="s">
        <v>209</v>
      </c>
      <c r="D1591" s="33">
        <v>43930</v>
      </c>
      <c r="E1591">
        <v>1892</v>
      </c>
      <c r="F1591">
        <v>224</v>
      </c>
      <c r="G1591">
        <v>142.143</v>
      </c>
      <c r="H1591">
        <v>57</v>
      </c>
      <c r="I1591">
        <v>5</v>
      </c>
      <c r="J1591">
        <v>5</v>
      </c>
      <c r="K1591">
        <v>43.527000000000001</v>
      </c>
      <c r="L1591">
        <v>5.1529999999999996</v>
      </c>
      <c r="M1591">
        <v>3.27</v>
      </c>
      <c r="N1591">
        <v>1.3109999999999999</v>
      </c>
      <c r="O1591">
        <v>0.115</v>
      </c>
      <c r="P1591">
        <v>0.115</v>
      </c>
      <c r="Q1591">
        <v>1.83</v>
      </c>
      <c r="AA1591">
        <v>20608</v>
      </c>
      <c r="AB1591">
        <v>0.47399999999999998</v>
      </c>
      <c r="AH1591" t="s">
        <v>204</v>
      </c>
      <c r="AV1591">
        <v>88.89</v>
      </c>
      <c r="AW1591">
        <v>43466822</v>
      </c>
      <c r="AX1591">
        <v>77.39</v>
      </c>
      <c r="AY1591">
        <v>41.4</v>
      </c>
      <c r="AZ1591">
        <v>16.462</v>
      </c>
      <c r="BA1591">
        <v>11.132999999999999</v>
      </c>
      <c r="BB1591">
        <v>7894.393</v>
      </c>
      <c r="BC1591">
        <v>0.1</v>
      </c>
      <c r="BD1591">
        <v>539.84900000000005</v>
      </c>
      <c r="BE1591">
        <v>7.11</v>
      </c>
      <c r="BF1591">
        <v>13.5</v>
      </c>
      <c r="BG1591">
        <v>47.4</v>
      </c>
      <c r="BI1591">
        <v>8.8000000000000007</v>
      </c>
      <c r="BJ1591">
        <v>72.06</v>
      </c>
      <c r="BK1591">
        <v>0.77900000000000003</v>
      </c>
    </row>
    <row r="1592" spans="1:63" x14ac:dyDescent="0.3">
      <c r="A1592" t="s">
        <v>208</v>
      </c>
      <c r="B1592" t="s">
        <v>206</v>
      </c>
      <c r="C1592" t="s">
        <v>209</v>
      </c>
      <c r="D1592" s="33">
        <v>43931</v>
      </c>
      <c r="E1592">
        <v>2203</v>
      </c>
      <c r="F1592">
        <v>311</v>
      </c>
      <c r="G1592">
        <v>161.571</v>
      </c>
      <c r="H1592">
        <v>69</v>
      </c>
      <c r="I1592">
        <v>12</v>
      </c>
      <c r="J1592">
        <v>6</v>
      </c>
      <c r="K1592">
        <v>50.682000000000002</v>
      </c>
      <c r="L1592">
        <v>7.1550000000000002</v>
      </c>
      <c r="M1592">
        <v>3.7170000000000001</v>
      </c>
      <c r="N1592">
        <v>1.587</v>
      </c>
      <c r="O1592">
        <v>0.27600000000000002</v>
      </c>
      <c r="P1592">
        <v>0.13800000000000001</v>
      </c>
      <c r="Q1592">
        <v>1.85</v>
      </c>
      <c r="Z1592">
        <v>2914</v>
      </c>
      <c r="AA1592">
        <v>23522</v>
      </c>
      <c r="AB1592">
        <v>0.54100000000000004</v>
      </c>
      <c r="AC1592">
        <v>6.7000000000000004E-2</v>
      </c>
      <c r="AH1592" t="s">
        <v>204</v>
      </c>
      <c r="AV1592">
        <v>88.89</v>
      </c>
      <c r="AW1592">
        <v>43466822</v>
      </c>
      <c r="AX1592">
        <v>77.39</v>
      </c>
      <c r="AY1592">
        <v>41.4</v>
      </c>
      <c r="AZ1592">
        <v>16.462</v>
      </c>
      <c r="BA1592">
        <v>11.132999999999999</v>
      </c>
      <c r="BB1592">
        <v>7894.393</v>
      </c>
      <c r="BC1592">
        <v>0.1</v>
      </c>
      <c r="BD1592">
        <v>539.84900000000005</v>
      </c>
      <c r="BE1592">
        <v>7.11</v>
      </c>
      <c r="BF1592">
        <v>13.5</v>
      </c>
      <c r="BG1592">
        <v>47.4</v>
      </c>
      <c r="BI1592">
        <v>8.8000000000000007</v>
      </c>
      <c r="BJ1592">
        <v>72.06</v>
      </c>
      <c r="BK1592">
        <v>0.77900000000000003</v>
      </c>
    </row>
    <row r="1593" spans="1:63" x14ac:dyDescent="0.3">
      <c r="A1593" t="s">
        <v>208</v>
      </c>
      <c r="B1593" t="s">
        <v>206</v>
      </c>
      <c r="C1593" t="s">
        <v>209</v>
      </c>
      <c r="D1593" s="33">
        <v>43932</v>
      </c>
      <c r="E1593">
        <v>2511</v>
      </c>
      <c r="F1593">
        <v>308</v>
      </c>
      <c r="G1593">
        <v>183.714</v>
      </c>
      <c r="H1593">
        <v>73</v>
      </c>
      <c r="I1593">
        <v>4</v>
      </c>
      <c r="J1593">
        <v>5.8570000000000002</v>
      </c>
      <c r="K1593">
        <v>57.768000000000001</v>
      </c>
      <c r="L1593">
        <v>7.0860000000000003</v>
      </c>
      <c r="M1593">
        <v>4.2270000000000003</v>
      </c>
      <c r="N1593">
        <v>1.679</v>
      </c>
      <c r="O1593">
        <v>9.1999999999999998E-2</v>
      </c>
      <c r="P1593">
        <v>0.13500000000000001</v>
      </c>
      <c r="Q1593">
        <v>1.87</v>
      </c>
      <c r="AH1593" t="s">
        <v>204</v>
      </c>
      <c r="AV1593">
        <v>88.89</v>
      </c>
      <c r="AW1593">
        <v>43466822</v>
      </c>
      <c r="AX1593">
        <v>77.39</v>
      </c>
      <c r="AY1593">
        <v>41.4</v>
      </c>
      <c r="AZ1593">
        <v>16.462</v>
      </c>
      <c r="BA1593">
        <v>11.132999999999999</v>
      </c>
      <c r="BB1593">
        <v>7894.393</v>
      </c>
      <c r="BC1593">
        <v>0.1</v>
      </c>
      <c r="BD1593">
        <v>539.84900000000005</v>
      </c>
      <c r="BE1593">
        <v>7.11</v>
      </c>
      <c r="BF1593">
        <v>13.5</v>
      </c>
      <c r="BG1593">
        <v>47.4</v>
      </c>
      <c r="BI1593">
        <v>8.8000000000000007</v>
      </c>
      <c r="BJ1593">
        <v>72.06</v>
      </c>
      <c r="BK1593">
        <v>0.77900000000000003</v>
      </c>
    </row>
    <row r="1594" spans="1:63" x14ac:dyDescent="0.3">
      <c r="A1594" t="s">
        <v>208</v>
      </c>
      <c r="B1594" t="s">
        <v>206</v>
      </c>
      <c r="C1594" t="s">
        <v>209</v>
      </c>
      <c r="D1594" s="33">
        <v>43933</v>
      </c>
      <c r="E1594">
        <v>2777</v>
      </c>
      <c r="F1594">
        <v>266</v>
      </c>
      <c r="G1594">
        <v>209.857</v>
      </c>
      <c r="H1594">
        <v>83</v>
      </c>
      <c r="I1594">
        <v>10</v>
      </c>
      <c r="J1594">
        <v>6.5709999999999997</v>
      </c>
      <c r="K1594">
        <v>63.887999999999998</v>
      </c>
      <c r="L1594">
        <v>6.12</v>
      </c>
      <c r="M1594">
        <v>4.8280000000000003</v>
      </c>
      <c r="N1594">
        <v>1.91</v>
      </c>
      <c r="O1594">
        <v>0.23</v>
      </c>
      <c r="P1594">
        <v>0.151</v>
      </c>
      <c r="Q1594">
        <v>1.84</v>
      </c>
      <c r="AH1594" t="s">
        <v>204</v>
      </c>
      <c r="AV1594">
        <v>88.89</v>
      </c>
      <c r="AW1594">
        <v>43466822</v>
      </c>
      <c r="AX1594">
        <v>77.39</v>
      </c>
      <c r="AY1594">
        <v>41.4</v>
      </c>
      <c r="AZ1594">
        <v>16.462</v>
      </c>
      <c r="BA1594">
        <v>11.132999999999999</v>
      </c>
      <c r="BB1594">
        <v>7894.393</v>
      </c>
      <c r="BC1594">
        <v>0.1</v>
      </c>
      <c r="BD1594">
        <v>539.84900000000005</v>
      </c>
      <c r="BE1594">
        <v>7.11</v>
      </c>
      <c r="BF1594">
        <v>13.5</v>
      </c>
      <c r="BG1594">
        <v>47.4</v>
      </c>
      <c r="BI1594">
        <v>8.8000000000000007</v>
      </c>
      <c r="BJ1594">
        <v>72.06</v>
      </c>
      <c r="BK1594">
        <v>0.77900000000000003</v>
      </c>
    </row>
    <row r="1595" spans="1:63" x14ac:dyDescent="0.3">
      <c r="A1595" t="s">
        <v>208</v>
      </c>
      <c r="B1595" t="s">
        <v>206</v>
      </c>
      <c r="C1595" t="s">
        <v>209</v>
      </c>
      <c r="D1595" s="33">
        <v>43934</v>
      </c>
      <c r="E1595">
        <v>3102</v>
      </c>
      <c r="F1595">
        <v>325</v>
      </c>
      <c r="G1595">
        <v>254.714</v>
      </c>
      <c r="H1595">
        <v>93</v>
      </c>
      <c r="I1595">
        <v>10</v>
      </c>
      <c r="J1595">
        <v>7.8570000000000002</v>
      </c>
      <c r="K1595">
        <v>71.364999999999995</v>
      </c>
      <c r="L1595">
        <v>7.4770000000000003</v>
      </c>
      <c r="M1595">
        <v>5.86</v>
      </c>
      <c r="N1595">
        <v>2.14</v>
      </c>
      <c r="O1595">
        <v>0.23</v>
      </c>
      <c r="P1595">
        <v>0.18099999999999999</v>
      </c>
      <c r="Q1595">
        <v>1.82</v>
      </c>
      <c r="AA1595">
        <v>35153</v>
      </c>
      <c r="AB1595">
        <v>0.80900000000000005</v>
      </c>
      <c r="AH1595" t="s">
        <v>204</v>
      </c>
      <c r="AV1595">
        <v>88.89</v>
      </c>
      <c r="AW1595">
        <v>43466822</v>
      </c>
      <c r="AX1595">
        <v>77.39</v>
      </c>
      <c r="AY1595">
        <v>41.4</v>
      </c>
      <c r="AZ1595">
        <v>16.462</v>
      </c>
      <c r="BA1595">
        <v>11.132999999999999</v>
      </c>
      <c r="BB1595">
        <v>7894.393</v>
      </c>
      <c r="BC1595">
        <v>0.1</v>
      </c>
      <c r="BD1595">
        <v>539.84900000000005</v>
      </c>
      <c r="BE1595">
        <v>7.11</v>
      </c>
      <c r="BF1595">
        <v>13.5</v>
      </c>
      <c r="BG1595">
        <v>47.4</v>
      </c>
      <c r="BI1595">
        <v>8.8000000000000007</v>
      </c>
      <c r="BJ1595">
        <v>72.06</v>
      </c>
      <c r="BK1595">
        <v>0.77900000000000003</v>
      </c>
    </row>
    <row r="1596" spans="1:63" x14ac:dyDescent="0.3">
      <c r="A1596" t="s">
        <v>208</v>
      </c>
      <c r="B1596" t="s">
        <v>206</v>
      </c>
      <c r="C1596" t="s">
        <v>209</v>
      </c>
      <c r="D1596" s="33">
        <v>43935</v>
      </c>
      <c r="E1596">
        <v>3372</v>
      </c>
      <c r="F1596">
        <v>270</v>
      </c>
      <c r="G1596">
        <v>272.85700000000003</v>
      </c>
      <c r="H1596">
        <v>98</v>
      </c>
      <c r="I1596">
        <v>5</v>
      </c>
      <c r="J1596">
        <v>7.5709999999999997</v>
      </c>
      <c r="K1596">
        <v>77.575999999999993</v>
      </c>
      <c r="L1596">
        <v>6.2119999999999997</v>
      </c>
      <c r="M1596">
        <v>6.2770000000000001</v>
      </c>
      <c r="N1596">
        <v>2.2549999999999999</v>
      </c>
      <c r="O1596">
        <v>0.115</v>
      </c>
      <c r="P1596">
        <v>0.17399999999999999</v>
      </c>
      <c r="Q1596">
        <v>1.68</v>
      </c>
      <c r="AH1596" t="s">
        <v>204</v>
      </c>
      <c r="AV1596">
        <v>88.89</v>
      </c>
      <c r="AW1596">
        <v>43466822</v>
      </c>
      <c r="AX1596">
        <v>77.39</v>
      </c>
      <c r="AY1596">
        <v>41.4</v>
      </c>
      <c r="AZ1596">
        <v>16.462</v>
      </c>
      <c r="BA1596">
        <v>11.132999999999999</v>
      </c>
      <c r="BB1596">
        <v>7894.393</v>
      </c>
      <c r="BC1596">
        <v>0.1</v>
      </c>
      <c r="BD1596">
        <v>539.84900000000005</v>
      </c>
      <c r="BE1596">
        <v>7.11</v>
      </c>
      <c r="BF1596">
        <v>13.5</v>
      </c>
      <c r="BG1596">
        <v>47.4</v>
      </c>
      <c r="BI1596">
        <v>8.8000000000000007</v>
      </c>
      <c r="BJ1596">
        <v>72.06</v>
      </c>
      <c r="BK1596">
        <v>0.77900000000000003</v>
      </c>
    </row>
    <row r="1597" spans="1:63" x14ac:dyDescent="0.3">
      <c r="A1597" t="s">
        <v>208</v>
      </c>
      <c r="B1597" t="s">
        <v>206</v>
      </c>
      <c r="C1597" t="s">
        <v>209</v>
      </c>
      <c r="D1597" s="33">
        <v>43936</v>
      </c>
      <c r="E1597">
        <v>3764</v>
      </c>
      <c r="F1597">
        <v>392</v>
      </c>
      <c r="G1597">
        <v>299.42899999999997</v>
      </c>
      <c r="H1597">
        <v>108</v>
      </c>
      <c r="I1597">
        <v>10</v>
      </c>
      <c r="J1597">
        <v>8</v>
      </c>
      <c r="K1597">
        <v>86.594999999999999</v>
      </c>
      <c r="L1597">
        <v>9.0180000000000007</v>
      </c>
      <c r="M1597">
        <v>6.8890000000000002</v>
      </c>
      <c r="N1597">
        <v>2.4849999999999999</v>
      </c>
      <c r="O1597">
        <v>0.23</v>
      </c>
      <c r="P1597">
        <v>0.184</v>
      </c>
      <c r="Q1597">
        <v>1.6</v>
      </c>
      <c r="AH1597" t="s">
        <v>204</v>
      </c>
      <c r="AV1597">
        <v>88.89</v>
      </c>
      <c r="AW1597">
        <v>43466822</v>
      </c>
      <c r="AX1597">
        <v>77.39</v>
      </c>
      <c r="AY1597">
        <v>41.4</v>
      </c>
      <c r="AZ1597">
        <v>16.462</v>
      </c>
      <c r="BA1597">
        <v>11.132999999999999</v>
      </c>
      <c r="BB1597">
        <v>7894.393</v>
      </c>
      <c r="BC1597">
        <v>0.1</v>
      </c>
      <c r="BD1597">
        <v>539.84900000000005</v>
      </c>
      <c r="BE1597">
        <v>7.11</v>
      </c>
      <c r="BF1597">
        <v>13.5</v>
      </c>
      <c r="BG1597">
        <v>47.4</v>
      </c>
      <c r="BI1597">
        <v>8.8000000000000007</v>
      </c>
      <c r="BJ1597">
        <v>72.06</v>
      </c>
      <c r="BK1597">
        <v>0.77900000000000003</v>
      </c>
    </row>
    <row r="1598" spans="1:63" x14ac:dyDescent="0.3">
      <c r="A1598" t="s">
        <v>208</v>
      </c>
      <c r="B1598" t="s">
        <v>206</v>
      </c>
      <c r="C1598" t="s">
        <v>209</v>
      </c>
      <c r="D1598" s="33">
        <v>43937</v>
      </c>
      <c r="E1598">
        <v>4161</v>
      </c>
      <c r="F1598">
        <v>397</v>
      </c>
      <c r="G1598">
        <v>324.14299999999997</v>
      </c>
      <c r="H1598">
        <v>116</v>
      </c>
      <c r="I1598">
        <v>8</v>
      </c>
      <c r="J1598">
        <v>8.4290000000000003</v>
      </c>
      <c r="K1598">
        <v>95.727999999999994</v>
      </c>
      <c r="L1598">
        <v>9.1329999999999991</v>
      </c>
      <c r="M1598">
        <v>7.4569999999999999</v>
      </c>
      <c r="N1598">
        <v>2.669</v>
      </c>
      <c r="O1598">
        <v>0.184</v>
      </c>
      <c r="P1598">
        <v>0.19400000000000001</v>
      </c>
      <c r="Q1598">
        <v>1.54</v>
      </c>
      <c r="AA1598">
        <v>42823</v>
      </c>
      <c r="AB1598">
        <v>0.98499999999999999</v>
      </c>
      <c r="AD1598">
        <v>3174</v>
      </c>
      <c r="AE1598">
        <v>7.2999999999999995E-2</v>
      </c>
      <c r="AF1598">
        <v>0.1021</v>
      </c>
      <c r="AG1598">
        <v>9.8000000000000007</v>
      </c>
      <c r="AH1598" t="s">
        <v>204</v>
      </c>
      <c r="AV1598">
        <v>88.89</v>
      </c>
      <c r="AW1598">
        <v>43466822</v>
      </c>
      <c r="AX1598">
        <v>77.39</v>
      </c>
      <c r="AY1598">
        <v>41.4</v>
      </c>
      <c r="AZ1598">
        <v>16.462</v>
      </c>
      <c r="BA1598">
        <v>11.132999999999999</v>
      </c>
      <c r="BB1598">
        <v>7894.393</v>
      </c>
      <c r="BC1598">
        <v>0.1</v>
      </c>
      <c r="BD1598">
        <v>539.84900000000005</v>
      </c>
      <c r="BE1598">
        <v>7.11</v>
      </c>
      <c r="BF1598">
        <v>13.5</v>
      </c>
      <c r="BG1598">
        <v>47.4</v>
      </c>
      <c r="BI1598">
        <v>8.8000000000000007</v>
      </c>
      <c r="BJ1598">
        <v>72.06</v>
      </c>
      <c r="BK1598">
        <v>0.77900000000000003</v>
      </c>
    </row>
    <row r="1599" spans="1:63" x14ac:dyDescent="0.3">
      <c r="A1599" t="s">
        <v>208</v>
      </c>
      <c r="B1599" t="s">
        <v>206</v>
      </c>
      <c r="C1599" t="s">
        <v>209</v>
      </c>
      <c r="D1599" s="33">
        <v>43938</v>
      </c>
      <c r="E1599">
        <v>4662</v>
      </c>
      <c r="F1599">
        <v>501</v>
      </c>
      <c r="G1599">
        <v>351.286</v>
      </c>
      <c r="H1599">
        <v>125</v>
      </c>
      <c r="I1599">
        <v>9</v>
      </c>
      <c r="J1599">
        <v>8</v>
      </c>
      <c r="K1599">
        <v>107.254</v>
      </c>
      <c r="L1599">
        <v>11.526</v>
      </c>
      <c r="M1599">
        <v>8.0820000000000007</v>
      </c>
      <c r="N1599">
        <v>2.8759999999999999</v>
      </c>
      <c r="O1599">
        <v>0.20699999999999999</v>
      </c>
      <c r="P1599">
        <v>0.184</v>
      </c>
      <c r="Q1599">
        <v>1.49</v>
      </c>
      <c r="Z1599">
        <v>4273</v>
      </c>
      <c r="AA1599">
        <v>47096</v>
      </c>
      <c r="AB1599">
        <v>1.083</v>
      </c>
      <c r="AC1599">
        <v>9.8000000000000004E-2</v>
      </c>
      <c r="AD1599">
        <v>3368</v>
      </c>
      <c r="AE1599">
        <v>7.6999999999999999E-2</v>
      </c>
      <c r="AF1599">
        <v>0.1043</v>
      </c>
      <c r="AG1599">
        <v>9.6</v>
      </c>
      <c r="AH1599" t="s">
        <v>204</v>
      </c>
      <c r="AV1599">
        <v>88.89</v>
      </c>
      <c r="AW1599">
        <v>43466822</v>
      </c>
      <c r="AX1599">
        <v>77.39</v>
      </c>
      <c r="AY1599">
        <v>41.4</v>
      </c>
      <c r="AZ1599">
        <v>16.462</v>
      </c>
      <c r="BA1599">
        <v>11.132999999999999</v>
      </c>
      <c r="BB1599">
        <v>7894.393</v>
      </c>
      <c r="BC1599">
        <v>0.1</v>
      </c>
      <c r="BD1599">
        <v>539.84900000000005</v>
      </c>
      <c r="BE1599">
        <v>7.11</v>
      </c>
      <c r="BF1599">
        <v>13.5</v>
      </c>
      <c r="BG1599">
        <v>47.4</v>
      </c>
      <c r="BI1599">
        <v>8.8000000000000007</v>
      </c>
      <c r="BJ1599">
        <v>72.06</v>
      </c>
      <c r="BK1599">
        <v>0.77900000000000003</v>
      </c>
    </row>
    <row r="1600" spans="1:63" x14ac:dyDescent="0.3">
      <c r="A1600" t="s">
        <v>208</v>
      </c>
      <c r="B1600" t="s">
        <v>206</v>
      </c>
      <c r="C1600" t="s">
        <v>209</v>
      </c>
      <c r="D1600" s="33">
        <v>43939</v>
      </c>
      <c r="E1600">
        <v>5106</v>
      </c>
      <c r="F1600">
        <v>444</v>
      </c>
      <c r="G1600">
        <v>370.714</v>
      </c>
      <c r="H1600">
        <v>133</v>
      </c>
      <c r="I1600">
        <v>8</v>
      </c>
      <c r="J1600">
        <v>8.5709999999999997</v>
      </c>
      <c r="K1600">
        <v>117.46899999999999</v>
      </c>
      <c r="L1600">
        <v>10.215</v>
      </c>
      <c r="M1600">
        <v>8.5289999999999999</v>
      </c>
      <c r="N1600">
        <v>3.06</v>
      </c>
      <c r="O1600">
        <v>0.184</v>
      </c>
      <c r="P1600">
        <v>0.19700000000000001</v>
      </c>
      <c r="Q1600">
        <v>1.43</v>
      </c>
      <c r="AD1600">
        <v>3529</v>
      </c>
      <c r="AE1600">
        <v>8.1000000000000003E-2</v>
      </c>
      <c r="AF1600">
        <v>0.105</v>
      </c>
      <c r="AG1600">
        <v>9.5</v>
      </c>
      <c r="AH1600" t="s">
        <v>204</v>
      </c>
      <c r="AV1600">
        <v>88.89</v>
      </c>
      <c r="AW1600">
        <v>43466822</v>
      </c>
      <c r="AX1600">
        <v>77.39</v>
      </c>
      <c r="AY1600">
        <v>41.4</v>
      </c>
      <c r="AZ1600">
        <v>16.462</v>
      </c>
      <c r="BA1600">
        <v>11.132999999999999</v>
      </c>
      <c r="BB1600">
        <v>7894.393</v>
      </c>
      <c r="BC1600">
        <v>0.1</v>
      </c>
      <c r="BD1600">
        <v>539.84900000000005</v>
      </c>
      <c r="BE1600">
        <v>7.11</v>
      </c>
      <c r="BF1600">
        <v>13.5</v>
      </c>
      <c r="BG1600">
        <v>47.4</v>
      </c>
      <c r="BI1600">
        <v>8.8000000000000007</v>
      </c>
      <c r="BJ1600">
        <v>72.06</v>
      </c>
      <c r="BK1600">
        <v>0.77900000000000003</v>
      </c>
    </row>
    <row r="1601" spans="1:67" x14ac:dyDescent="0.3">
      <c r="A1601" t="s">
        <v>208</v>
      </c>
      <c r="B1601" t="s">
        <v>206</v>
      </c>
      <c r="C1601" t="s">
        <v>209</v>
      </c>
      <c r="D1601" s="33">
        <v>43940</v>
      </c>
      <c r="E1601">
        <v>5449</v>
      </c>
      <c r="F1601">
        <v>343</v>
      </c>
      <c r="G1601">
        <v>381.714</v>
      </c>
      <c r="H1601">
        <v>141</v>
      </c>
      <c r="I1601">
        <v>8</v>
      </c>
      <c r="J1601">
        <v>8.2859999999999996</v>
      </c>
      <c r="K1601">
        <v>125.36</v>
      </c>
      <c r="L1601">
        <v>7.891</v>
      </c>
      <c r="M1601">
        <v>8.782</v>
      </c>
      <c r="N1601">
        <v>3.2440000000000002</v>
      </c>
      <c r="O1601">
        <v>0.184</v>
      </c>
      <c r="P1601">
        <v>0.191</v>
      </c>
      <c r="Q1601">
        <v>1.36</v>
      </c>
      <c r="AA1601">
        <v>57111</v>
      </c>
      <c r="AB1601">
        <v>1.3140000000000001</v>
      </c>
      <c r="AD1601">
        <v>3691</v>
      </c>
      <c r="AE1601">
        <v>8.5000000000000006E-2</v>
      </c>
      <c r="AF1601">
        <v>0.10340000000000001</v>
      </c>
      <c r="AG1601">
        <v>9.6999999999999993</v>
      </c>
      <c r="AH1601" t="s">
        <v>204</v>
      </c>
      <c r="AV1601">
        <v>88.89</v>
      </c>
      <c r="AW1601">
        <v>43466822</v>
      </c>
      <c r="AX1601">
        <v>77.39</v>
      </c>
      <c r="AY1601">
        <v>41.4</v>
      </c>
      <c r="AZ1601">
        <v>16.462</v>
      </c>
      <c r="BA1601">
        <v>11.132999999999999</v>
      </c>
      <c r="BB1601">
        <v>7894.393</v>
      </c>
      <c r="BC1601">
        <v>0.1</v>
      </c>
      <c r="BD1601">
        <v>539.84900000000005</v>
      </c>
      <c r="BE1601">
        <v>7.11</v>
      </c>
      <c r="BF1601">
        <v>13.5</v>
      </c>
      <c r="BG1601">
        <v>47.4</v>
      </c>
      <c r="BI1601">
        <v>8.8000000000000007</v>
      </c>
      <c r="BJ1601">
        <v>72.06</v>
      </c>
      <c r="BK1601">
        <v>0.77900000000000003</v>
      </c>
    </row>
    <row r="1602" spans="1:67" x14ac:dyDescent="0.3">
      <c r="A1602" t="s">
        <v>208</v>
      </c>
      <c r="B1602" t="s">
        <v>206</v>
      </c>
      <c r="C1602" t="s">
        <v>209</v>
      </c>
      <c r="D1602" s="33">
        <v>43941</v>
      </c>
      <c r="E1602">
        <v>5710</v>
      </c>
      <c r="F1602">
        <v>261</v>
      </c>
      <c r="G1602">
        <v>372.57100000000003</v>
      </c>
      <c r="H1602">
        <v>151</v>
      </c>
      <c r="I1602">
        <v>10</v>
      </c>
      <c r="J1602">
        <v>8.2859999999999996</v>
      </c>
      <c r="K1602">
        <v>131.36500000000001</v>
      </c>
      <c r="L1602">
        <v>6.0049999999999999</v>
      </c>
      <c r="M1602">
        <v>8.5709999999999997</v>
      </c>
      <c r="N1602">
        <v>3.4740000000000002</v>
      </c>
      <c r="O1602">
        <v>0.23</v>
      </c>
      <c r="P1602">
        <v>0.191</v>
      </c>
      <c r="Q1602">
        <v>1.34</v>
      </c>
      <c r="AD1602">
        <v>3679</v>
      </c>
      <c r="AE1602">
        <v>8.5000000000000006E-2</v>
      </c>
      <c r="AF1602">
        <v>0.1013</v>
      </c>
      <c r="AG1602">
        <v>9.9</v>
      </c>
      <c r="AH1602" t="s">
        <v>204</v>
      </c>
      <c r="AV1602">
        <v>88.89</v>
      </c>
      <c r="AW1602">
        <v>43466822</v>
      </c>
      <c r="AX1602">
        <v>77.39</v>
      </c>
      <c r="AY1602">
        <v>41.4</v>
      </c>
      <c r="AZ1602">
        <v>16.462</v>
      </c>
      <c r="BA1602">
        <v>11.132999999999999</v>
      </c>
      <c r="BB1602">
        <v>7894.393</v>
      </c>
      <c r="BC1602">
        <v>0.1</v>
      </c>
      <c r="BD1602">
        <v>539.84900000000005</v>
      </c>
      <c r="BE1602">
        <v>7.11</v>
      </c>
      <c r="BF1602">
        <v>13.5</v>
      </c>
      <c r="BG1602">
        <v>47.4</v>
      </c>
      <c r="BI1602">
        <v>8.8000000000000007</v>
      </c>
      <c r="BJ1602">
        <v>72.06</v>
      </c>
      <c r="BK1602">
        <v>0.77900000000000003</v>
      </c>
    </row>
    <row r="1603" spans="1:67" x14ac:dyDescent="0.3">
      <c r="A1603" t="s">
        <v>208</v>
      </c>
      <c r="B1603" t="s">
        <v>206</v>
      </c>
      <c r="C1603" t="s">
        <v>209</v>
      </c>
      <c r="D1603" s="33">
        <v>43942</v>
      </c>
      <c r="E1603">
        <v>6125</v>
      </c>
      <c r="F1603">
        <v>415</v>
      </c>
      <c r="G1603">
        <v>393.286</v>
      </c>
      <c r="H1603">
        <v>161</v>
      </c>
      <c r="I1603">
        <v>10</v>
      </c>
      <c r="J1603">
        <v>9</v>
      </c>
      <c r="K1603">
        <v>140.91200000000001</v>
      </c>
      <c r="L1603">
        <v>9.548</v>
      </c>
      <c r="M1603">
        <v>9.048</v>
      </c>
      <c r="N1603">
        <v>3.7040000000000002</v>
      </c>
      <c r="O1603">
        <v>0.23</v>
      </c>
      <c r="P1603">
        <v>0.20699999999999999</v>
      </c>
      <c r="Q1603">
        <v>1.34</v>
      </c>
      <c r="AD1603">
        <v>3856</v>
      </c>
      <c r="AE1603">
        <v>8.8999999999999996E-2</v>
      </c>
      <c r="AF1603">
        <v>0.10199999999999999</v>
      </c>
      <c r="AG1603">
        <v>9.8000000000000007</v>
      </c>
      <c r="AH1603" t="s">
        <v>204</v>
      </c>
      <c r="AV1603">
        <v>88.89</v>
      </c>
      <c r="AW1603">
        <v>43466822</v>
      </c>
      <c r="AX1603">
        <v>77.39</v>
      </c>
      <c r="AY1603">
        <v>41.4</v>
      </c>
      <c r="AZ1603">
        <v>16.462</v>
      </c>
      <c r="BA1603">
        <v>11.132999999999999</v>
      </c>
      <c r="BB1603">
        <v>7894.393</v>
      </c>
      <c r="BC1603">
        <v>0.1</v>
      </c>
      <c r="BD1603">
        <v>539.84900000000005</v>
      </c>
      <c r="BE1603">
        <v>7.11</v>
      </c>
      <c r="BF1603">
        <v>13.5</v>
      </c>
      <c r="BG1603">
        <v>47.4</v>
      </c>
      <c r="BI1603">
        <v>8.8000000000000007</v>
      </c>
      <c r="BJ1603">
        <v>72.06</v>
      </c>
      <c r="BK1603">
        <v>0.77900000000000003</v>
      </c>
    </row>
    <row r="1604" spans="1:67" x14ac:dyDescent="0.3">
      <c r="A1604" t="s">
        <v>208</v>
      </c>
      <c r="B1604" t="s">
        <v>206</v>
      </c>
      <c r="C1604" t="s">
        <v>209</v>
      </c>
      <c r="D1604" s="33">
        <v>43943</v>
      </c>
      <c r="E1604">
        <v>6592</v>
      </c>
      <c r="F1604">
        <v>467</v>
      </c>
      <c r="G1604">
        <v>404</v>
      </c>
      <c r="H1604">
        <v>174</v>
      </c>
      <c r="I1604">
        <v>13</v>
      </c>
      <c r="J1604">
        <v>9.4290000000000003</v>
      </c>
      <c r="K1604">
        <v>151.65600000000001</v>
      </c>
      <c r="L1604">
        <v>10.744</v>
      </c>
      <c r="M1604">
        <v>9.2940000000000005</v>
      </c>
      <c r="N1604">
        <v>4.0030000000000001</v>
      </c>
      <c r="O1604">
        <v>0.29899999999999999</v>
      </c>
      <c r="P1604">
        <v>0.217</v>
      </c>
      <c r="Q1604">
        <v>1.32</v>
      </c>
      <c r="AD1604">
        <v>4033</v>
      </c>
      <c r="AE1604">
        <v>9.2999999999999999E-2</v>
      </c>
      <c r="AF1604">
        <v>0.1002</v>
      </c>
      <c r="AG1604">
        <v>10</v>
      </c>
      <c r="AH1604" t="s">
        <v>204</v>
      </c>
      <c r="AV1604">
        <v>88.89</v>
      </c>
      <c r="AW1604">
        <v>43466822</v>
      </c>
      <c r="AX1604">
        <v>77.39</v>
      </c>
      <c r="AY1604">
        <v>41.4</v>
      </c>
      <c r="AZ1604">
        <v>16.462</v>
      </c>
      <c r="BA1604">
        <v>11.132999999999999</v>
      </c>
      <c r="BB1604">
        <v>7894.393</v>
      </c>
      <c r="BC1604">
        <v>0.1</v>
      </c>
      <c r="BD1604">
        <v>539.84900000000005</v>
      </c>
      <c r="BE1604">
        <v>7.11</v>
      </c>
      <c r="BF1604">
        <v>13.5</v>
      </c>
      <c r="BG1604">
        <v>47.4</v>
      </c>
      <c r="BI1604">
        <v>8.8000000000000007</v>
      </c>
      <c r="BJ1604">
        <v>72.06</v>
      </c>
      <c r="BK1604">
        <v>0.77900000000000003</v>
      </c>
    </row>
    <row r="1605" spans="1:67" x14ac:dyDescent="0.3">
      <c r="A1605" t="s">
        <v>208</v>
      </c>
      <c r="B1605" t="s">
        <v>206</v>
      </c>
      <c r="C1605" t="s">
        <v>209</v>
      </c>
      <c r="D1605" s="33">
        <v>43944</v>
      </c>
      <c r="E1605">
        <v>7170</v>
      </c>
      <c r="F1605">
        <v>578</v>
      </c>
      <c r="G1605">
        <v>429.85700000000003</v>
      </c>
      <c r="H1605">
        <v>187</v>
      </c>
      <c r="I1605">
        <v>13</v>
      </c>
      <c r="J1605">
        <v>10.143000000000001</v>
      </c>
      <c r="K1605">
        <v>164.953</v>
      </c>
      <c r="L1605">
        <v>13.297000000000001</v>
      </c>
      <c r="M1605">
        <v>9.8889999999999993</v>
      </c>
      <c r="N1605">
        <v>4.3019999999999996</v>
      </c>
      <c r="O1605">
        <v>0.29899999999999999</v>
      </c>
      <c r="P1605">
        <v>0.23300000000000001</v>
      </c>
      <c r="Q1605">
        <v>1.29</v>
      </c>
      <c r="AA1605">
        <v>72296</v>
      </c>
      <c r="AB1605">
        <v>1.663</v>
      </c>
      <c r="AD1605">
        <v>4210</v>
      </c>
      <c r="AE1605">
        <v>9.7000000000000003E-2</v>
      </c>
      <c r="AF1605">
        <v>0.1021</v>
      </c>
      <c r="AG1605">
        <v>9.8000000000000007</v>
      </c>
      <c r="AH1605" t="s">
        <v>204</v>
      </c>
      <c r="AV1605">
        <v>88.89</v>
      </c>
      <c r="AW1605">
        <v>43466822</v>
      </c>
      <c r="AX1605">
        <v>77.39</v>
      </c>
      <c r="AY1605">
        <v>41.4</v>
      </c>
      <c r="AZ1605">
        <v>16.462</v>
      </c>
      <c r="BA1605">
        <v>11.132999999999999</v>
      </c>
      <c r="BB1605">
        <v>7894.393</v>
      </c>
      <c r="BC1605">
        <v>0.1</v>
      </c>
      <c r="BD1605">
        <v>539.84900000000005</v>
      </c>
      <c r="BE1605">
        <v>7.11</v>
      </c>
      <c r="BF1605">
        <v>13.5</v>
      </c>
      <c r="BG1605">
        <v>47.4</v>
      </c>
      <c r="BI1605">
        <v>8.8000000000000007</v>
      </c>
      <c r="BJ1605">
        <v>72.06</v>
      </c>
      <c r="BK1605">
        <v>0.77900000000000003</v>
      </c>
    </row>
    <row r="1606" spans="1:67" x14ac:dyDescent="0.3">
      <c r="A1606" t="s">
        <v>208</v>
      </c>
      <c r="B1606" t="s">
        <v>206</v>
      </c>
      <c r="C1606" t="s">
        <v>209</v>
      </c>
      <c r="D1606" s="33">
        <v>43945</v>
      </c>
      <c r="E1606">
        <v>7647</v>
      </c>
      <c r="F1606">
        <v>477</v>
      </c>
      <c r="G1606">
        <v>426.42899999999997</v>
      </c>
      <c r="H1606">
        <v>201</v>
      </c>
      <c r="I1606">
        <v>14</v>
      </c>
      <c r="J1606">
        <v>10.856999999999999</v>
      </c>
      <c r="K1606">
        <v>175.92699999999999</v>
      </c>
      <c r="L1606">
        <v>10.974</v>
      </c>
      <c r="M1606">
        <v>9.81</v>
      </c>
      <c r="N1606">
        <v>4.6239999999999997</v>
      </c>
      <c r="O1606">
        <v>0.32200000000000001</v>
      </c>
      <c r="P1606">
        <v>0.25</v>
      </c>
      <c r="Q1606">
        <v>1.22</v>
      </c>
      <c r="AD1606">
        <v>4413</v>
      </c>
      <c r="AE1606">
        <v>0.10199999999999999</v>
      </c>
      <c r="AF1606">
        <v>9.6600000000000005E-2</v>
      </c>
      <c r="AG1606">
        <v>10.3</v>
      </c>
      <c r="AH1606" t="s">
        <v>204</v>
      </c>
      <c r="AV1606">
        <v>88.89</v>
      </c>
      <c r="AW1606">
        <v>43466822</v>
      </c>
      <c r="AX1606">
        <v>77.39</v>
      </c>
      <c r="AY1606">
        <v>41.4</v>
      </c>
      <c r="AZ1606">
        <v>16.462</v>
      </c>
      <c r="BA1606">
        <v>11.132999999999999</v>
      </c>
      <c r="BB1606">
        <v>7894.393</v>
      </c>
      <c r="BC1606">
        <v>0.1</v>
      </c>
      <c r="BD1606">
        <v>539.84900000000005</v>
      </c>
      <c r="BE1606">
        <v>7.11</v>
      </c>
      <c r="BF1606">
        <v>13.5</v>
      </c>
      <c r="BG1606">
        <v>47.4</v>
      </c>
      <c r="BI1606">
        <v>8.8000000000000007</v>
      </c>
      <c r="BJ1606">
        <v>72.06</v>
      </c>
      <c r="BK1606">
        <v>0.77900000000000003</v>
      </c>
    </row>
    <row r="1607" spans="1:67" x14ac:dyDescent="0.3">
      <c r="A1607" t="s">
        <v>208</v>
      </c>
      <c r="B1607" t="s">
        <v>206</v>
      </c>
      <c r="C1607" t="s">
        <v>209</v>
      </c>
      <c r="D1607" s="33">
        <v>43946</v>
      </c>
      <c r="E1607">
        <v>8125</v>
      </c>
      <c r="F1607">
        <v>478</v>
      </c>
      <c r="G1607">
        <v>431.286</v>
      </c>
      <c r="H1607">
        <v>201</v>
      </c>
      <c r="I1607">
        <v>0</v>
      </c>
      <c r="J1607">
        <v>9.7140000000000004</v>
      </c>
      <c r="K1607">
        <v>186.92400000000001</v>
      </c>
      <c r="L1607">
        <v>10.997</v>
      </c>
      <c r="M1607">
        <v>9.9220000000000006</v>
      </c>
      <c r="N1607">
        <v>4.6239999999999997</v>
      </c>
      <c r="O1607">
        <v>0</v>
      </c>
      <c r="P1607">
        <v>0.223</v>
      </c>
      <c r="Q1607">
        <v>1.2</v>
      </c>
      <c r="AD1607">
        <v>4511</v>
      </c>
      <c r="AE1607">
        <v>0.104</v>
      </c>
      <c r="AF1607">
        <v>9.5600000000000004E-2</v>
      </c>
      <c r="AG1607">
        <v>10.5</v>
      </c>
      <c r="AH1607" t="s">
        <v>204</v>
      </c>
      <c r="AV1607">
        <v>88.89</v>
      </c>
      <c r="AW1607">
        <v>43466822</v>
      </c>
      <c r="AX1607">
        <v>77.39</v>
      </c>
      <c r="AY1607">
        <v>41.4</v>
      </c>
      <c r="AZ1607">
        <v>16.462</v>
      </c>
      <c r="BA1607">
        <v>11.132999999999999</v>
      </c>
      <c r="BB1607">
        <v>7894.393</v>
      </c>
      <c r="BC1607">
        <v>0.1</v>
      </c>
      <c r="BD1607">
        <v>539.84900000000005</v>
      </c>
      <c r="BE1607">
        <v>7.11</v>
      </c>
      <c r="BF1607">
        <v>13.5</v>
      </c>
      <c r="BG1607">
        <v>47.4</v>
      </c>
      <c r="BI1607">
        <v>8.8000000000000007</v>
      </c>
      <c r="BJ1607">
        <v>72.06</v>
      </c>
      <c r="BK1607">
        <v>0.77900000000000003</v>
      </c>
    </row>
    <row r="1608" spans="1:67" x14ac:dyDescent="0.3">
      <c r="A1608" t="s">
        <v>208</v>
      </c>
      <c r="B1608" t="s">
        <v>206</v>
      </c>
      <c r="C1608" t="s">
        <v>209</v>
      </c>
      <c r="D1608" s="33">
        <v>43947</v>
      </c>
      <c r="E1608">
        <v>8617</v>
      </c>
      <c r="F1608">
        <v>492</v>
      </c>
      <c r="G1608">
        <v>452.57100000000003</v>
      </c>
      <c r="H1608">
        <v>209</v>
      </c>
      <c r="I1608">
        <v>8</v>
      </c>
      <c r="J1608">
        <v>9.7140000000000004</v>
      </c>
      <c r="K1608">
        <v>198.24299999999999</v>
      </c>
      <c r="L1608">
        <v>11.319000000000001</v>
      </c>
      <c r="M1608">
        <v>10.412000000000001</v>
      </c>
      <c r="N1608">
        <v>4.8079999999999998</v>
      </c>
      <c r="O1608">
        <v>0.184</v>
      </c>
      <c r="P1608">
        <v>0.223</v>
      </c>
      <c r="Q1608">
        <v>1.21</v>
      </c>
      <c r="AA1608">
        <v>89373</v>
      </c>
      <c r="AB1608">
        <v>2.056</v>
      </c>
      <c r="AD1608">
        <v>4609</v>
      </c>
      <c r="AE1608">
        <v>0.106</v>
      </c>
      <c r="AF1608">
        <v>9.8199999999999996E-2</v>
      </c>
      <c r="AG1608">
        <v>10.199999999999999</v>
      </c>
      <c r="AH1608" t="s">
        <v>204</v>
      </c>
      <c r="AV1608">
        <v>88.89</v>
      </c>
      <c r="AW1608">
        <v>43466822</v>
      </c>
      <c r="AX1608">
        <v>77.39</v>
      </c>
      <c r="AY1608">
        <v>41.4</v>
      </c>
      <c r="AZ1608">
        <v>16.462</v>
      </c>
      <c r="BA1608">
        <v>11.132999999999999</v>
      </c>
      <c r="BB1608">
        <v>7894.393</v>
      </c>
      <c r="BC1608">
        <v>0.1</v>
      </c>
      <c r="BD1608">
        <v>539.84900000000005</v>
      </c>
      <c r="BE1608">
        <v>7.11</v>
      </c>
      <c r="BF1608">
        <v>13.5</v>
      </c>
      <c r="BG1608">
        <v>47.4</v>
      </c>
      <c r="BI1608">
        <v>8.8000000000000007</v>
      </c>
      <c r="BJ1608">
        <v>72.06</v>
      </c>
      <c r="BK1608">
        <v>0.77900000000000003</v>
      </c>
    </row>
    <row r="1609" spans="1:67" x14ac:dyDescent="0.3">
      <c r="A1609" t="s">
        <v>208</v>
      </c>
      <c r="B1609" t="s">
        <v>206</v>
      </c>
      <c r="C1609" t="s">
        <v>209</v>
      </c>
      <c r="D1609" s="33">
        <v>43948</v>
      </c>
      <c r="E1609">
        <v>9009</v>
      </c>
      <c r="F1609">
        <v>392</v>
      </c>
      <c r="G1609">
        <v>471.286</v>
      </c>
      <c r="H1609">
        <v>220</v>
      </c>
      <c r="I1609">
        <v>11</v>
      </c>
      <c r="J1609">
        <v>9.8569999999999993</v>
      </c>
      <c r="K1609">
        <v>207.262</v>
      </c>
      <c r="L1609">
        <v>9.0180000000000007</v>
      </c>
      <c r="M1609">
        <v>10.842000000000001</v>
      </c>
      <c r="N1609">
        <v>5.0609999999999999</v>
      </c>
      <c r="O1609">
        <v>0.253</v>
      </c>
      <c r="P1609">
        <v>0.22700000000000001</v>
      </c>
      <c r="Q1609">
        <v>1.19</v>
      </c>
      <c r="Z1609">
        <v>4146</v>
      </c>
      <c r="AA1609">
        <v>93519</v>
      </c>
      <c r="AB1609">
        <v>2.1520000000000001</v>
      </c>
      <c r="AC1609">
        <v>9.5000000000000001E-2</v>
      </c>
      <c r="AD1609">
        <v>4659</v>
      </c>
      <c r="AE1609">
        <v>0.107</v>
      </c>
      <c r="AF1609">
        <v>0.1012</v>
      </c>
      <c r="AG1609">
        <v>9.9</v>
      </c>
      <c r="AH1609" t="s">
        <v>204</v>
      </c>
      <c r="AV1609">
        <v>88.89</v>
      </c>
      <c r="AW1609">
        <v>43466822</v>
      </c>
      <c r="AX1609">
        <v>77.39</v>
      </c>
      <c r="AY1609">
        <v>41.4</v>
      </c>
      <c r="AZ1609">
        <v>16.462</v>
      </c>
      <c r="BA1609">
        <v>11.132999999999999</v>
      </c>
      <c r="BB1609">
        <v>7894.393</v>
      </c>
      <c r="BC1609">
        <v>0.1</v>
      </c>
      <c r="BD1609">
        <v>539.84900000000005</v>
      </c>
      <c r="BE1609">
        <v>7.11</v>
      </c>
      <c r="BF1609">
        <v>13.5</v>
      </c>
      <c r="BG1609">
        <v>47.4</v>
      </c>
      <c r="BI1609">
        <v>8.8000000000000007</v>
      </c>
      <c r="BJ1609">
        <v>72.06</v>
      </c>
      <c r="BK1609">
        <v>0.77900000000000003</v>
      </c>
    </row>
    <row r="1610" spans="1:67" x14ac:dyDescent="0.3">
      <c r="A1610" t="s">
        <v>208</v>
      </c>
      <c r="B1610" t="s">
        <v>206</v>
      </c>
      <c r="C1610" t="s">
        <v>209</v>
      </c>
      <c r="D1610" s="33">
        <v>43949</v>
      </c>
      <c r="E1610">
        <v>9410</v>
      </c>
      <c r="F1610">
        <v>401</v>
      </c>
      <c r="G1610">
        <v>469.286</v>
      </c>
      <c r="H1610">
        <v>239</v>
      </c>
      <c r="I1610">
        <v>19</v>
      </c>
      <c r="J1610">
        <v>11.143000000000001</v>
      </c>
      <c r="K1610">
        <v>216.48699999999999</v>
      </c>
      <c r="L1610">
        <v>9.2249999999999996</v>
      </c>
      <c r="M1610">
        <v>10.795999999999999</v>
      </c>
      <c r="N1610">
        <v>5.4980000000000002</v>
      </c>
      <c r="O1610">
        <v>0.437</v>
      </c>
      <c r="P1610">
        <v>0.25600000000000001</v>
      </c>
      <c r="Q1610">
        <v>1.1399999999999999</v>
      </c>
      <c r="Z1610">
        <v>5200</v>
      </c>
      <c r="AA1610">
        <v>98719</v>
      </c>
      <c r="AB1610">
        <v>2.2709999999999999</v>
      </c>
      <c r="AC1610">
        <v>0.12</v>
      </c>
      <c r="AD1610">
        <v>4859</v>
      </c>
      <c r="AE1610">
        <v>0.112</v>
      </c>
      <c r="AF1610">
        <v>9.6600000000000005E-2</v>
      </c>
      <c r="AG1610">
        <v>10.4</v>
      </c>
      <c r="AH1610" t="s">
        <v>204</v>
      </c>
      <c r="AV1610">
        <v>88.89</v>
      </c>
      <c r="AW1610">
        <v>43466822</v>
      </c>
      <c r="AX1610">
        <v>77.39</v>
      </c>
      <c r="AY1610">
        <v>41.4</v>
      </c>
      <c r="AZ1610">
        <v>16.462</v>
      </c>
      <c r="BA1610">
        <v>11.132999999999999</v>
      </c>
      <c r="BB1610">
        <v>7894.393</v>
      </c>
      <c r="BC1610">
        <v>0.1</v>
      </c>
      <c r="BD1610">
        <v>539.84900000000005</v>
      </c>
      <c r="BE1610">
        <v>7.11</v>
      </c>
      <c r="BF1610">
        <v>13.5</v>
      </c>
      <c r="BG1610">
        <v>47.4</v>
      </c>
      <c r="BI1610">
        <v>8.8000000000000007</v>
      </c>
      <c r="BJ1610">
        <v>72.06</v>
      </c>
      <c r="BK1610">
        <v>0.77900000000000003</v>
      </c>
    </row>
    <row r="1611" spans="1:67" x14ac:dyDescent="0.3">
      <c r="A1611" t="s">
        <v>208</v>
      </c>
      <c r="B1611" t="s">
        <v>206</v>
      </c>
      <c r="C1611" t="s">
        <v>209</v>
      </c>
      <c r="D1611" s="33">
        <v>43950</v>
      </c>
      <c r="E1611">
        <v>9866</v>
      </c>
      <c r="F1611">
        <v>456</v>
      </c>
      <c r="G1611">
        <v>467.714</v>
      </c>
      <c r="H1611">
        <v>250</v>
      </c>
      <c r="I1611">
        <v>11</v>
      </c>
      <c r="J1611">
        <v>10.856999999999999</v>
      </c>
      <c r="K1611">
        <v>226.97800000000001</v>
      </c>
      <c r="L1611">
        <v>10.491</v>
      </c>
      <c r="M1611">
        <v>10.76</v>
      </c>
      <c r="N1611">
        <v>5.7519999999999998</v>
      </c>
      <c r="O1611">
        <v>0.253</v>
      </c>
      <c r="P1611">
        <v>0.25</v>
      </c>
      <c r="Q1611">
        <v>1.1000000000000001</v>
      </c>
      <c r="Z1611">
        <v>5825</v>
      </c>
      <c r="AA1611">
        <v>104544</v>
      </c>
      <c r="AB1611">
        <v>2.4049999999999998</v>
      </c>
      <c r="AC1611">
        <v>0.13400000000000001</v>
      </c>
      <c r="AD1611">
        <v>5149</v>
      </c>
      <c r="AE1611">
        <v>0.11799999999999999</v>
      </c>
      <c r="AF1611">
        <v>9.0800000000000006E-2</v>
      </c>
      <c r="AG1611">
        <v>11</v>
      </c>
      <c r="AH1611" t="s">
        <v>204</v>
      </c>
      <c r="AV1611">
        <v>88.89</v>
      </c>
      <c r="AW1611">
        <v>43466822</v>
      </c>
      <c r="AX1611">
        <v>77.39</v>
      </c>
      <c r="AY1611">
        <v>41.4</v>
      </c>
      <c r="AZ1611">
        <v>16.462</v>
      </c>
      <c r="BA1611">
        <v>11.132999999999999</v>
      </c>
      <c r="BB1611">
        <v>7894.393</v>
      </c>
      <c r="BC1611">
        <v>0.1</v>
      </c>
      <c r="BD1611">
        <v>539.84900000000005</v>
      </c>
      <c r="BE1611">
        <v>7.11</v>
      </c>
      <c r="BF1611">
        <v>13.5</v>
      </c>
      <c r="BG1611">
        <v>47.4</v>
      </c>
      <c r="BI1611">
        <v>8.8000000000000007</v>
      </c>
      <c r="BJ1611">
        <v>72.06</v>
      </c>
      <c r="BK1611">
        <v>0.77900000000000003</v>
      </c>
    </row>
    <row r="1612" spans="1:67" x14ac:dyDescent="0.3">
      <c r="A1612" t="s">
        <v>208</v>
      </c>
      <c r="B1612" t="s">
        <v>206</v>
      </c>
      <c r="C1612" t="s">
        <v>209</v>
      </c>
      <c r="D1612" s="33">
        <v>43951</v>
      </c>
      <c r="E1612">
        <v>10406</v>
      </c>
      <c r="F1612">
        <v>540</v>
      </c>
      <c r="G1612">
        <v>462.286</v>
      </c>
      <c r="H1612">
        <v>261</v>
      </c>
      <c r="I1612">
        <v>11</v>
      </c>
      <c r="J1612">
        <v>10.571</v>
      </c>
      <c r="K1612">
        <v>239.40100000000001</v>
      </c>
      <c r="L1612">
        <v>12.423</v>
      </c>
      <c r="M1612">
        <v>10.635</v>
      </c>
      <c r="N1612">
        <v>6.0049999999999999</v>
      </c>
      <c r="O1612">
        <v>0.253</v>
      </c>
      <c r="P1612">
        <v>0.24299999999999999</v>
      </c>
      <c r="Q1612">
        <v>1.07</v>
      </c>
      <c r="Z1612">
        <v>7315</v>
      </c>
      <c r="AA1612">
        <v>111859</v>
      </c>
      <c r="AB1612">
        <v>2.573</v>
      </c>
      <c r="AC1612">
        <v>0.16800000000000001</v>
      </c>
      <c r="AD1612">
        <v>5652</v>
      </c>
      <c r="AE1612">
        <v>0.13</v>
      </c>
      <c r="AF1612">
        <v>8.1799999999999998E-2</v>
      </c>
      <c r="AG1612">
        <v>12.2</v>
      </c>
      <c r="AH1612" t="s">
        <v>204</v>
      </c>
      <c r="AV1612">
        <v>88.89</v>
      </c>
      <c r="AW1612">
        <v>43466822</v>
      </c>
      <c r="AX1612">
        <v>77.39</v>
      </c>
      <c r="AY1612">
        <v>41.4</v>
      </c>
      <c r="AZ1612">
        <v>16.462</v>
      </c>
      <c r="BA1612">
        <v>11.132999999999999</v>
      </c>
      <c r="BB1612">
        <v>7894.393</v>
      </c>
      <c r="BC1612">
        <v>0.1</v>
      </c>
      <c r="BD1612">
        <v>539.84900000000005</v>
      </c>
      <c r="BE1612">
        <v>7.11</v>
      </c>
      <c r="BF1612">
        <v>13.5</v>
      </c>
      <c r="BG1612">
        <v>47.4</v>
      </c>
      <c r="BI1612">
        <v>8.8000000000000007</v>
      </c>
      <c r="BJ1612">
        <v>72.06</v>
      </c>
      <c r="BK1612">
        <v>0.77900000000000003</v>
      </c>
      <c r="BL1612">
        <v>-9025.7999999999993</v>
      </c>
      <c r="BM1612">
        <v>-4.42</v>
      </c>
      <c r="BN1612">
        <v>-4.74</v>
      </c>
      <c r="BO1612">
        <v>-207.64803095105501</v>
      </c>
    </row>
    <row r="1613" spans="1:67" x14ac:dyDescent="0.3">
      <c r="A1613" t="s">
        <v>208</v>
      </c>
      <c r="B1613" t="s">
        <v>206</v>
      </c>
      <c r="C1613" t="s">
        <v>209</v>
      </c>
      <c r="D1613" s="33">
        <v>43952</v>
      </c>
      <c r="E1613">
        <v>10861</v>
      </c>
      <c r="F1613">
        <v>455</v>
      </c>
      <c r="G1613">
        <v>459.14299999999997</v>
      </c>
      <c r="H1613">
        <v>272</v>
      </c>
      <c r="I1613">
        <v>11</v>
      </c>
      <c r="J1613">
        <v>10.143000000000001</v>
      </c>
      <c r="K1613">
        <v>249.869</v>
      </c>
      <c r="L1613">
        <v>10.468</v>
      </c>
      <c r="M1613">
        <v>10.563000000000001</v>
      </c>
      <c r="N1613">
        <v>6.258</v>
      </c>
      <c r="O1613">
        <v>0.253</v>
      </c>
      <c r="P1613">
        <v>0.23300000000000001</v>
      </c>
      <c r="Q1613">
        <v>1.06</v>
      </c>
      <c r="Z1613">
        <v>6686</v>
      </c>
      <c r="AA1613">
        <v>118545</v>
      </c>
      <c r="AB1613">
        <v>2.7269999999999999</v>
      </c>
      <c r="AC1613">
        <v>0.154</v>
      </c>
      <c r="AD1613">
        <v>5794</v>
      </c>
      <c r="AE1613">
        <v>0.13300000000000001</v>
      </c>
      <c r="AF1613">
        <v>7.9200000000000007E-2</v>
      </c>
      <c r="AG1613">
        <v>12.6</v>
      </c>
      <c r="AH1613" t="s">
        <v>204</v>
      </c>
      <c r="AV1613">
        <v>88.89</v>
      </c>
      <c r="AW1613">
        <v>43466822</v>
      </c>
      <c r="AX1613">
        <v>77.39</v>
      </c>
      <c r="AY1613">
        <v>41.4</v>
      </c>
      <c r="AZ1613">
        <v>16.462</v>
      </c>
      <c r="BA1613">
        <v>11.132999999999999</v>
      </c>
      <c r="BB1613">
        <v>7894.393</v>
      </c>
      <c r="BC1613">
        <v>0.1</v>
      </c>
      <c r="BD1613">
        <v>539.84900000000005</v>
      </c>
      <c r="BE1613">
        <v>7.11</v>
      </c>
      <c r="BF1613">
        <v>13.5</v>
      </c>
      <c r="BG1613">
        <v>47.4</v>
      </c>
      <c r="BI1613">
        <v>8.8000000000000007</v>
      </c>
      <c r="BJ1613">
        <v>72.06</v>
      </c>
      <c r="BK1613">
        <v>0.77900000000000003</v>
      </c>
    </row>
    <row r="1614" spans="1:67" x14ac:dyDescent="0.3">
      <c r="A1614" t="s">
        <v>208</v>
      </c>
      <c r="B1614" t="s">
        <v>206</v>
      </c>
      <c r="C1614" t="s">
        <v>209</v>
      </c>
      <c r="D1614" s="33">
        <v>43953</v>
      </c>
      <c r="E1614">
        <v>11411</v>
      </c>
      <c r="F1614">
        <v>550</v>
      </c>
      <c r="G1614">
        <v>469.42899999999997</v>
      </c>
      <c r="H1614">
        <v>279</v>
      </c>
      <c r="I1614">
        <v>7</v>
      </c>
      <c r="J1614">
        <v>11.143000000000001</v>
      </c>
      <c r="K1614">
        <v>262.52199999999999</v>
      </c>
      <c r="L1614">
        <v>12.653</v>
      </c>
      <c r="M1614">
        <v>10.8</v>
      </c>
      <c r="N1614">
        <v>6.4189999999999996</v>
      </c>
      <c r="O1614">
        <v>0.161</v>
      </c>
      <c r="P1614">
        <v>0.25600000000000001</v>
      </c>
      <c r="Q1614">
        <v>1.08</v>
      </c>
      <c r="Z1614">
        <v>4207</v>
      </c>
      <c r="AA1614">
        <v>122752</v>
      </c>
      <c r="AB1614">
        <v>2.8239999999999998</v>
      </c>
      <c r="AC1614">
        <v>9.7000000000000003E-2</v>
      </c>
      <c r="AD1614">
        <v>5582</v>
      </c>
      <c r="AE1614">
        <v>0.128</v>
      </c>
      <c r="AF1614">
        <v>8.4099999999999994E-2</v>
      </c>
      <c r="AG1614">
        <v>11.9</v>
      </c>
      <c r="AH1614" t="s">
        <v>204</v>
      </c>
      <c r="AV1614">
        <v>88.89</v>
      </c>
      <c r="AW1614">
        <v>43466822</v>
      </c>
      <c r="AX1614">
        <v>77.39</v>
      </c>
      <c r="AY1614">
        <v>41.4</v>
      </c>
      <c r="AZ1614">
        <v>16.462</v>
      </c>
      <c r="BA1614">
        <v>11.132999999999999</v>
      </c>
      <c r="BB1614">
        <v>7894.393</v>
      </c>
      <c r="BC1614">
        <v>0.1</v>
      </c>
      <c r="BD1614">
        <v>539.84900000000005</v>
      </c>
      <c r="BE1614">
        <v>7.11</v>
      </c>
      <c r="BF1614">
        <v>13.5</v>
      </c>
      <c r="BG1614">
        <v>47.4</v>
      </c>
      <c r="BI1614">
        <v>8.8000000000000007</v>
      </c>
      <c r="BJ1614">
        <v>72.06</v>
      </c>
      <c r="BK1614">
        <v>0.77900000000000003</v>
      </c>
    </row>
    <row r="1615" spans="1:67" x14ac:dyDescent="0.3">
      <c r="A1615" t="s">
        <v>208</v>
      </c>
      <c r="B1615" t="s">
        <v>206</v>
      </c>
      <c r="C1615" t="s">
        <v>209</v>
      </c>
      <c r="D1615" s="33">
        <v>43954</v>
      </c>
      <c r="E1615">
        <v>11913</v>
      </c>
      <c r="F1615">
        <v>502</v>
      </c>
      <c r="G1615">
        <v>470.85700000000003</v>
      </c>
      <c r="H1615">
        <v>288</v>
      </c>
      <c r="I1615">
        <v>9</v>
      </c>
      <c r="J1615">
        <v>11.286</v>
      </c>
      <c r="K1615">
        <v>274.07100000000003</v>
      </c>
      <c r="L1615">
        <v>11.548999999999999</v>
      </c>
      <c r="M1615">
        <v>10.833</v>
      </c>
      <c r="N1615">
        <v>6.6260000000000003</v>
      </c>
      <c r="O1615">
        <v>0.20699999999999999</v>
      </c>
      <c r="P1615">
        <v>0.26</v>
      </c>
      <c r="Q1615">
        <v>1.0900000000000001</v>
      </c>
      <c r="Z1615">
        <v>6971</v>
      </c>
      <c r="AA1615">
        <v>129723</v>
      </c>
      <c r="AB1615">
        <v>2.984</v>
      </c>
      <c r="AC1615">
        <v>0.16</v>
      </c>
      <c r="AD1615">
        <v>5764</v>
      </c>
      <c r="AE1615">
        <v>0.13300000000000001</v>
      </c>
      <c r="AF1615">
        <v>8.1699999999999995E-2</v>
      </c>
      <c r="AG1615">
        <v>12.2</v>
      </c>
      <c r="AH1615" t="s">
        <v>204</v>
      </c>
      <c r="AV1615">
        <v>88.89</v>
      </c>
      <c r="AW1615">
        <v>43466822</v>
      </c>
      <c r="AX1615">
        <v>77.39</v>
      </c>
      <c r="AY1615">
        <v>41.4</v>
      </c>
      <c r="AZ1615">
        <v>16.462</v>
      </c>
      <c r="BA1615">
        <v>11.132999999999999</v>
      </c>
      <c r="BB1615">
        <v>7894.393</v>
      </c>
      <c r="BC1615">
        <v>0.1</v>
      </c>
      <c r="BD1615">
        <v>539.84900000000005</v>
      </c>
      <c r="BE1615">
        <v>7.11</v>
      </c>
      <c r="BF1615">
        <v>13.5</v>
      </c>
      <c r="BG1615">
        <v>47.4</v>
      </c>
      <c r="BI1615">
        <v>8.8000000000000007</v>
      </c>
      <c r="BJ1615">
        <v>72.06</v>
      </c>
      <c r="BK1615">
        <v>0.77900000000000003</v>
      </c>
    </row>
    <row r="1616" spans="1:67" x14ac:dyDescent="0.3">
      <c r="A1616" t="s">
        <v>208</v>
      </c>
      <c r="B1616" t="s">
        <v>206</v>
      </c>
      <c r="C1616" t="s">
        <v>209</v>
      </c>
      <c r="D1616" s="33">
        <v>43955</v>
      </c>
      <c r="E1616">
        <v>12331</v>
      </c>
      <c r="F1616">
        <v>418</v>
      </c>
      <c r="G1616">
        <v>474.57100000000003</v>
      </c>
      <c r="H1616">
        <v>303</v>
      </c>
      <c r="I1616">
        <v>15</v>
      </c>
      <c r="J1616">
        <v>11.856999999999999</v>
      </c>
      <c r="K1616">
        <v>283.68799999999999</v>
      </c>
      <c r="L1616">
        <v>9.6170000000000009</v>
      </c>
      <c r="M1616">
        <v>10.917999999999999</v>
      </c>
      <c r="N1616">
        <v>6.9710000000000001</v>
      </c>
      <c r="O1616">
        <v>0.34499999999999997</v>
      </c>
      <c r="P1616">
        <v>0.27300000000000002</v>
      </c>
      <c r="Q1616">
        <v>1.08</v>
      </c>
      <c r="Z1616">
        <v>4869</v>
      </c>
      <c r="AA1616">
        <v>134592</v>
      </c>
      <c r="AB1616">
        <v>3.0960000000000001</v>
      </c>
      <c r="AC1616">
        <v>0.112</v>
      </c>
      <c r="AD1616">
        <v>5868</v>
      </c>
      <c r="AE1616">
        <v>0.13500000000000001</v>
      </c>
      <c r="AF1616">
        <v>8.09E-2</v>
      </c>
      <c r="AG1616">
        <v>12.4</v>
      </c>
      <c r="AH1616" t="s">
        <v>204</v>
      </c>
      <c r="AV1616">
        <v>88.89</v>
      </c>
      <c r="AW1616">
        <v>43466822</v>
      </c>
      <c r="AX1616">
        <v>77.39</v>
      </c>
      <c r="AY1616">
        <v>41.4</v>
      </c>
      <c r="AZ1616">
        <v>16.462</v>
      </c>
      <c r="BA1616">
        <v>11.132999999999999</v>
      </c>
      <c r="BB1616">
        <v>7894.393</v>
      </c>
      <c r="BC1616">
        <v>0.1</v>
      </c>
      <c r="BD1616">
        <v>539.84900000000005</v>
      </c>
      <c r="BE1616">
        <v>7.11</v>
      </c>
      <c r="BF1616">
        <v>13.5</v>
      </c>
      <c r="BG1616">
        <v>47.4</v>
      </c>
      <c r="BI1616">
        <v>8.8000000000000007</v>
      </c>
      <c r="BJ1616">
        <v>72.06</v>
      </c>
      <c r="BK1616">
        <v>0.77900000000000003</v>
      </c>
    </row>
    <row r="1617" spans="1:63" x14ac:dyDescent="0.3">
      <c r="A1617" t="s">
        <v>208</v>
      </c>
      <c r="B1617" t="s">
        <v>206</v>
      </c>
      <c r="C1617" t="s">
        <v>209</v>
      </c>
      <c r="D1617" s="33">
        <v>43956</v>
      </c>
      <c r="E1617">
        <v>12697</v>
      </c>
      <c r="F1617">
        <v>366</v>
      </c>
      <c r="G1617">
        <v>469.57100000000003</v>
      </c>
      <c r="H1617">
        <v>316</v>
      </c>
      <c r="I1617">
        <v>13</v>
      </c>
      <c r="J1617">
        <v>11</v>
      </c>
      <c r="K1617">
        <v>292.108</v>
      </c>
      <c r="L1617">
        <v>8.42</v>
      </c>
      <c r="M1617">
        <v>10.803000000000001</v>
      </c>
      <c r="N1617">
        <v>7.27</v>
      </c>
      <c r="O1617">
        <v>0.29899999999999999</v>
      </c>
      <c r="P1617">
        <v>0.253</v>
      </c>
      <c r="Q1617">
        <v>1.05</v>
      </c>
      <c r="Z1617">
        <v>5167</v>
      </c>
      <c r="AA1617">
        <v>139759</v>
      </c>
      <c r="AB1617">
        <v>3.2149999999999999</v>
      </c>
      <c r="AC1617">
        <v>0.11899999999999999</v>
      </c>
      <c r="AD1617">
        <v>5863</v>
      </c>
      <c r="AE1617">
        <v>0.13500000000000001</v>
      </c>
      <c r="AF1617">
        <v>8.0100000000000005E-2</v>
      </c>
      <c r="AG1617">
        <v>12.5</v>
      </c>
      <c r="AH1617" t="s">
        <v>204</v>
      </c>
      <c r="AV1617">
        <v>88.89</v>
      </c>
      <c r="AW1617">
        <v>43466822</v>
      </c>
      <c r="AX1617">
        <v>77.39</v>
      </c>
      <c r="AY1617">
        <v>41.4</v>
      </c>
      <c r="AZ1617">
        <v>16.462</v>
      </c>
      <c r="BA1617">
        <v>11.132999999999999</v>
      </c>
      <c r="BB1617">
        <v>7894.393</v>
      </c>
      <c r="BC1617">
        <v>0.1</v>
      </c>
      <c r="BD1617">
        <v>539.84900000000005</v>
      </c>
      <c r="BE1617">
        <v>7.11</v>
      </c>
      <c r="BF1617">
        <v>13.5</v>
      </c>
      <c r="BG1617">
        <v>47.4</v>
      </c>
      <c r="BI1617">
        <v>8.8000000000000007</v>
      </c>
      <c r="BJ1617">
        <v>72.06</v>
      </c>
      <c r="BK1617">
        <v>0.77900000000000003</v>
      </c>
    </row>
    <row r="1618" spans="1:63" x14ac:dyDescent="0.3">
      <c r="A1618" t="s">
        <v>208</v>
      </c>
      <c r="B1618" t="s">
        <v>206</v>
      </c>
      <c r="C1618" t="s">
        <v>209</v>
      </c>
      <c r="D1618" s="33">
        <v>43957</v>
      </c>
      <c r="E1618">
        <v>13184</v>
      </c>
      <c r="F1618">
        <v>487</v>
      </c>
      <c r="G1618">
        <v>474</v>
      </c>
      <c r="H1618">
        <v>327</v>
      </c>
      <c r="I1618">
        <v>11</v>
      </c>
      <c r="J1618">
        <v>11</v>
      </c>
      <c r="K1618">
        <v>303.31200000000001</v>
      </c>
      <c r="L1618">
        <v>11.204000000000001</v>
      </c>
      <c r="M1618">
        <v>10.904999999999999</v>
      </c>
      <c r="N1618">
        <v>7.5229999999999997</v>
      </c>
      <c r="O1618">
        <v>0.253</v>
      </c>
      <c r="P1618">
        <v>0.253</v>
      </c>
      <c r="Q1618">
        <v>1.04</v>
      </c>
      <c r="Z1618">
        <v>4524</v>
      </c>
      <c r="AA1618">
        <v>144283</v>
      </c>
      <c r="AB1618">
        <v>3.319</v>
      </c>
      <c r="AC1618">
        <v>0.104</v>
      </c>
      <c r="AD1618">
        <v>5677</v>
      </c>
      <c r="AE1618">
        <v>0.13100000000000001</v>
      </c>
      <c r="AF1618">
        <v>8.3500000000000005E-2</v>
      </c>
      <c r="AG1618">
        <v>12</v>
      </c>
      <c r="AH1618" t="s">
        <v>204</v>
      </c>
      <c r="AV1618">
        <v>88.89</v>
      </c>
      <c r="AW1618">
        <v>43466822</v>
      </c>
      <c r="AX1618">
        <v>77.39</v>
      </c>
      <c r="AY1618">
        <v>41.4</v>
      </c>
      <c r="AZ1618">
        <v>16.462</v>
      </c>
      <c r="BA1618">
        <v>11.132999999999999</v>
      </c>
      <c r="BB1618">
        <v>7894.393</v>
      </c>
      <c r="BC1618">
        <v>0.1</v>
      </c>
      <c r="BD1618">
        <v>539.84900000000005</v>
      </c>
      <c r="BE1618">
        <v>7.11</v>
      </c>
      <c r="BF1618">
        <v>13.5</v>
      </c>
      <c r="BG1618">
        <v>47.4</v>
      </c>
      <c r="BI1618">
        <v>8.8000000000000007</v>
      </c>
      <c r="BJ1618">
        <v>72.06</v>
      </c>
      <c r="BK1618">
        <v>0.77900000000000003</v>
      </c>
    </row>
    <row r="1619" spans="1:63" x14ac:dyDescent="0.3">
      <c r="A1619" t="s">
        <v>208</v>
      </c>
      <c r="B1619" t="s">
        <v>206</v>
      </c>
      <c r="C1619" t="s">
        <v>209</v>
      </c>
      <c r="D1619" s="33">
        <v>43958</v>
      </c>
      <c r="E1619">
        <v>13691</v>
      </c>
      <c r="F1619">
        <v>507</v>
      </c>
      <c r="G1619">
        <v>469.286</v>
      </c>
      <c r="H1619">
        <v>340</v>
      </c>
      <c r="I1619">
        <v>13</v>
      </c>
      <c r="J1619">
        <v>11.286</v>
      </c>
      <c r="K1619">
        <v>314.976</v>
      </c>
      <c r="L1619">
        <v>11.664</v>
      </c>
      <c r="M1619">
        <v>10.795999999999999</v>
      </c>
      <c r="N1619">
        <v>7.8220000000000001</v>
      </c>
      <c r="O1619">
        <v>0.29899999999999999</v>
      </c>
      <c r="P1619">
        <v>0.26</v>
      </c>
      <c r="Q1619">
        <v>1.01</v>
      </c>
      <c r="Z1619">
        <v>7286</v>
      </c>
      <c r="AA1619">
        <v>151569</v>
      </c>
      <c r="AB1619">
        <v>3.4870000000000001</v>
      </c>
      <c r="AC1619">
        <v>0.16800000000000001</v>
      </c>
      <c r="AD1619">
        <v>5673</v>
      </c>
      <c r="AE1619">
        <v>0.13100000000000001</v>
      </c>
      <c r="AF1619">
        <v>8.2699999999999996E-2</v>
      </c>
      <c r="AG1619">
        <v>12.1</v>
      </c>
      <c r="AH1619" t="s">
        <v>204</v>
      </c>
      <c r="AV1619">
        <v>88.89</v>
      </c>
      <c r="AW1619">
        <v>43466822</v>
      </c>
      <c r="AX1619">
        <v>77.39</v>
      </c>
      <c r="AY1619">
        <v>41.4</v>
      </c>
      <c r="AZ1619">
        <v>16.462</v>
      </c>
      <c r="BA1619">
        <v>11.132999999999999</v>
      </c>
      <c r="BB1619">
        <v>7894.393</v>
      </c>
      <c r="BC1619">
        <v>0.1</v>
      </c>
      <c r="BD1619">
        <v>539.84900000000005</v>
      </c>
      <c r="BE1619">
        <v>7.11</v>
      </c>
      <c r="BF1619">
        <v>13.5</v>
      </c>
      <c r="BG1619">
        <v>47.4</v>
      </c>
      <c r="BI1619">
        <v>8.8000000000000007</v>
      </c>
      <c r="BJ1619">
        <v>72.06</v>
      </c>
      <c r="BK1619">
        <v>0.77900000000000003</v>
      </c>
    </row>
    <row r="1620" spans="1:63" x14ac:dyDescent="0.3">
      <c r="A1620" t="s">
        <v>208</v>
      </c>
      <c r="B1620" t="s">
        <v>206</v>
      </c>
      <c r="C1620" t="s">
        <v>209</v>
      </c>
      <c r="D1620" s="33">
        <v>43959</v>
      </c>
      <c r="E1620">
        <v>14195</v>
      </c>
      <c r="F1620">
        <v>504</v>
      </c>
      <c r="G1620">
        <v>476.286</v>
      </c>
      <c r="H1620">
        <v>361</v>
      </c>
      <c r="I1620">
        <v>21</v>
      </c>
      <c r="J1620">
        <v>12.714</v>
      </c>
      <c r="K1620">
        <v>326.57100000000003</v>
      </c>
      <c r="L1620">
        <v>11.595000000000001</v>
      </c>
      <c r="M1620">
        <v>10.957000000000001</v>
      </c>
      <c r="N1620">
        <v>8.3049999999999997</v>
      </c>
      <c r="O1620">
        <v>0.48299999999999998</v>
      </c>
      <c r="P1620">
        <v>0.29299999999999998</v>
      </c>
      <c r="Q1620">
        <v>1.01</v>
      </c>
      <c r="Z1620">
        <v>7586</v>
      </c>
      <c r="AA1620">
        <v>159155</v>
      </c>
      <c r="AB1620">
        <v>3.6619999999999999</v>
      </c>
      <c r="AC1620">
        <v>0.17499999999999999</v>
      </c>
      <c r="AD1620">
        <v>5801</v>
      </c>
      <c r="AE1620">
        <v>0.13300000000000001</v>
      </c>
      <c r="AF1620">
        <v>8.2100000000000006E-2</v>
      </c>
      <c r="AG1620">
        <v>12.2</v>
      </c>
      <c r="AH1620" t="s">
        <v>204</v>
      </c>
      <c r="AV1620">
        <v>88.89</v>
      </c>
      <c r="AW1620">
        <v>43466822</v>
      </c>
      <c r="AX1620">
        <v>77.39</v>
      </c>
      <c r="AY1620">
        <v>41.4</v>
      </c>
      <c r="AZ1620">
        <v>16.462</v>
      </c>
      <c r="BA1620">
        <v>11.132999999999999</v>
      </c>
      <c r="BB1620">
        <v>7894.393</v>
      </c>
      <c r="BC1620">
        <v>0.1</v>
      </c>
      <c r="BD1620">
        <v>539.84900000000005</v>
      </c>
      <c r="BE1620">
        <v>7.11</v>
      </c>
      <c r="BF1620">
        <v>13.5</v>
      </c>
      <c r="BG1620">
        <v>47.4</v>
      </c>
      <c r="BI1620">
        <v>8.8000000000000007</v>
      </c>
      <c r="BJ1620">
        <v>72.06</v>
      </c>
      <c r="BK1620">
        <v>0.77900000000000003</v>
      </c>
    </row>
    <row r="1621" spans="1:63" x14ac:dyDescent="0.3">
      <c r="A1621" t="s">
        <v>208</v>
      </c>
      <c r="B1621" t="s">
        <v>206</v>
      </c>
      <c r="C1621" t="s">
        <v>209</v>
      </c>
      <c r="D1621" s="33">
        <v>43960</v>
      </c>
      <c r="E1621">
        <v>14710</v>
      </c>
      <c r="F1621">
        <v>515</v>
      </c>
      <c r="G1621">
        <v>471.286</v>
      </c>
      <c r="H1621">
        <v>376</v>
      </c>
      <c r="I1621">
        <v>15</v>
      </c>
      <c r="J1621">
        <v>13.856999999999999</v>
      </c>
      <c r="K1621">
        <v>338.41899999999998</v>
      </c>
      <c r="L1621">
        <v>11.848000000000001</v>
      </c>
      <c r="M1621">
        <v>10.842000000000001</v>
      </c>
      <c r="N1621">
        <v>8.65</v>
      </c>
      <c r="O1621">
        <v>0.34499999999999997</v>
      </c>
      <c r="P1621">
        <v>0.31900000000000001</v>
      </c>
      <c r="Q1621">
        <v>1.02</v>
      </c>
      <c r="Z1621">
        <v>7952</v>
      </c>
      <c r="AA1621">
        <v>167107</v>
      </c>
      <c r="AB1621">
        <v>3.8439999999999999</v>
      </c>
      <c r="AC1621">
        <v>0.183</v>
      </c>
      <c r="AD1621">
        <v>6336</v>
      </c>
      <c r="AE1621">
        <v>0.14599999999999999</v>
      </c>
      <c r="AF1621">
        <v>7.4399999999999994E-2</v>
      </c>
      <c r="AG1621">
        <v>13.4</v>
      </c>
      <c r="AH1621" t="s">
        <v>204</v>
      </c>
      <c r="AV1621">
        <v>88.89</v>
      </c>
      <c r="AW1621">
        <v>43466822</v>
      </c>
      <c r="AX1621">
        <v>77.39</v>
      </c>
      <c r="AY1621">
        <v>41.4</v>
      </c>
      <c r="AZ1621">
        <v>16.462</v>
      </c>
      <c r="BA1621">
        <v>11.132999999999999</v>
      </c>
      <c r="BB1621">
        <v>7894.393</v>
      </c>
      <c r="BC1621">
        <v>0.1</v>
      </c>
      <c r="BD1621">
        <v>539.84900000000005</v>
      </c>
      <c r="BE1621">
        <v>7.11</v>
      </c>
      <c r="BF1621">
        <v>13.5</v>
      </c>
      <c r="BG1621">
        <v>47.4</v>
      </c>
      <c r="BI1621">
        <v>8.8000000000000007</v>
      </c>
      <c r="BJ1621">
        <v>72.06</v>
      </c>
      <c r="BK1621">
        <v>0.77900000000000003</v>
      </c>
    </row>
    <row r="1622" spans="1:63" x14ac:dyDescent="0.3">
      <c r="A1622" t="s">
        <v>208</v>
      </c>
      <c r="B1622" t="s">
        <v>206</v>
      </c>
      <c r="C1622" t="s">
        <v>209</v>
      </c>
      <c r="D1622" s="33">
        <v>43961</v>
      </c>
      <c r="E1622">
        <v>15232</v>
      </c>
      <c r="F1622">
        <v>522</v>
      </c>
      <c r="G1622">
        <v>474.14299999999997</v>
      </c>
      <c r="H1622">
        <v>391</v>
      </c>
      <c r="I1622">
        <v>15</v>
      </c>
      <c r="J1622">
        <v>14.714</v>
      </c>
      <c r="K1622">
        <v>350.428</v>
      </c>
      <c r="L1622">
        <v>12.009</v>
      </c>
      <c r="M1622">
        <v>10.907999999999999</v>
      </c>
      <c r="N1622">
        <v>8.9949999999999992</v>
      </c>
      <c r="O1622">
        <v>0.34499999999999997</v>
      </c>
      <c r="P1622">
        <v>0.33900000000000002</v>
      </c>
      <c r="Q1622">
        <v>1.03</v>
      </c>
      <c r="Z1622">
        <v>9296</v>
      </c>
      <c r="AA1622">
        <v>176403</v>
      </c>
      <c r="AB1622">
        <v>4.0579999999999998</v>
      </c>
      <c r="AC1622">
        <v>0.214</v>
      </c>
      <c r="AD1622">
        <v>6669</v>
      </c>
      <c r="AE1622">
        <v>0.153</v>
      </c>
      <c r="AF1622">
        <v>7.1099999999999997E-2</v>
      </c>
      <c r="AG1622">
        <v>14.1</v>
      </c>
      <c r="AH1622" t="s">
        <v>204</v>
      </c>
      <c r="AV1622">
        <v>88.89</v>
      </c>
      <c r="AW1622">
        <v>43466822</v>
      </c>
      <c r="AX1622">
        <v>77.39</v>
      </c>
      <c r="AY1622">
        <v>41.4</v>
      </c>
      <c r="AZ1622">
        <v>16.462</v>
      </c>
      <c r="BA1622">
        <v>11.132999999999999</v>
      </c>
      <c r="BB1622">
        <v>7894.393</v>
      </c>
      <c r="BC1622">
        <v>0.1</v>
      </c>
      <c r="BD1622">
        <v>539.84900000000005</v>
      </c>
      <c r="BE1622">
        <v>7.11</v>
      </c>
      <c r="BF1622">
        <v>13.5</v>
      </c>
      <c r="BG1622">
        <v>47.4</v>
      </c>
      <c r="BI1622">
        <v>8.8000000000000007</v>
      </c>
      <c r="BJ1622">
        <v>72.06</v>
      </c>
      <c r="BK1622">
        <v>0.77900000000000003</v>
      </c>
    </row>
    <row r="1623" spans="1:63" x14ac:dyDescent="0.3">
      <c r="A1623" t="s">
        <v>208</v>
      </c>
      <c r="B1623" t="s">
        <v>206</v>
      </c>
      <c r="C1623" t="s">
        <v>209</v>
      </c>
      <c r="D1623" s="33">
        <v>43962</v>
      </c>
      <c r="E1623">
        <v>15648</v>
      </c>
      <c r="F1623">
        <v>416</v>
      </c>
      <c r="G1623">
        <v>473.85700000000003</v>
      </c>
      <c r="H1623">
        <v>408</v>
      </c>
      <c r="I1623">
        <v>17</v>
      </c>
      <c r="J1623">
        <v>15</v>
      </c>
      <c r="K1623">
        <v>359.99900000000002</v>
      </c>
      <c r="L1623">
        <v>9.5709999999999997</v>
      </c>
      <c r="M1623">
        <v>10.901999999999999</v>
      </c>
      <c r="N1623">
        <v>9.3859999999999992</v>
      </c>
      <c r="O1623">
        <v>0.39100000000000001</v>
      </c>
      <c r="P1623">
        <v>0.34499999999999997</v>
      </c>
      <c r="Q1623">
        <v>1.01</v>
      </c>
      <c r="Z1623">
        <v>5149</v>
      </c>
      <c r="AA1623">
        <v>181552</v>
      </c>
      <c r="AB1623">
        <v>4.1769999999999996</v>
      </c>
      <c r="AC1623">
        <v>0.11799999999999999</v>
      </c>
      <c r="AD1623">
        <v>6709</v>
      </c>
      <c r="AE1623">
        <v>0.154</v>
      </c>
      <c r="AF1623">
        <v>7.0599999999999996E-2</v>
      </c>
      <c r="AG1623">
        <v>14.2</v>
      </c>
      <c r="AH1623" t="s">
        <v>204</v>
      </c>
      <c r="AV1623">
        <v>88.89</v>
      </c>
      <c r="AW1623">
        <v>43466822</v>
      </c>
      <c r="AX1623">
        <v>77.39</v>
      </c>
      <c r="AY1623">
        <v>41.4</v>
      </c>
      <c r="AZ1623">
        <v>16.462</v>
      </c>
      <c r="BA1623">
        <v>11.132999999999999</v>
      </c>
      <c r="BB1623">
        <v>7894.393</v>
      </c>
      <c r="BC1623">
        <v>0.1</v>
      </c>
      <c r="BD1623">
        <v>539.84900000000005</v>
      </c>
      <c r="BE1623">
        <v>7.11</v>
      </c>
      <c r="BF1623">
        <v>13.5</v>
      </c>
      <c r="BG1623">
        <v>47.4</v>
      </c>
      <c r="BI1623">
        <v>8.8000000000000007</v>
      </c>
      <c r="BJ1623">
        <v>72.06</v>
      </c>
      <c r="BK1623">
        <v>0.77900000000000003</v>
      </c>
    </row>
    <row r="1624" spans="1:63" x14ac:dyDescent="0.3">
      <c r="A1624" t="s">
        <v>208</v>
      </c>
      <c r="B1624" t="s">
        <v>206</v>
      </c>
      <c r="C1624" t="s">
        <v>209</v>
      </c>
      <c r="D1624" s="33">
        <v>43963</v>
      </c>
      <c r="E1624">
        <v>16023</v>
      </c>
      <c r="F1624">
        <v>375</v>
      </c>
      <c r="G1624">
        <v>475.14299999999997</v>
      </c>
      <c r="H1624">
        <v>425</v>
      </c>
      <c r="I1624">
        <v>17</v>
      </c>
      <c r="J1624">
        <v>15.571</v>
      </c>
      <c r="K1624">
        <v>368.62599999999998</v>
      </c>
      <c r="L1624">
        <v>8.6270000000000007</v>
      </c>
      <c r="M1624">
        <v>10.930999999999999</v>
      </c>
      <c r="N1624">
        <v>9.7780000000000005</v>
      </c>
      <c r="O1624">
        <v>0.39100000000000001</v>
      </c>
      <c r="P1624">
        <v>0.35799999999999998</v>
      </c>
      <c r="Q1624">
        <v>0.98</v>
      </c>
      <c r="Z1624">
        <v>5755</v>
      </c>
      <c r="AA1624">
        <v>187307</v>
      </c>
      <c r="AB1624">
        <v>4.3090000000000002</v>
      </c>
      <c r="AC1624">
        <v>0.13200000000000001</v>
      </c>
      <c r="AD1624">
        <v>6793</v>
      </c>
      <c r="AE1624">
        <v>0.156</v>
      </c>
      <c r="AF1624">
        <v>6.9900000000000004E-2</v>
      </c>
      <c r="AG1624">
        <v>14.3</v>
      </c>
      <c r="AH1624" t="s">
        <v>204</v>
      </c>
      <c r="AV1624">
        <v>88.89</v>
      </c>
      <c r="AW1624">
        <v>43466822</v>
      </c>
      <c r="AX1624">
        <v>77.39</v>
      </c>
      <c r="AY1624">
        <v>41.4</v>
      </c>
      <c r="AZ1624">
        <v>16.462</v>
      </c>
      <c r="BA1624">
        <v>11.132999999999999</v>
      </c>
      <c r="BB1624">
        <v>7894.393</v>
      </c>
      <c r="BC1624">
        <v>0.1</v>
      </c>
      <c r="BD1624">
        <v>539.84900000000005</v>
      </c>
      <c r="BE1624">
        <v>7.11</v>
      </c>
      <c r="BF1624">
        <v>13.5</v>
      </c>
      <c r="BG1624">
        <v>47.4</v>
      </c>
      <c r="BI1624">
        <v>8.8000000000000007</v>
      </c>
      <c r="BJ1624">
        <v>72.06</v>
      </c>
      <c r="BK1624">
        <v>0.77900000000000003</v>
      </c>
    </row>
    <row r="1625" spans="1:63" x14ac:dyDescent="0.3">
      <c r="A1625" t="s">
        <v>208</v>
      </c>
      <c r="B1625" t="s">
        <v>206</v>
      </c>
      <c r="C1625" t="s">
        <v>209</v>
      </c>
      <c r="D1625" s="33">
        <v>43964</v>
      </c>
      <c r="E1625">
        <v>16425</v>
      </c>
      <c r="F1625">
        <v>402</v>
      </c>
      <c r="G1625">
        <v>463</v>
      </c>
      <c r="H1625">
        <v>439</v>
      </c>
      <c r="I1625">
        <v>14</v>
      </c>
      <c r="J1625">
        <v>16</v>
      </c>
      <c r="K1625">
        <v>377.87400000000002</v>
      </c>
      <c r="L1625">
        <v>9.2479999999999993</v>
      </c>
      <c r="M1625">
        <v>10.651999999999999</v>
      </c>
      <c r="N1625">
        <v>10.1</v>
      </c>
      <c r="O1625">
        <v>0.32200000000000001</v>
      </c>
      <c r="P1625">
        <v>0.36799999999999999</v>
      </c>
      <c r="Q1625">
        <v>0.94</v>
      </c>
      <c r="Z1625">
        <v>4940</v>
      </c>
      <c r="AA1625">
        <v>192247</v>
      </c>
      <c r="AB1625">
        <v>4.423</v>
      </c>
      <c r="AC1625">
        <v>0.114</v>
      </c>
      <c r="AD1625">
        <v>6852</v>
      </c>
      <c r="AE1625">
        <v>0.158</v>
      </c>
      <c r="AF1625">
        <v>6.7599999999999993E-2</v>
      </c>
      <c r="AG1625">
        <v>14.8</v>
      </c>
      <c r="AH1625" t="s">
        <v>204</v>
      </c>
      <c r="AV1625">
        <v>88.89</v>
      </c>
      <c r="AW1625">
        <v>43466822</v>
      </c>
      <c r="AX1625">
        <v>77.39</v>
      </c>
      <c r="AY1625">
        <v>41.4</v>
      </c>
      <c r="AZ1625">
        <v>16.462</v>
      </c>
      <c r="BA1625">
        <v>11.132999999999999</v>
      </c>
      <c r="BB1625">
        <v>7894.393</v>
      </c>
      <c r="BC1625">
        <v>0.1</v>
      </c>
      <c r="BD1625">
        <v>539.84900000000005</v>
      </c>
      <c r="BE1625">
        <v>7.11</v>
      </c>
      <c r="BF1625">
        <v>13.5</v>
      </c>
      <c r="BG1625">
        <v>47.4</v>
      </c>
      <c r="BI1625">
        <v>8.8000000000000007</v>
      </c>
      <c r="BJ1625">
        <v>72.06</v>
      </c>
      <c r="BK1625">
        <v>0.77900000000000003</v>
      </c>
    </row>
    <row r="1626" spans="1:63" x14ac:dyDescent="0.3">
      <c r="A1626" t="s">
        <v>208</v>
      </c>
      <c r="B1626" t="s">
        <v>206</v>
      </c>
      <c r="C1626" t="s">
        <v>209</v>
      </c>
      <c r="D1626" s="33">
        <v>43965</v>
      </c>
      <c r="E1626">
        <v>16847</v>
      </c>
      <c r="F1626">
        <v>422</v>
      </c>
      <c r="G1626">
        <v>450.85700000000003</v>
      </c>
      <c r="H1626">
        <v>456</v>
      </c>
      <c r="I1626">
        <v>17</v>
      </c>
      <c r="J1626">
        <v>16.571000000000002</v>
      </c>
      <c r="K1626">
        <v>387.58300000000003</v>
      </c>
      <c r="L1626">
        <v>9.7089999999999996</v>
      </c>
      <c r="M1626">
        <v>10.372</v>
      </c>
      <c r="N1626">
        <v>10.491</v>
      </c>
      <c r="O1626">
        <v>0.39100000000000001</v>
      </c>
      <c r="P1626">
        <v>0.38100000000000001</v>
      </c>
      <c r="Q1626">
        <v>0.92</v>
      </c>
      <c r="Z1626">
        <v>10248</v>
      </c>
      <c r="AA1626">
        <v>202495</v>
      </c>
      <c r="AB1626">
        <v>4.6589999999999998</v>
      </c>
      <c r="AC1626">
        <v>0.23599999999999999</v>
      </c>
      <c r="AD1626">
        <v>7275</v>
      </c>
      <c r="AE1626">
        <v>0.16700000000000001</v>
      </c>
      <c r="AF1626">
        <v>6.2E-2</v>
      </c>
      <c r="AG1626">
        <v>16.100000000000001</v>
      </c>
      <c r="AH1626" t="s">
        <v>204</v>
      </c>
      <c r="AV1626">
        <v>88.89</v>
      </c>
      <c r="AW1626">
        <v>43466822</v>
      </c>
      <c r="AX1626">
        <v>77.39</v>
      </c>
      <c r="AY1626">
        <v>41.4</v>
      </c>
      <c r="AZ1626">
        <v>16.462</v>
      </c>
      <c r="BA1626">
        <v>11.132999999999999</v>
      </c>
      <c r="BB1626">
        <v>7894.393</v>
      </c>
      <c r="BC1626">
        <v>0.1</v>
      </c>
      <c r="BD1626">
        <v>539.84900000000005</v>
      </c>
      <c r="BE1626">
        <v>7.11</v>
      </c>
      <c r="BF1626">
        <v>13.5</v>
      </c>
      <c r="BG1626">
        <v>47.4</v>
      </c>
      <c r="BI1626">
        <v>8.8000000000000007</v>
      </c>
      <c r="BJ1626">
        <v>72.06</v>
      </c>
      <c r="BK1626">
        <v>0.77900000000000003</v>
      </c>
    </row>
    <row r="1627" spans="1:63" x14ac:dyDescent="0.3">
      <c r="A1627" t="s">
        <v>208</v>
      </c>
      <c r="B1627" t="s">
        <v>206</v>
      </c>
      <c r="C1627" t="s">
        <v>209</v>
      </c>
      <c r="D1627" s="33">
        <v>43966</v>
      </c>
      <c r="E1627">
        <v>17330</v>
      </c>
      <c r="F1627">
        <v>483</v>
      </c>
      <c r="G1627">
        <v>447.85700000000003</v>
      </c>
      <c r="H1627">
        <v>476</v>
      </c>
      <c r="I1627">
        <v>20</v>
      </c>
      <c r="J1627">
        <v>16.428999999999998</v>
      </c>
      <c r="K1627">
        <v>398.69499999999999</v>
      </c>
      <c r="L1627">
        <v>11.112</v>
      </c>
      <c r="M1627">
        <v>10.303000000000001</v>
      </c>
      <c r="N1627">
        <v>10.951000000000001</v>
      </c>
      <c r="O1627">
        <v>0.46</v>
      </c>
      <c r="P1627">
        <v>0.378</v>
      </c>
      <c r="Q1627">
        <v>0.94</v>
      </c>
      <c r="Z1627">
        <v>9119</v>
      </c>
      <c r="AA1627">
        <v>211614</v>
      </c>
      <c r="AB1627">
        <v>4.8680000000000003</v>
      </c>
      <c r="AC1627">
        <v>0.21</v>
      </c>
      <c r="AD1627">
        <v>7494</v>
      </c>
      <c r="AE1627">
        <v>0.17199999999999999</v>
      </c>
      <c r="AF1627">
        <v>5.9799999999999999E-2</v>
      </c>
      <c r="AG1627">
        <v>16.7</v>
      </c>
      <c r="AH1627" t="s">
        <v>204</v>
      </c>
      <c r="AV1627">
        <v>88.89</v>
      </c>
      <c r="AW1627">
        <v>43466822</v>
      </c>
      <c r="AX1627">
        <v>77.39</v>
      </c>
      <c r="AY1627">
        <v>41.4</v>
      </c>
      <c r="AZ1627">
        <v>16.462</v>
      </c>
      <c r="BA1627">
        <v>11.132999999999999</v>
      </c>
      <c r="BB1627">
        <v>7894.393</v>
      </c>
      <c r="BC1627">
        <v>0.1</v>
      </c>
      <c r="BD1627">
        <v>539.84900000000005</v>
      </c>
      <c r="BE1627">
        <v>7.11</v>
      </c>
      <c r="BF1627">
        <v>13.5</v>
      </c>
      <c r="BG1627">
        <v>47.4</v>
      </c>
      <c r="BI1627">
        <v>8.8000000000000007</v>
      </c>
      <c r="BJ1627">
        <v>72.06</v>
      </c>
      <c r="BK1627">
        <v>0.77900000000000003</v>
      </c>
    </row>
    <row r="1628" spans="1:63" x14ac:dyDescent="0.3">
      <c r="A1628" t="s">
        <v>208</v>
      </c>
      <c r="B1628" t="s">
        <v>206</v>
      </c>
      <c r="C1628" t="s">
        <v>209</v>
      </c>
      <c r="D1628" s="33">
        <v>43967</v>
      </c>
      <c r="E1628">
        <v>17858</v>
      </c>
      <c r="F1628">
        <v>528</v>
      </c>
      <c r="G1628">
        <v>449.714</v>
      </c>
      <c r="H1628">
        <v>497</v>
      </c>
      <c r="I1628">
        <v>21</v>
      </c>
      <c r="J1628">
        <v>17.286000000000001</v>
      </c>
      <c r="K1628">
        <v>410.84199999999998</v>
      </c>
      <c r="L1628">
        <v>12.147</v>
      </c>
      <c r="M1628">
        <v>10.346</v>
      </c>
      <c r="N1628">
        <v>11.433999999999999</v>
      </c>
      <c r="O1628">
        <v>0.48299999999999998</v>
      </c>
      <c r="P1628">
        <v>0.39800000000000002</v>
      </c>
      <c r="Q1628">
        <v>0.95</v>
      </c>
      <c r="Z1628">
        <v>9024</v>
      </c>
      <c r="AA1628">
        <v>220638</v>
      </c>
      <c r="AB1628">
        <v>5.0759999999999996</v>
      </c>
      <c r="AC1628">
        <v>0.20799999999999999</v>
      </c>
      <c r="AD1628">
        <v>7647</v>
      </c>
      <c r="AE1628">
        <v>0.17599999999999999</v>
      </c>
      <c r="AF1628">
        <v>5.8799999999999998E-2</v>
      </c>
      <c r="AG1628">
        <v>17</v>
      </c>
      <c r="AH1628" t="s">
        <v>204</v>
      </c>
      <c r="AV1628">
        <v>88.89</v>
      </c>
      <c r="AW1628">
        <v>43466822</v>
      </c>
      <c r="AX1628">
        <v>77.39</v>
      </c>
      <c r="AY1628">
        <v>41.4</v>
      </c>
      <c r="AZ1628">
        <v>16.462</v>
      </c>
      <c r="BA1628">
        <v>11.132999999999999</v>
      </c>
      <c r="BB1628">
        <v>7894.393</v>
      </c>
      <c r="BC1628">
        <v>0.1</v>
      </c>
      <c r="BD1628">
        <v>539.84900000000005</v>
      </c>
      <c r="BE1628">
        <v>7.11</v>
      </c>
      <c r="BF1628">
        <v>13.5</v>
      </c>
      <c r="BG1628">
        <v>47.4</v>
      </c>
      <c r="BI1628">
        <v>8.8000000000000007</v>
      </c>
      <c r="BJ1628">
        <v>72.06</v>
      </c>
      <c r="BK1628">
        <v>0.77900000000000003</v>
      </c>
    </row>
    <row r="1629" spans="1:63" x14ac:dyDescent="0.3">
      <c r="A1629" t="s">
        <v>208</v>
      </c>
      <c r="B1629" t="s">
        <v>206</v>
      </c>
      <c r="C1629" t="s">
        <v>209</v>
      </c>
      <c r="D1629" s="33">
        <v>43968</v>
      </c>
      <c r="E1629">
        <v>18291</v>
      </c>
      <c r="F1629">
        <v>433</v>
      </c>
      <c r="G1629">
        <v>437</v>
      </c>
      <c r="H1629">
        <v>514</v>
      </c>
      <c r="I1629">
        <v>17</v>
      </c>
      <c r="J1629">
        <v>17.571000000000002</v>
      </c>
      <c r="K1629">
        <v>420.80399999999997</v>
      </c>
      <c r="L1629">
        <v>9.9619999999999997</v>
      </c>
      <c r="M1629">
        <v>10.054</v>
      </c>
      <c r="N1629">
        <v>11.824999999999999</v>
      </c>
      <c r="O1629">
        <v>0.39100000000000001</v>
      </c>
      <c r="P1629">
        <v>0.40400000000000003</v>
      </c>
      <c r="Q1629">
        <v>0.93</v>
      </c>
      <c r="Z1629">
        <v>7163</v>
      </c>
      <c r="AA1629">
        <v>227801</v>
      </c>
      <c r="AB1629">
        <v>5.2409999999999997</v>
      </c>
      <c r="AC1629">
        <v>0.16500000000000001</v>
      </c>
      <c r="AD1629">
        <v>7343</v>
      </c>
      <c r="AE1629">
        <v>0.16900000000000001</v>
      </c>
      <c r="AF1629">
        <v>5.9499999999999997E-2</v>
      </c>
      <c r="AG1629">
        <v>16.8</v>
      </c>
      <c r="AH1629" t="s">
        <v>204</v>
      </c>
      <c r="AV1629">
        <v>88.89</v>
      </c>
      <c r="AW1629">
        <v>43466822</v>
      </c>
      <c r="AX1629">
        <v>77.39</v>
      </c>
      <c r="AY1629">
        <v>41.4</v>
      </c>
      <c r="AZ1629">
        <v>16.462</v>
      </c>
      <c r="BA1629">
        <v>11.132999999999999</v>
      </c>
      <c r="BB1629">
        <v>7894.393</v>
      </c>
      <c r="BC1629">
        <v>0.1</v>
      </c>
      <c r="BD1629">
        <v>539.84900000000005</v>
      </c>
      <c r="BE1629">
        <v>7.11</v>
      </c>
      <c r="BF1629">
        <v>13.5</v>
      </c>
      <c r="BG1629">
        <v>47.4</v>
      </c>
      <c r="BI1629">
        <v>8.8000000000000007</v>
      </c>
      <c r="BJ1629">
        <v>72.06</v>
      </c>
      <c r="BK1629">
        <v>0.77900000000000003</v>
      </c>
    </row>
    <row r="1630" spans="1:63" x14ac:dyDescent="0.3">
      <c r="A1630" t="s">
        <v>208</v>
      </c>
      <c r="B1630" t="s">
        <v>206</v>
      </c>
      <c r="C1630" t="s">
        <v>209</v>
      </c>
      <c r="D1630" s="33">
        <v>43969</v>
      </c>
      <c r="E1630">
        <v>18616</v>
      </c>
      <c r="F1630">
        <v>325</v>
      </c>
      <c r="G1630">
        <v>424</v>
      </c>
      <c r="H1630">
        <v>535</v>
      </c>
      <c r="I1630">
        <v>21</v>
      </c>
      <c r="J1630">
        <v>18.143000000000001</v>
      </c>
      <c r="K1630">
        <v>428.28100000000001</v>
      </c>
      <c r="L1630">
        <v>7.4770000000000003</v>
      </c>
      <c r="M1630">
        <v>9.7550000000000008</v>
      </c>
      <c r="N1630">
        <v>12.308</v>
      </c>
      <c r="O1630">
        <v>0.48299999999999998</v>
      </c>
      <c r="P1630">
        <v>0.41699999999999998</v>
      </c>
      <c r="Q1630">
        <v>0.9</v>
      </c>
      <c r="Z1630">
        <v>5098</v>
      </c>
      <c r="AA1630">
        <v>232899</v>
      </c>
      <c r="AB1630">
        <v>5.3579999999999997</v>
      </c>
      <c r="AC1630">
        <v>0.11700000000000001</v>
      </c>
      <c r="AD1630">
        <v>7335</v>
      </c>
      <c r="AE1630">
        <v>0.16900000000000001</v>
      </c>
      <c r="AF1630">
        <v>5.7799999999999997E-2</v>
      </c>
      <c r="AG1630">
        <v>17.3</v>
      </c>
      <c r="AH1630" t="s">
        <v>204</v>
      </c>
      <c r="AV1630">
        <v>88.89</v>
      </c>
      <c r="AW1630">
        <v>43466822</v>
      </c>
      <c r="AX1630">
        <v>77.39</v>
      </c>
      <c r="AY1630">
        <v>41.4</v>
      </c>
      <c r="AZ1630">
        <v>16.462</v>
      </c>
      <c r="BA1630">
        <v>11.132999999999999</v>
      </c>
      <c r="BB1630">
        <v>7894.393</v>
      </c>
      <c r="BC1630">
        <v>0.1</v>
      </c>
      <c r="BD1630">
        <v>539.84900000000005</v>
      </c>
      <c r="BE1630">
        <v>7.11</v>
      </c>
      <c r="BF1630">
        <v>13.5</v>
      </c>
      <c r="BG1630">
        <v>47.4</v>
      </c>
      <c r="BI1630">
        <v>8.8000000000000007</v>
      </c>
      <c r="BJ1630">
        <v>72.06</v>
      </c>
      <c r="BK1630">
        <v>0.77900000000000003</v>
      </c>
    </row>
    <row r="1631" spans="1:63" x14ac:dyDescent="0.3">
      <c r="A1631" t="s">
        <v>208</v>
      </c>
      <c r="B1631" t="s">
        <v>206</v>
      </c>
      <c r="C1631" t="s">
        <v>209</v>
      </c>
      <c r="D1631" s="33">
        <v>43970</v>
      </c>
      <c r="E1631">
        <v>18876</v>
      </c>
      <c r="F1631">
        <v>260</v>
      </c>
      <c r="G1631">
        <v>407.57100000000003</v>
      </c>
      <c r="H1631">
        <v>548</v>
      </c>
      <c r="I1631">
        <v>13</v>
      </c>
      <c r="J1631">
        <v>17.571000000000002</v>
      </c>
      <c r="K1631">
        <v>434.262</v>
      </c>
      <c r="L1631">
        <v>5.9820000000000002</v>
      </c>
      <c r="M1631">
        <v>9.3770000000000007</v>
      </c>
      <c r="N1631">
        <v>12.606999999999999</v>
      </c>
      <c r="O1631">
        <v>0.29899999999999999</v>
      </c>
      <c r="P1631">
        <v>0.40400000000000003</v>
      </c>
      <c r="Q1631">
        <v>0.9</v>
      </c>
      <c r="Z1631">
        <v>7062</v>
      </c>
      <c r="AA1631">
        <v>239961</v>
      </c>
      <c r="AB1631">
        <v>5.5209999999999999</v>
      </c>
      <c r="AC1631">
        <v>0.16200000000000001</v>
      </c>
      <c r="AD1631">
        <v>7522</v>
      </c>
      <c r="AE1631">
        <v>0.17299999999999999</v>
      </c>
      <c r="AF1631">
        <v>5.4199999999999998E-2</v>
      </c>
      <c r="AG1631">
        <v>18.5</v>
      </c>
      <c r="AH1631" t="s">
        <v>204</v>
      </c>
      <c r="AV1631">
        <v>88.89</v>
      </c>
      <c r="AW1631">
        <v>43466822</v>
      </c>
      <c r="AX1631">
        <v>77.39</v>
      </c>
      <c r="AY1631">
        <v>41.4</v>
      </c>
      <c r="AZ1631">
        <v>16.462</v>
      </c>
      <c r="BA1631">
        <v>11.132999999999999</v>
      </c>
      <c r="BB1631">
        <v>7894.393</v>
      </c>
      <c r="BC1631">
        <v>0.1</v>
      </c>
      <c r="BD1631">
        <v>539.84900000000005</v>
      </c>
      <c r="BE1631">
        <v>7.11</v>
      </c>
      <c r="BF1631">
        <v>13.5</v>
      </c>
      <c r="BG1631">
        <v>47.4</v>
      </c>
      <c r="BI1631">
        <v>8.8000000000000007</v>
      </c>
      <c r="BJ1631">
        <v>72.06</v>
      </c>
      <c r="BK1631">
        <v>0.77900000000000003</v>
      </c>
    </row>
    <row r="1632" spans="1:63" x14ac:dyDescent="0.3">
      <c r="A1632" t="s">
        <v>208</v>
      </c>
      <c r="B1632" t="s">
        <v>206</v>
      </c>
      <c r="C1632" t="s">
        <v>209</v>
      </c>
      <c r="D1632" s="33">
        <v>43971</v>
      </c>
      <c r="E1632">
        <v>19230</v>
      </c>
      <c r="F1632">
        <v>354</v>
      </c>
      <c r="G1632">
        <v>400.714</v>
      </c>
      <c r="H1632">
        <v>564</v>
      </c>
      <c r="I1632">
        <v>16</v>
      </c>
      <c r="J1632">
        <v>17.856999999999999</v>
      </c>
      <c r="K1632">
        <v>442.40600000000001</v>
      </c>
      <c r="L1632">
        <v>8.1440000000000001</v>
      </c>
      <c r="M1632">
        <v>9.2189999999999994</v>
      </c>
      <c r="N1632">
        <v>12.975</v>
      </c>
      <c r="O1632">
        <v>0.36799999999999999</v>
      </c>
      <c r="P1632">
        <v>0.41099999999999998</v>
      </c>
      <c r="Q1632">
        <v>0.91</v>
      </c>
      <c r="Z1632">
        <v>8568</v>
      </c>
      <c r="AA1632">
        <v>248529</v>
      </c>
      <c r="AB1632">
        <v>5.718</v>
      </c>
      <c r="AC1632">
        <v>0.19700000000000001</v>
      </c>
      <c r="AD1632">
        <v>8040</v>
      </c>
      <c r="AE1632">
        <v>0.185</v>
      </c>
      <c r="AF1632">
        <v>4.9799999999999997E-2</v>
      </c>
      <c r="AG1632">
        <v>20.100000000000001</v>
      </c>
      <c r="AH1632" t="s">
        <v>204</v>
      </c>
      <c r="AV1632">
        <v>88.89</v>
      </c>
      <c r="AW1632">
        <v>43466822</v>
      </c>
      <c r="AX1632">
        <v>77.39</v>
      </c>
      <c r="AY1632">
        <v>41.4</v>
      </c>
      <c r="AZ1632">
        <v>16.462</v>
      </c>
      <c r="BA1632">
        <v>11.132999999999999</v>
      </c>
      <c r="BB1632">
        <v>7894.393</v>
      </c>
      <c r="BC1632">
        <v>0.1</v>
      </c>
      <c r="BD1632">
        <v>539.84900000000005</v>
      </c>
      <c r="BE1632">
        <v>7.11</v>
      </c>
      <c r="BF1632">
        <v>13.5</v>
      </c>
      <c r="BG1632">
        <v>47.4</v>
      </c>
      <c r="BI1632">
        <v>8.8000000000000007</v>
      </c>
      <c r="BJ1632">
        <v>72.06</v>
      </c>
      <c r="BK1632">
        <v>0.77900000000000003</v>
      </c>
    </row>
    <row r="1633" spans="1:67" x14ac:dyDescent="0.3">
      <c r="A1633" t="s">
        <v>208</v>
      </c>
      <c r="B1633" t="s">
        <v>206</v>
      </c>
      <c r="C1633" t="s">
        <v>209</v>
      </c>
      <c r="D1633" s="33">
        <v>43972</v>
      </c>
      <c r="E1633">
        <v>19706</v>
      </c>
      <c r="F1633">
        <v>476</v>
      </c>
      <c r="G1633">
        <v>408.42899999999997</v>
      </c>
      <c r="H1633">
        <v>579</v>
      </c>
      <c r="I1633">
        <v>15</v>
      </c>
      <c r="J1633">
        <v>17.571000000000002</v>
      </c>
      <c r="K1633">
        <v>453.35700000000003</v>
      </c>
      <c r="L1633">
        <v>10.951000000000001</v>
      </c>
      <c r="M1633">
        <v>9.3960000000000008</v>
      </c>
      <c r="N1633">
        <v>13.321</v>
      </c>
      <c r="O1633">
        <v>0.34499999999999997</v>
      </c>
      <c r="P1633">
        <v>0.40400000000000003</v>
      </c>
      <c r="Q1633">
        <v>0.93</v>
      </c>
      <c r="AD1633">
        <v>7909</v>
      </c>
      <c r="AE1633">
        <v>0.182</v>
      </c>
      <c r="AF1633">
        <v>5.16E-2</v>
      </c>
      <c r="AG1633">
        <v>19.399999999999999</v>
      </c>
      <c r="AH1633" t="s">
        <v>204</v>
      </c>
      <c r="AV1633">
        <v>88.89</v>
      </c>
      <c r="AW1633">
        <v>43466822</v>
      </c>
      <c r="AX1633">
        <v>77.39</v>
      </c>
      <c r="AY1633">
        <v>41.4</v>
      </c>
      <c r="AZ1633">
        <v>16.462</v>
      </c>
      <c r="BA1633">
        <v>11.132999999999999</v>
      </c>
      <c r="BB1633">
        <v>7894.393</v>
      </c>
      <c r="BC1633">
        <v>0.1</v>
      </c>
      <c r="BD1633">
        <v>539.84900000000005</v>
      </c>
      <c r="BE1633">
        <v>7.11</v>
      </c>
      <c r="BF1633">
        <v>13.5</v>
      </c>
      <c r="BG1633">
        <v>47.4</v>
      </c>
      <c r="BI1633">
        <v>8.8000000000000007</v>
      </c>
      <c r="BJ1633">
        <v>72.06</v>
      </c>
      <c r="BK1633">
        <v>0.77900000000000003</v>
      </c>
    </row>
    <row r="1634" spans="1:67" x14ac:dyDescent="0.3">
      <c r="A1634" t="s">
        <v>208</v>
      </c>
      <c r="B1634" t="s">
        <v>206</v>
      </c>
      <c r="C1634" t="s">
        <v>209</v>
      </c>
      <c r="D1634" s="33">
        <v>43973</v>
      </c>
      <c r="E1634">
        <v>20148</v>
      </c>
      <c r="F1634">
        <v>442</v>
      </c>
      <c r="G1634">
        <v>402.57100000000003</v>
      </c>
      <c r="H1634">
        <v>588</v>
      </c>
      <c r="I1634">
        <v>9</v>
      </c>
      <c r="J1634">
        <v>16</v>
      </c>
      <c r="K1634">
        <v>463.52600000000001</v>
      </c>
      <c r="L1634">
        <v>10.169</v>
      </c>
      <c r="M1634">
        <v>9.2620000000000005</v>
      </c>
      <c r="N1634">
        <v>13.528</v>
      </c>
      <c r="O1634">
        <v>0.20699999999999999</v>
      </c>
      <c r="P1634">
        <v>0.36799999999999999</v>
      </c>
      <c r="Q1634">
        <v>0.94</v>
      </c>
      <c r="AA1634">
        <v>267185</v>
      </c>
      <c r="AB1634">
        <v>6.1470000000000002</v>
      </c>
      <c r="AD1634">
        <v>7939</v>
      </c>
      <c r="AE1634">
        <v>0.183</v>
      </c>
      <c r="AF1634">
        <v>5.0700000000000002E-2</v>
      </c>
      <c r="AG1634">
        <v>19.7</v>
      </c>
      <c r="AH1634" t="s">
        <v>204</v>
      </c>
      <c r="AV1634">
        <v>83.33</v>
      </c>
      <c r="AW1634">
        <v>43466822</v>
      </c>
      <c r="AX1634">
        <v>77.39</v>
      </c>
      <c r="AY1634">
        <v>41.4</v>
      </c>
      <c r="AZ1634">
        <v>16.462</v>
      </c>
      <c r="BA1634">
        <v>11.132999999999999</v>
      </c>
      <c r="BB1634">
        <v>7894.393</v>
      </c>
      <c r="BC1634">
        <v>0.1</v>
      </c>
      <c r="BD1634">
        <v>539.84900000000005</v>
      </c>
      <c r="BE1634">
        <v>7.11</v>
      </c>
      <c r="BF1634">
        <v>13.5</v>
      </c>
      <c r="BG1634">
        <v>47.4</v>
      </c>
      <c r="BI1634">
        <v>8.8000000000000007</v>
      </c>
      <c r="BJ1634">
        <v>72.06</v>
      </c>
      <c r="BK1634">
        <v>0.77900000000000003</v>
      </c>
    </row>
    <row r="1635" spans="1:67" x14ac:dyDescent="0.3">
      <c r="A1635" t="s">
        <v>208</v>
      </c>
      <c r="B1635" t="s">
        <v>206</v>
      </c>
      <c r="C1635" t="s">
        <v>209</v>
      </c>
      <c r="D1635" s="33">
        <v>43974</v>
      </c>
      <c r="E1635">
        <v>20580</v>
      </c>
      <c r="F1635">
        <v>432</v>
      </c>
      <c r="G1635">
        <v>388.85700000000003</v>
      </c>
      <c r="H1635">
        <v>605</v>
      </c>
      <c r="I1635">
        <v>17</v>
      </c>
      <c r="J1635">
        <v>15.429</v>
      </c>
      <c r="K1635">
        <v>473.46499999999997</v>
      </c>
      <c r="L1635">
        <v>9.9390000000000001</v>
      </c>
      <c r="M1635">
        <v>8.9459999999999997</v>
      </c>
      <c r="N1635">
        <v>13.919</v>
      </c>
      <c r="O1635">
        <v>0.39100000000000001</v>
      </c>
      <c r="P1635">
        <v>0.35499999999999998</v>
      </c>
      <c r="Q1635">
        <v>0.94</v>
      </c>
      <c r="Z1635">
        <v>10527</v>
      </c>
      <c r="AA1635">
        <v>277712</v>
      </c>
      <c r="AB1635">
        <v>6.3890000000000002</v>
      </c>
      <c r="AC1635">
        <v>0.24199999999999999</v>
      </c>
      <c r="AD1635">
        <v>8153</v>
      </c>
      <c r="AE1635">
        <v>0.188</v>
      </c>
      <c r="AF1635">
        <v>4.7699999999999999E-2</v>
      </c>
      <c r="AG1635">
        <v>21</v>
      </c>
      <c r="AH1635" t="s">
        <v>204</v>
      </c>
      <c r="AV1635">
        <v>83.33</v>
      </c>
      <c r="AW1635">
        <v>43466822</v>
      </c>
      <c r="AX1635">
        <v>77.39</v>
      </c>
      <c r="AY1635">
        <v>41.4</v>
      </c>
      <c r="AZ1635">
        <v>16.462</v>
      </c>
      <c r="BA1635">
        <v>11.132999999999999</v>
      </c>
      <c r="BB1635">
        <v>7894.393</v>
      </c>
      <c r="BC1635">
        <v>0.1</v>
      </c>
      <c r="BD1635">
        <v>539.84900000000005</v>
      </c>
      <c r="BE1635">
        <v>7.11</v>
      </c>
      <c r="BF1635">
        <v>13.5</v>
      </c>
      <c r="BG1635">
        <v>47.4</v>
      </c>
      <c r="BI1635">
        <v>8.8000000000000007</v>
      </c>
      <c r="BJ1635">
        <v>72.06</v>
      </c>
      <c r="BK1635">
        <v>0.77900000000000003</v>
      </c>
    </row>
    <row r="1636" spans="1:67" x14ac:dyDescent="0.3">
      <c r="A1636" t="s">
        <v>208</v>
      </c>
      <c r="B1636" t="s">
        <v>206</v>
      </c>
      <c r="C1636" t="s">
        <v>209</v>
      </c>
      <c r="D1636" s="33">
        <v>43975</v>
      </c>
      <c r="E1636">
        <v>20986</v>
      </c>
      <c r="F1636">
        <v>406</v>
      </c>
      <c r="G1636">
        <v>385</v>
      </c>
      <c r="H1636">
        <v>617</v>
      </c>
      <c r="I1636">
        <v>12</v>
      </c>
      <c r="J1636">
        <v>14.714</v>
      </c>
      <c r="K1636">
        <v>482.80500000000001</v>
      </c>
      <c r="L1636">
        <v>9.34</v>
      </c>
      <c r="M1636">
        <v>8.8569999999999993</v>
      </c>
      <c r="N1636">
        <v>14.195</v>
      </c>
      <c r="O1636">
        <v>0.27600000000000002</v>
      </c>
      <c r="P1636">
        <v>0.33900000000000002</v>
      </c>
      <c r="Q1636">
        <v>0.93</v>
      </c>
      <c r="Z1636">
        <v>7914</v>
      </c>
      <c r="AA1636">
        <v>285626</v>
      </c>
      <c r="AB1636">
        <v>6.5709999999999997</v>
      </c>
      <c r="AC1636">
        <v>0.182</v>
      </c>
      <c r="AD1636">
        <v>8261</v>
      </c>
      <c r="AE1636">
        <v>0.19</v>
      </c>
      <c r="AF1636">
        <v>4.6600000000000003E-2</v>
      </c>
      <c r="AG1636">
        <v>21.5</v>
      </c>
      <c r="AH1636" t="s">
        <v>204</v>
      </c>
      <c r="AV1636">
        <v>83.33</v>
      </c>
      <c r="AW1636">
        <v>43466822</v>
      </c>
      <c r="AX1636">
        <v>77.39</v>
      </c>
      <c r="AY1636">
        <v>41.4</v>
      </c>
      <c r="AZ1636">
        <v>16.462</v>
      </c>
      <c r="BA1636">
        <v>11.132999999999999</v>
      </c>
      <c r="BB1636">
        <v>7894.393</v>
      </c>
      <c r="BC1636">
        <v>0.1</v>
      </c>
      <c r="BD1636">
        <v>539.84900000000005</v>
      </c>
      <c r="BE1636">
        <v>7.11</v>
      </c>
      <c r="BF1636">
        <v>13.5</v>
      </c>
      <c r="BG1636">
        <v>47.4</v>
      </c>
      <c r="BI1636">
        <v>8.8000000000000007</v>
      </c>
      <c r="BJ1636">
        <v>72.06</v>
      </c>
      <c r="BK1636">
        <v>0.77900000000000003</v>
      </c>
    </row>
    <row r="1637" spans="1:67" x14ac:dyDescent="0.3">
      <c r="A1637" t="s">
        <v>208</v>
      </c>
      <c r="B1637" t="s">
        <v>206</v>
      </c>
      <c r="C1637" t="s">
        <v>209</v>
      </c>
      <c r="D1637" s="33">
        <v>43976</v>
      </c>
      <c r="E1637">
        <v>21245</v>
      </c>
      <c r="F1637">
        <v>259</v>
      </c>
      <c r="G1637">
        <v>375.57100000000003</v>
      </c>
      <c r="H1637">
        <v>623</v>
      </c>
      <c r="I1637">
        <v>6</v>
      </c>
      <c r="J1637">
        <v>12.571</v>
      </c>
      <c r="K1637">
        <v>488.76400000000001</v>
      </c>
      <c r="L1637">
        <v>5.9589999999999996</v>
      </c>
      <c r="M1637">
        <v>8.64</v>
      </c>
      <c r="N1637">
        <v>14.333</v>
      </c>
      <c r="O1637">
        <v>0.13800000000000001</v>
      </c>
      <c r="P1637">
        <v>0.28899999999999998</v>
      </c>
      <c r="Q1637">
        <v>0.91</v>
      </c>
      <c r="Z1637">
        <v>6242</v>
      </c>
      <c r="AA1637">
        <v>291868</v>
      </c>
      <c r="AB1637">
        <v>6.7149999999999999</v>
      </c>
      <c r="AC1637">
        <v>0.14399999999999999</v>
      </c>
      <c r="AD1637">
        <v>8424</v>
      </c>
      <c r="AE1637">
        <v>0.19400000000000001</v>
      </c>
      <c r="AF1637">
        <v>4.4600000000000001E-2</v>
      </c>
      <c r="AG1637">
        <v>22.4</v>
      </c>
      <c r="AH1637" t="s">
        <v>204</v>
      </c>
      <c r="AV1637">
        <v>83.33</v>
      </c>
      <c r="AW1637">
        <v>43466822</v>
      </c>
      <c r="AX1637">
        <v>77.39</v>
      </c>
      <c r="AY1637">
        <v>41.4</v>
      </c>
      <c r="AZ1637">
        <v>16.462</v>
      </c>
      <c r="BA1637">
        <v>11.132999999999999</v>
      </c>
      <c r="BB1637">
        <v>7894.393</v>
      </c>
      <c r="BC1637">
        <v>0.1</v>
      </c>
      <c r="BD1637">
        <v>539.84900000000005</v>
      </c>
      <c r="BE1637">
        <v>7.11</v>
      </c>
      <c r="BF1637">
        <v>13.5</v>
      </c>
      <c r="BG1637">
        <v>47.4</v>
      </c>
      <c r="BI1637">
        <v>8.8000000000000007</v>
      </c>
      <c r="BJ1637">
        <v>72.06</v>
      </c>
      <c r="BK1637">
        <v>0.77900000000000003</v>
      </c>
    </row>
    <row r="1638" spans="1:67" x14ac:dyDescent="0.3">
      <c r="A1638" t="s">
        <v>208</v>
      </c>
      <c r="B1638" t="s">
        <v>206</v>
      </c>
      <c r="C1638" t="s">
        <v>209</v>
      </c>
      <c r="D1638" s="33">
        <v>43977</v>
      </c>
      <c r="E1638">
        <v>21584</v>
      </c>
      <c r="F1638">
        <v>339</v>
      </c>
      <c r="G1638">
        <v>386.85700000000003</v>
      </c>
      <c r="H1638">
        <v>644</v>
      </c>
      <c r="I1638">
        <v>21</v>
      </c>
      <c r="J1638">
        <v>13.714</v>
      </c>
      <c r="K1638">
        <v>496.56299999999999</v>
      </c>
      <c r="L1638">
        <v>7.7990000000000004</v>
      </c>
      <c r="M1638">
        <v>8.9</v>
      </c>
      <c r="N1638">
        <v>14.816000000000001</v>
      </c>
      <c r="O1638">
        <v>0.48299999999999998</v>
      </c>
      <c r="P1638">
        <v>0.316</v>
      </c>
      <c r="Q1638">
        <v>0.97</v>
      </c>
      <c r="Z1638">
        <v>9868</v>
      </c>
      <c r="AA1638">
        <v>301736</v>
      </c>
      <c r="AB1638">
        <v>6.9420000000000002</v>
      </c>
      <c r="AC1638">
        <v>0.22700000000000001</v>
      </c>
      <c r="AD1638">
        <v>8825</v>
      </c>
      <c r="AE1638">
        <v>0.20300000000000001</v>
      </c>
      <c r="AF1638">
        <v>4.3799999999999999E-2</v>
      </c>
      <c r="AG1638">
        <v>22.8</v>
      </c>
      <c r="AH1638" t="s">
        <v>204</v>
      </c>
      <c r="AV1638">
        <v>83.33</v>
      </c>
      <c r="AW1638">
        <v>43466822</v>
      </c>
      <c r="AX1638">
        <v>77.39</v>
      </c>
      <c r="AY1638">
        <v>41.4</v>
      </c>
      <c r="AZ1638">
        <v>16.462</v>
      </c>
      <c r="BA1638">
        <v>11.132999999999999</v>
      </c>
      <c r="BB1638">
        <v>7894.393</v>
      </c>
      <c r="BC1638">
        <v>0.1</v>
      </c>
      <c r="BD1638">
        <v>539.84900000000005</v>
      </c>
      <c r="BE1638">
        <v>7.11</v>
      </c>
      <c r="BF1638">
        <v>13.5</v>
      </c>
      <c r="BG1638">
        <v>47.4</v>
      </c>
      <c r="BI1638">
        <v>8.8000000000000007</v>
      </c>
      <c r="BJ1638">
        <v>72.06</v>
      </c>
      <c r="BK1638">
        <v>0.77900000000000003</v>
      </c>
    </row>
    <row r="1639" spans="1:67" x14ac:dyDescent="0.3">
      <c r="A1639" t="s">
        <v>208</v>
      </c>
      <c r="B1639" t="s">
        <v>206</v>
      </c>
      <c r="C1639" t="s">
        <v>209</v>
      </c>
      <c r="D1639" s="33">
        <v>43978</v>
      </c>
      <c r="E1639">
        <v>21905</v>
      </c>
      <c r="F1639">
        <v>321</v>
      </c>
      <c r="G1639">
        <v>382.14299999999997</v>
      </c>
      <c r="H1639">
        <v>658</v>
      </c>
      <c r="I1639">
        <v>14</v>
      </c>
      <c r="J1639">
        <v>13.429</v>
      </c>
      <c r="K1639">
        <v>503.94799999999998</v>
      </c>
      <c r="L1639">
        <v>7.3849999999999998</v>
      </c>
      <c r="M1639">
        <v>8.7919999999999998</v>
      </c>
      <c r="N1639">
        <v>15.138</v>
      </c>
      <c r="O1639">
        <v>0.32200000000000001</v>
      </c>
      <c r="P1639">
        <v>0.309</v>
      </c>
      <c r="Q1639">
        <v>0.98</v>
      </c>
      <c r="Z1639">
        <v>10796</v>
      </c>
      <c r="AA1639">
        <v>312532</v>
      </c>
      <c r="AB1639">
        <v>7.19</v>
      </c>
      <c r="AC1639">
        <v>0.248</v>
      </c>
      <c r="AD1639">
        <v>9143</v>
      </c>
      <c r="AE1639">
        <v>0.21</v>
      </c>
      <c r="AF1639">
        <v>4.1799999999999997E-2</v>
      </c>
      <c r="AG1639">
        <v>23.9</v>
      </c>
      <c r="AH1639" t="s">
        <v>204</v>
      </c>
      <c r="AV1639">
        <v>83.33</v>
      </c>
      <c r="AW1639">
        <v>43466822</v>
      </c>
      <c r="AX1639">
        <v>77.39</v>
      </c>
      <c r="AY1639">
        <v>41.4</v>
      </c>
      <c r="AZ1639">
        <v>16.462</v>
      </c>
      <c r="BA1639">
        <v>11.132999999999999</v>
      </c>
      <c r="BB1639">
        <v>7894.393</v>
      </c>
      <c r="BC1639">
        <v>0.1</v>
      </c>
      <c r="BD1639">
        <v>539.84900000000005</v>
      </c>
      <c r="BE1639">
        <v>7.11</v>
      </c>
      <c r="BF1639">
        <v>13.5</v>
      </c>
      <c r="BG1639">
        <v>47.4</v>
      </c>
      <c r="BI1639">
        <v>8.8000000000000007</v>
      </c>
      <c r="BJ1639">
        <v>72.06</v>
      </c>
      <c r="BK1639">
        <v>0.77900000000000003</v>
      </c>
    </row>
    <row r="1640" spans="1:67" x14ac:dyDescent="0.3">
      <c r="A1640" t="s">
        <v>208</v>
      </c>
      <c r="B1640" t="s">
        <v>206</v>
      </c>
      <c r="C1640" t="s">
        <v>209</v>
      </c>
      <c r="D1640" s="33">
        <v>43979</v>
      </c>
      <c r="E1640">
        <v>22382</v>
      </c>
      <c r="F1640">
        <v>477</v>
      </c>
      <c r="G1640">
        <v>382.286</v>
      </c>
      <c r="H1640">
        <v>669</v>
      </c>
      <c r="I1640">
        <v>11</v>
      </c>
      <c r="J1640">
        <v>12.856999999999999</v>
      </c>
      <c r="K1640">
        <v>514.92100000000005</v>
      </c>
      <c r="L1640">
        <v>10.974</v>
      </c>
      <c r="M1640">
        <v>8.7949999999999999</v>
      </c>
      <c r="N1640">
        <v>15.391</v>
      </c>
      <c r="O1640">
        <v>0.253</v>
      </c>
      <c r="P1640">
        <v>0.29599999999999999</v>
      </c>
      <c r="Q1640">
        <v>1.02</v>
      </c>
      <c r="Z1640">
        <v>10214</v>
      </c>
      <c r="AA1640">
        <v>322746</v>
      </c>
      <c r="AB1640">
        <v>7.4249999999999998</v>
      </c>
      <c r="AC1640">
        <v>0.23499999999999999</v>
      </c>
      <c r="AD1640">
        <v>9270</v>
      </c>
      <c r="AE1640">
        <v>0.21299999999999999</v>
      </c>
      <c r="AF1640">
        <v>4.1200000000000001E-2</v>
      </c>
      <c r="AG1640">
        <v>24.2</v>
      </c>
      <c r="AH1640" t="s">
        <v>204</v>
      </c>
      <c r="AV1640">
        <v>83.33</v>
      </c>
      <c r="AW1640">
        <v>43466822</v>
      </c>
      <c r="AX1640">
        <v>77.39</v>
      </c>
      <c r="AY1640">
        <v>41.4</v>
      </c>
      <c r="AZ1640">
        <v>16.462</v>
      </c>
      <c r="BA1640">
        <v>11.132999999999999</v>
      </c>
      <c r="BB1640">
        <v>7894.393</v>
      </c>
      <c r="BC1640">
        <v>0.1</v>
      </c>
      <c r="BD1640">
        <v>539.84900000000005</v>
      </c>
      <c r="BE1640">
        <v>7.11</v>
      </c>
      <c r="BF1640">
        <v>13.5</v>
      </c>
      <c r="BG1640">
        <v>47.4</v>
      </c>
      <c r="BI1640">
        <v>8.8000000000000007</v>
      </c>
      <c r="BJ1640">
        <v>72.06</v>
      </c>
      <c r="BK1640">
        <v>0.77900000000000003</v>
      </c>
    </row>
    <row r="1641" spans="1:67" x14ac:dyDescent="0.3">
      <c r="A1641" t="s">
        <v>208</v>
      </c>
      <c r="B1641" t="s">
        <v>206</v>
      </c>
      <c r="C1641" t="s">
        <v>209</v>
      </c>
      <c r="D1641" s="33">
        <v>43980</v>
      </c>
      <c r="E1641">
        <v>22811</v>
      </c>
      <c r="F1641">
        <v>429</v>
      </c>
      <c r="G1641">
        <v>380.42899999999997</v>
      </c>
      <c r="H1641">
        <v>679</v>
      </c>
      <c r="I1641">
        <v>10</v>
      </c>
      <c r="J1641">
        <v>13</v>
      </c>
      <c r="K1641">
        <v>524.79100000000005</v>
      </c>
      <c r="L1641">
        <v>9.8699999999999992</v>
      </c>
      <c r="M1641">
        <v>8.7520000000000007</v>
      </c>
      <c r="N1641">
        <v>15.621</v>
      </c>
      <c r="O1641">
        <v>0.23</v>
      </c>
      <c r="P1641">
        <v>0.29899999999999999</v>
      </c>
      <c r="Q1641">
        <v>1.06</v>
      </c>
      <c r="Z1641">
        <v>14572</v>
      </c>
      <c r="AA1641">
        <v>337318</v>
      </c>
      <c r="AB1641">
        <v>7.76</v>
      </c>
      <c r="AC1641">
        <v>0.33500000000000002</v>
      </c>
      <c r="AD1641">
        <v>10019</v>
      </c>
      <c r="AE1641">
        <v>0.23</v>
      </c>
      <c r="AF1641">
        <v>3.7999999999999999E-2</v>
      </c>
      <c r="AG1641">
        <v>26.3</v>
      </c>
      <c r="AH1641" t="s">
        <v>204</v>
      </c>
      <c r="AV1641">
        <v>83.33</v>
      </c>
      <c r="AW1641">
        <v>43466822</v>
      </c>
      <c r="AX1641">
        <v>77.39</v>
      </c>
      <c r="AY1641">
        <v>41.4</v>
      </c>
      <c r="AZ1641">
        <v>16.462</v>
      </c>
      <c r="BA1641">
        <v>11.132999999999999</v>
      </c>
      <c r="BB1641">
        <v>7894.393</v>
      </c>
      <c r="BC1641">
        <v>0.1</v>
      </c>
      <c r="BD1641">
        <v>539.84900000000005</v>
      </c>
      <c r="BE1641">
        <v>7.11</v>
      </c>
      <c r="BF1641">
        <v>13.5</v>
      </c>
      <c r="BG1641">
        <v>47.4</v>
      </c>
      <c r="BI1641">
        <v>8.8000000000000007</v>
      </c>
      <c r="BJ1641">
        <v>72.06</v>
      </c>
      <c r="BK1641">
        <v>0.77900000000000003</v>
      </c>
    </row>
    <row r="1642" spans="1:67" x14ac:dyDescent="0.3">
      <c r="A1642" t="s">
        <v>208</v>
      </c>
      <c r="B1642" t="s">
        <v>206</v>
      </c>
      <c r="C1642" t="s">
        <v>209</v>
      </c>
      <c r="D1642" s="33">
        <v>43981</v>
      </c>
      <c r="E1642">
        <v>23204</v>
      </c>
      <c r="F1642">
        <v>393</v>
      </c>
      <c r="G1642">
        <v>374.85700000000003</v>
      </c>
      <c r="H1642">
        <v>696</v>
      </c>
      <c r="I1642">
        <v>17</v>
      </c>
      <c r="J1642">
        <v>13</v>
      </c>
      <c r="K1642">
        <v>533.83199999999999</v>
      </c>
      <c r="L1642">
        <v>9.0410000000000004</v>
      </c>
      <c r="M1642">
        <v>8.6240000000000006</v>
      </c>
      <c r="N1642">
        <v>16.012</v>
      </c>
      <c r="O1642">
        <v>0.39100000000000001</v>
      </c>
      <c r="P1642">
        <v>0.29899999999999999</v>
      </c>
      <c r="Q1642">
        <v>1.1299999999999999</v>
      </c>
      <c r="Z1642">
        <v>10961</v>
      </c>
      <c r="AA1642">
        <v>348279</v>
      </c>
      <c r="AB1642">
        <v>8.0129999999999999</v>
      </c>
      <c r="AC1642">
        <v>0.252</v>
      </c>
      <c r="AD1642">
        <v>10081</v>
      </c>
      <c r="AE1642">
        <v>0.23200000000000001</v>
      </c>
      <c r="AF1642">
        <v>3.7199999999999997E-2</v>
      </c>
      <c r="AG1642">
        <v>26.9</v>
      </c>
      <c r="AH1642" t="s">
        <v>204</v>
      </c>
      <c r="AV1642">
        <v>83.33</v>
      </c>
      <c r="AW1642">
        <v>43466822</v>
      </c>
      <c r="AX1642">
        <v>77.39</v>
      </c>
      <c r="AY1642">
        <v>41.4</v>
      </c>
      <c r="AZ1642">
        <v>16.462</v>
      </c>
      <c r="BA1642">
        <v>11.132999999999999</v>
      </c>
      <c r="BB1642">
        <v>7894.393</v>
      </c>
      <c r="BC1642">
        <v>0.1</v>
      </c>
      <c r="BD1642">
        <v>539.84900000000005</v>
      </c>
      <c r="BE1642">
        <v>7.11</v>
      </c>
      <c r="BF1642">
        <v>13.5</v>
      </c>
      <c r="BG1642">
        <v>47.4</v>
      </c>
      <c r="BI1642">
        <v>8.8000000000000007</v>
      </c>
      <c r="BJ1642">
        <v>72.06</v>
      </c>
      <c r="BK1642">
        <v>0.77900000000000003</v>
      </c>
    </row>
    <row r="1643" spans="1:67" x14ac:dyDescent="0.3">
      <c r="A1643" t="s">
        <v>208</v>
      </c>
      <c r="B1643" t="s">
        <v>206</v>
      </c>
      <c r="C1643" t="s">
        <v>209</v>
      </c>
      <c r="D1643" s="33">
        <v>43982</v>
      </c>
      <c r="E1643">
        <v>23672</v>
      </c>
      <c r="F1643">
        <v>468</v>
      </c>
      <c r="G1643">
        <v>383.714</v>
      </c>
      <c r="H1643">
        <v>708</v>
      </c>
      <c r="I1643">
        <v>12</v>
      </c>
      <c r="J1643">
        <v>13</v>
      </c>
      <c r="K1643">
        <v>544.59900000000005</v>
      </c>
      <c r="L1643">
        <v>10.766999999999999</v>
      </c>
      <c r="M1643">
        <v>8.8279999999999994</v>
      </c>
      <c r="N1643">
        <v>16.288</v>
      </c>
      <c r="O1643">
        <v>0.27600000000000002</v>
      </c>
      <c r="P1643">
        <v>0.29899999999999999</v>
      </c>
      <c r="Q1643">
        <v>1.25</v>
      </c>
      <c r="AD1643">
        <v>9515</v>
      </c>
      <c r="AE1643">
        <v>0.219</v>
      </c>
      <c r="AF1643">
        <v>4.0300000000000002E-2</v>
      </c>
      <c r="AG1643">
        <v>24.8</v>
      </c>
      <c r="AH1643" t="s">
        <v>204</v>
      </c>
      <c r="AV1643">
        <v>83.33</v>
      </c>
      <c r="AW1643">
        <v>43466822</v>
      </c>
      <c r="AX1643">
        <v>77.39</v>
      </c>
      <c r="AY1643">
        <v>41.4</v>
      </c>
      <c r="AZ1643">
        <v>16.462</v>
      </c>
      <c r="BA1643">
        <v>11.132999999999999</v>
      </c>
      <c r="BB1643">
        <v>7894.393</v>
      </c>
      <c r="BC1643">
        <v>0.1</v>
      </c>
      <c r="BD1643">
        <v>539.84900000000005</v>
      </c>
      <c r="BE1643">
        <v>7.11</v>
      </c>
      <c r="BF1643">
        <v>13.5</v>
      </c>
      <c r="BG1643">
        <v>47.4</v>
      </c>
      <c r="BI1643">
        <v>8.8000000000000007</v>
      </c>
      <c r="BJ1643">
        <v>72.06</v>
      </c>
      <c r="BK1643">
        <v>0.77900000000000003</v>
      </c>
      <c r="BL1643">
        <v>-14858.4</v>
      </c>
      <c r="BM1643">
        <v>-5.83</v>
      </c>
      <c r="BN1643">
        <v>-11.55</v>
      </c>
      <c r="BO1643">
        <v>-341.83313424662202</v>
      </c>
    </row>
    <row r="1644" spans="1:67" x14ac:dyDescent="0.3">
      <c r="A1644" t="s">
        <v>208</v>
      </c>
      <c r="B1644" t="s">
        <v>206</v>
      </c>
      <c r="C1644" t="s">
        <v>209</v>
      </c>
      <c r="D1644" s="33">
        <v>43983</v>
      </c>
      <c r="E1644">
        <v>24562</v>
      </c>
      <c r="F1644">
        <v>890</v>
      </c>
      <c r="G1644">
        <v>473.85700000000003</v>
      </c>
      <c r="H1644">
        <v>724</v>
      </c>
      <c r="I1644">
        <v>16</v>
      </c>
      <c r="J1644">
        <v>14.429</v>
      </c>
      <c r="K1644">
        <v>565.07500000000005</v>
      </c>
      <c r="L1644">
        <v>20.475000000000001</v>
      </c>
      <c r="M1644">
        <v>10.901999999999999</v>
      </c>
      <c r="N1644">
        <v>16.655999999999999</v>
      </c>
      <c r="O1644">
        <v>0.36799999999999999</v>
      </c>
      <c r="P1644">
        <v>0.33200000000000002</v>
      </c>
      <c r="Q1644">
        <v>1.35</v>
      </c>
      <c r="AA1644">
        <v>356187</v>
      </c>
      <c r="AB1644">
        <v>8.1940000000000008</v>
      </c>
      <c r="AD1644">
        <v>9188</v>
      </c>
      <c r="AE1644">
        <v>0.21099999999999999</v>
      </c>
      <c r="AF1644">
        <v>5.16E-2</v>
      </c>
      <c r="AG1644">
        <v>19.399999999999999</v>
      </c>
      <c r="AH1644" t="s">
        <v>204</v>
      </c>
      <c r="AV1644">
        <v>76.39</v>
      </c>
      <c r="AW1644">
        <v>43466822</v>
      </c>
      <c r="AX1644">
        <v>77.39</v>
      </c>
      <c r="AY1644">
        <v>41.4</v>
      </c>
      <c r="AZ1644">
        <v>16.462</v>
      </c>
      <c r="BA1644">
        <v>11.132999999999999</v>
      </c>
      <c r="BB1644">
        <v>7894.393</v>
      </c>
      <c r="BC1644">
        <v>0.1</v>
      </c>
      <c r="BD1644">
        <v>539.84900000000005</v>
      </c>
      <c r="BE1644">
        <v>7.11</v>
      </c>
      <c r="BF1644">
        <v>13.5</v>
      </c>
      <c r="BG1644">
        <v>47.4</v>
      </c>
      <c r="BI1644">
        <v>8.8000000000000007</v>
      </c>
      <c r="BJ1644">
        <v>72.06</v>
      </c>
      <c r="BK1644">
        <v>0.77900000000000003</v>
      </c>
    </row>
    <row r="1645" spans="1:67" x14ac:dyDescent="0.3">
      <c r="A1645" t="s">
        <v>208</v>
      </c>
      <c r="B1645" t="s">
        <v>206</v>
      </c>
      <c r="C1645" t="s">
        <v>209</v>
      </c>
      <c r="D1645" s="33">
        <v>43984</v>
      </c>
      <c r="E1645">
        <v>24895</v>
      </c>
      <c r="F1645">
        <v>333</v>
      </c>
      <c r="G1645">
        <v>473</v>
      </c>
      <c r="H1645">
        <v>733</v>
      </c>
      <c r="I1645">
        <v>9</v>
      </c>
      <c r="J1645">
        <v>12.714</v>
      </c>
      <c r="K1645">
        <v>572.73599999999999</v>
      </c>
      <c r="L1645">
        <v>7.6609999999999996</v>
      </c>
      <c r="M1645">
        <v>10.882</v>
      </c>
      <c r="N1645">
        <v>16.863</v>
      </c>
      <c r="O1645">
        <v>0.20699999999999999</v>
      </c>
      <c r="P1645">
        <v>0.29299999999999998</v>
      </c>
      <c r="Q1645">
        <v>1.24</v>
      </c>
      <c r="Z1645">
        <v>15481</v>
      </c>
      <c r="AA1645">
        <v>371668</v>
      </c>
      <c r="AB1645">
        <v>8.5510000000000002</v>
      </c>
      <c r="AC1645">
        <v>0.35599999999999998</v>
      </c>
      <c r="AD1645">
        <v>9990</v>
      </c>
      <c r="AE1645">
        <v>0.23</v>
      </c>
      <c r="AF1645">
        <v>4.7300000000000002E-2</v>
      </c>
      <c r="AG1645">
        <v>21.1</v>
      </c>
      <c r="AH1645" t="s">
        <v>204</v>
      </c>
      <c r="AV1645">
        <v>76.39</v>
      </c>
      <c r="AW1645">
        <v>43466822</v>
      </c>
      <c r="AX1645">
        <v>77.39</v>
      </c>
      <c r="AY1645">
        <v>41.4</v>
      </c>
      <c r="AZ1645">
        <v>16.462</v>
      </c>
      <c r="BA1645">
        <v>11.132999999999999</v>
      </c>
      <c r="BB1645">
        <v>7894.393</v>
      </c>
      <c r="BC1645">
        <v>0.1</v>
      </c>
      <c r="BD1645">
        <v>539.84900000000005</v>
      </c>
      <c r="BE1645">
        <v>7.11</v>
      </c>
      <c r="BF1645">
        <v>13.5</v>
      </c>
      <c r="BG1645">
        <v>47.4</v>
      </c>
      <c r="BI1645">
        <v>8.8000000000000007</v>
      </c>
      <c r="BJ1645">
        <v>72.06</v>
      </c>
      <c r="BK1645">
        <v>0.77900000000000003</v>
      </c>
    </row>
    <row r="1646" spans="1:67" x14ac:dyDescent="0.3">
      <c r="A1646" t="s">
        <v>208</v>
      </c>
      <c r="B1646" t="s">
        <v>206</v>
      </c>
      <c r="C1646" t="s">
        <v>209</v>
      </c>
      <c r="D1646" s="33">
        <v>43985</v>
      </c>
      <c r="E1646">
        <v>25385</v>
      </c>
      <c r="F1646">
        <v>490</v>
      </c>
      <c r="G1646">
        <v>497.14299999999997</v>
      </c>
      <c r="H1646">
        <v>742</v>
      </c>
      <c r="I1646">
        <v>9</v>
      </c>
      <c r="J1646">
        <v>12</v>
      </c>
      <c r="K1646">
        <v>584.00900000000001</v>
      </c>
      <c r="L1646">
        <v>11.273</v>
      </c>
      <c r="M1646">
        <v>11.436999999999999</v>
      </c>
      <c r="N1646">
        <v>17.07</v>
      </c>
      <c r="O1646">
        <v>0.20699999999999999</v>
      </c>
      <c r="P1646">
        <v>0.27600000000000002</v>
      </c>
      <c r="Q1646">
        <v>1.18</v>
      </c>
      <c r="Z1646">
        <v>9884</v>
      </c>
      <c r="AA1646">
        <v>381552</v>
      </c>
      <c r="AB1646">
        <v>8.7780000000000005</v>
      </c>
      <c r="AC1646">
        <v>0.22700000000000001</v>
      </c>
      <c r="AD1646">
        <v>9860</v>
      </c>
      <c r="AE1646">
        <v>0.22700000000000001</v>
      </c>
      <c r="AF1646">
        <v>5.04E-2</v>
      </c>
      <c r="AG1646">
        <v>19.8</v>
      </c>
      <c r="AH1646" t="s">
        <v>204</v>
      </c>
      <c r="AV1646">
        <v>76.39</v>
      </c>
      <c r="AW1646">
        <v>43466822</v>
      </c>
      <c r="AX1646">
        <v>77.39</v>
      </c>
      <c r="AY1646">
        <v>41.4</v>
      </c>
      <c r="AZ1646">
        <v>16.462</v>
      </c>
      <c r="BA1646">
        <v>11.132999999999999</v>
      </c>
      <c r="BB1646">
        <v>7894.393</v>
      </c>
      <c r="BC1646">
        <v>0.1</v>
      </c>
      <c r="BD1646">
        <v>539.84900000000005</v>
      </c>
      <c r="BE1646">
        <v>7.11</v>
      </c>
      <c r="BF1646">
        <v>13.5</v>
      </c>
      <c r="BG1646">
        <v>47.4</v>
      </c>
      <c r="BI1646">
        <v>8.8000000000000007</v>
      </c>
      <c r="BJ1646">
        <v>72.06</v>
      </c>
      <c r="BK1646">
        <v>0.77900000000000003</v>
      </c>
    </row>
    <row r="1647" spans="1:67" x14ac:dyDescent="0.3">
      <c r="A1647" t="s">
        <v>208</v>
      </c>
      <c r="B1647" t="s">
        <v>206</v>
      </c>
      <c r="C1647" t="s">
        <v>209</v>
      </c>
      <c r="D1647" s="33">
        <v>43986</v>
      </c>
      <c r="E1647">
        <v>25981</v>
      </c>
      <c r="F1647">
        <v>596</v>
      </c>
      <c r="G1647">
        <v>514.14300000000003</v>
      </c>
      <c r="H1647">
        <v>755</v>
      </c>
      <c r="I1647">
        <v>13</v>
      </c>
      <c r="J1647">
        <v>12.286</v>
      </c>
      <c r="K1647">
        <v>597.72</v>
      </c>
      <c r="L1647">
        <v>13.712</v>
      </c>
      <c r="M1647">
        <v>11.827999999999999</v>
      </c>
      <c r="N1647">
        <v>17.37</v>
      </c>
      <c r="O1647">
        <v>0.29899999999999999</v>
      </c>
      <c r="P1647">
        <v>0.28299999999999997</v>
      </c>
      <c r="Q1647">
        <v>1.1299999999999999</v>
      </c>
      <c r="Z1647">
        <v>10764</v>
      </c>
      <c r="AA1647">
        <v>392316</v>
      </c>
      <c r="AB1647">
        <v>9.0259999999999998</v>
      </c>
      <c r="AC1647">
        <v>0.248</v>
      </c>
      <c r="AD1647">
        <v>9939</v>
      </c>
      <c r="AE1647">
        <v>0.22900000000000001</v>
      </c>
      <c r="AF1647">
        <v>5.1700000000000003E-2</v>
      </c>
      <c r="AG1647">
        <v>19.3</v>
      </c>
      <c r="AH1647" t="s">
        <v>204</v>
      </c>
      <c r="AV1647">
        <v>76.39</v>
      </c>
      <c r="AW1647">
        <v>43466822</v>
      </c>
      <c r="AX1647">
        <v>77.39</v>
      </c>
      <c r="AY1647">
        <v>41.4</v>
      </c>
      <c r="AZ1647">
        <v>16.462</v>
      </c>
      <c r="BA1647">
        <v>11.132999999999999</v>
      </c>
      <c r="BB1647">
        <v>7894.393</v>
      </c>
      <c r="BC1647">
        <v>0.1</v>
      </c>
      <c r="BD1647">
        <v>539.84900000000005</v>
      </c>
      <c r="BE1647">
        <v>7.11</v>
      </c>
      <c r="BF1647">
        <v>13.5</v>
      </c>
      <c r="BG1647">
        <v>47.4</v>
      </c>
      <c r="BI1647">
        <v>8.8000000000000007</v>
      </c>
      <c r="BJ1647">
        <v>72.06</v>
      </c>
      <c r="BK1647">
        <v>0.77900000000000003</v>
      </c>
    </row>
    <row r="1648" spans="1:67" x14ac:dyDescent="0.3">
      <c r="A1648" t="s">
        <v>208</v>
      </c>
      <c r="B1648" t="s">
        <v>206</v>
      </c>
      <c r="C1648" t="s">
        <v>209</v>
      </c>
      <c r="D1648" s="33">
        <v>43987</v>
      </c>
      <c r="E1648">
        <v>26542</v>
      </c>
      <c r="F1648">
        <v>561</v>
      </c>
      <c r="G1648">
        <v>533</v>
      </c>
      <c r="H1648">
        <v>770</v>
      </c>
      <c r="I1648">
        <v>15</v>
      </c>
      <c r="J1648">
        <v>13</v>
      </c>
      <c r="K1648">
        <v>610.62699999999995</v>
      </c>
      <c r="L1648">
        <v>12.906000000000001</v>
      </c>
      <c r="M1648">
        <v>12.262</v>
      </c>
      <c r="N1648">
        <v>17.715</v>
      </c>
      <c r="O1648">
        <v>0.34499999999999997</v>
      </c>
      <c r="P1648">
        <v>0.29899999999999999</v>
      </c>
      <c r="Q1648">
        <v>1.1000000000000001</v>
      </c>
      <c r="Z1648">
        <v>11235</v>
      </c>
      <c r="AA1648">
        <v>403551</v>
      </c>
      <c r="AB1648">
        <v>9.2840000000000007</v>
      </c>
      <c r="AC1648">
        <v>0.25800000000000001</v>
      </c>
      <c r="AD1648">
        <v>9462</v>
      </c>
      <c r="AE1648">
        <v>0.218</v>
      </c>
      <c r="AF1648">
        <v>5.6300000000000003E-2</v>
      </c>
      <c r="AG1648">
        <v>17.8</v>
      </c>
      <c r="AH1648" t="s">
        <v>204</v>
      </c>
      <c r="AV1648">
        <v>76.39</v>
      </c>
      <c r="AW1648">
        <v>43466822</v>
      </c>
      <c r="AX1648">
        <v>77.39</v>
      </c>
      <c r="AY1648">
        <v>41.4</v>
      </c>
      <c r="AZ1648">
        <v>16.462</v>
      </c>
      <c r="BA1648">
        <v>11.132999999999999</v>
      </c>
      <c r="BB1648">
        <v>7894.393</v>
      </c>
      <c r="BC1648">
        <v>0.1</v>
      </c>
      <c r="BD1648">
        <v>539.84900000000005</v>
      </c>
      <c r="BE1648">
        <v>7.11</v>
      </c>
      <c r="BF1648">
        <v>13.5</v>
      </c>
      <c r="BG1648">
        <v>47.4</v>
      </c>
      <c r="BI1648">
        <v>8.8000000000000007</v>
      </c>
      <c r="BJ1648">
        <v>72.06</v>
      </c>
      <c r="BK1648">
        <v>0.77900000000000003</v>
      </c>
    </row>
    <row r="1649" spans="1:63" x14ac:dyDescent="0.3">
      <c r="A1649" t="s">
        <v>208</v>
      </c>
      <c r="B1649" t="s">
        <v>206</v>
      </c>
      <c r="C1649" t="s">
        <v>209</v>
      </c>
      <c r="D1649" s="33">
        <v>43988</v>
      </c>
      <c r="E1649">
        <v>27101</v>
      </c>
      <c r="F1649">
        <v>559</v>
      </c>
      <c r="G1649">
        <v>556.71400000000006</v>
      </c>
      <c r="H1649">
        <v>785</v>
      </c>
      <c r="I1649">
        <v>15</v>
      </c>
      <c r="J1649">
        <v>12.714</v>
      </c>
      <c r="K1649">
        <v>623.48699999999997</v>
      </c>
      <c r="L1649">
        <v>12.86</v>
      </c>
      <c r="M1649">
        <v>12.808</v>
      </c>
      <c r="N1649">
        <v>18.059999999999999</v>
      </c>
      <c r="O1649">
        <v>0.34499999999999997</v>
      </c>
      <c r="P1649">
        <v>0.29299999999999998</v>
      </c>
      <c r="Q1649">
        <v>1.0900000000000001</v>
      </c>
      <c r="Z1649">
        <v>10991</v>
      </c>
      <c r="AA1649">
        <v>414542</v>
      </c>
      <c r="AB1649">
        <v>9.5370000000000008</v>
      </c>
      <c r="AC1649">
        <v>0.253</v>
      </c>
      <c r="AD1649">
        <v>9466</v>
      </c>
      <c r="AE1649">
        <v>0.218</v>
      </c>
      <c r="AF1649">
        <v>5.8799999999999998E-2</v>
      </c>
      <c r="AG1649">
        <v>17</v>
      </c>
      <c r="AH1649" t="s">
        <v>204</v>
      </c>
      <c r="AV1649">
        <v>76.39</v>
      </c>
      <c r="AW1649">
        <v>43466822</v>
      </c>
      <c r="AX1649">
        <v>77.39</v>
      </c>
      <c r="AY1649">
        <v>41.4</v>
      </c>
      <c r="AZ1649">
        <v>16.462</v>
      </c>
      <c r="BA1649">
        <v>11.132999999999999</v>
      </c>
      <c r="BB1649">
        <v>7894.393</v>
      </c>
      <c r="BC1649">
        <v>0.1</v>
      </c>
      <c r="BD1649">
        <v>539.84900000000005</v>
      </c>
      <c r="BE1649">
        <v>7.11</v>
      </c>
      <c r="BF1649">
        <v>13.5</v>
      </c>
      <c r="BG1649">
        <v>47.4</v>
      </c>
      <c r="BI1649">
        <v>8.8000000000000007</v>
      </c>
      <c r="BJ1649">
        <v>72.06</v>
      </c>
      <c r="BK1649">
        <v>0.77900000000000003</v>
      </c>
    </row>
    <row r="1650" spans="1:63" x14ac:dyDescent="0.3">
      <c r="A1650" t="s">
        <v>208</v>
      </c>
      <c r="B1650" t="s">
        <v>206</v>
      </c>
      <c r="C1650" t="s">
        <v>209</v>
      </c>
      <c r="D1650" s="33">
        <v>43989</v>
      </c>
      <c r="E1650">
        <v>27599</v>
      </c>
      <c r="F1650">
        <v>498</v>
      </c>
      <c r="G1650">
        <v>561</v>
      </c>
      <c r="H1650">
        <v>796</v>
      </c>
      <c r="I1650">
        <v>11</v>
      </c>
      <c r="J1650">
        <v>12.571</v>
      </c>
      <c r="K1650">
        <v>634.94399999999996</v>
      </c>
      <c r="L1650">
        <v>11.457000000000001</v>
      </c>
      <c r="M1650">
        <v>12.906000000000001</v>
      </c>
      <c r="N1650">
        <v>18.312999999999999</v>
      </c>
      <c r="O1650">
        <v>0.253</v>
      </c>
      <c r="P1650">
        <v>0.28899999999999998</v>
      </c>
      <c r="Q1650">
        <v>1.07</v>
      </c>
      <c r="Z1650">
        <v>9504</v>
      </c>
      <c r="AA1650">
        <v>424046</v>
      </c>
      <c r="AB1650">
        <v>9.7560000000000002</v>
      </c>
      <c r="AC1650">
        <v>0.219</v>
      </c>
      <c r="AD1650">
        <v>10259</v>
      </c>
      <c r="AE1650">
        <v>0.23599999999999999</v>
      </c>
      <c r="AF1650">
        <v>5.4699999999999999E-2</v>
      </c>
      <c r="AG1650">
        <v>18.3</v>
      </c>
      <c r="AH1650" t="s">
        <v>204</v>
      </c>
      <c r="AV1650">
        <v>76.39</v>
      </c>
      <c r="AW1650">
        <v>43466822</v>
      </c>
      <c r="AX1650">
        <v>77.39</v>
      </c>
      <c r="AY1650">
        <v>41.4</v>
      </c>
      <c r="AZ1650">
        <v>16.462</v>
      </c>
      <c r="BA1650">
        <v>11.132999999999999</v>
      </c>
      <c r="BB1650">
        <v>7894.393</v>
      </c>
      <c r="BC1650">
        <v>0.1</v>
      </c>
      <c r="BD1650">
        <v>539.84900000000005</v>
      </c>
      <c r="BE1650">
        <v>7.11</v>
      </c>
      <c r="BF1650">
        <v>13.5</v>
      </c>
      <c r="BG1650">
        <v>47.4</v>
      </c>
      <c r="BI1650">
        <v>8.8000000000000007</v>
      </c>
      <c r="BJ1650">
        <v>72.06</v>
      </c>
      <c r="BK1650">
        <v>0.77900000000000003</v>
      </c>
    </row>
    <row r="1651" spans="1:63" x14ac:dyDescent="0.3">
      <c r="A1651" t="s">
        <v>208</v>
      </c>
      <c r="B1651" t="s">
        <v>206</v>
      </c>
      <c r="C1651" t="s">
        <v>209</v>
      </c>
      <c r="D1651" s="33">
        <v>43990</v>
      </c>
      <c r="E1651">
        <v>28077</v>
      </c>
      <c r="F1651">
        <v>478</v>
      </c>
      <c r="G1651">
        <v>502.14299999999997</v>
      </c>
      <c r="H1651">
        <v>805</v>
      </c>
      <c r="I1651">
        <v>9</v>
      </c>
      <c r="J1651">
        <v>11.571</v>
      </c>
      <c r="K1651">
        <v>645.94100000000003</v>
      </c>
      <c r="L1651">
        <v>10.997</v>
      </c>
      <c r="M1651">
        <v>11.552</v>
      </c>
      <c r="N1651">
        <v>18.52</v>
      </c>
      <c r="O1651">
        <v>0.20699999999999999</v>
      </c>
      <c r="P1651">
        <v>0.26600000000000001</v>
      </c>
      <c r="Q1651">
        <v>1.06</v>
      </c>
      <c r="Z1651">
        <v>7039</v>
      </c>
      <c r="AA1651">
        <v>431085</v>
      </c>
      <c r="AB1651">
        <v>9.9179999999999993</v>
      </c>
      <c r="AC1651">
        <v>0.16200000000000001</v>
      </c>
      <c r="AD1651">
        <v>10700</v>
      </c>
      <c r="AE1651">
        <v>0.246</v>
      </c>
      <c r="AF1651">
        <v>4.6899999999999997E-2</v>
      </c>
      <c r="AG1651">
        <v>21.3</v>
      </c>
      <c r="AH1651" t="s">
        <v>204</v>
      </c>
      <c r="AV1651">
        <v>76.39</v>
      </c>
      <c r="AW1651">
        <v>43466822</v>
      </c>
      <c r="AX1651">
        <v>77.39</v>
      </c>
      <c r="AY1651">
        <v>41.4</v>
      </c>
      <c r="AZ1651">
        <v>16.462</v>
      </c>
      <c r="BA1651">
        <v>11.132999999999999</v>
      </c>
      <c r="BB1651">
        <v>7894.393</v>
      </c>
      <c r="BC1651">
        <v>0.1</v>
      </c>
      <c r="BD1651">
        <v>539.84900000000005</v>
      </c>
      <c r="BE1651">
        <v>7.11</v>
      </c>
      <c r="BF1651">
        <v>13.5</v>
      </c>
      <c r="BG1651">
        <v>47.4</v>
      </c>
      <c r="BI1651">
        <v>8.8000000000000007</v>
      </c>
      <c r="BJ1651">
        <v>72.06</v>
      </c>
      <c r="BK1651">
        <v>0.77900000000000003</v>
      </c>
    </row>
    <row r="1652" spans="1:63" x14ac:dyDescent="0.3">
      <c r="A1652" t="s">
        <v>208</v>
      </c>
      <c r="B1652" t="s">
        <v>206</v>
      </c>
      <c r="C1652" t="s">
        <v>209</v>
      </c>
      <c r="D1652" s="33">
        <v>43991</v>
      </c>
      <c r="E1652">
        <v>28479</v>
      </c>
      <c r="F1652">
        <v>402</v>
      </c>
      <c r="G1652">
        <v>512</v>
      </c>
      <c r="H1652">
        <v>818</v>
      </c>
      <c r="I1652">
        <v>13</v>
      </c>
      <c r="J1652">
        <v>12.143000000000001</v>
      </c>
      <c r="K1652">
        <v>655.18899999999996</v>
      </c>
      <c r="L1652">
        <v>9.2479999999999993</v>
      </c>
      <c r="M1652">
        <v>11.779</v>
      </c>
      <c r="N1652">
        <v>18.818999999999999</v>
      </c>
      <c r="O1652">
        <v>0.29899999999999999</v>
      </c>
      <c r="P1652">
        <v>0.27900000000000003</v>
      </c>
      <c r="Q1652">
        <v>1.1000000000000001</v>
      </c>
      <c r="Z1652">
        <v>6359</v>
      </c>
      <c r="AA1652">
        <v>437444</v>
      </c>
      <c r="AB1652">
        <v>10.064</v>
      </c>
      <c r="AC1652">
        <v>0.14599999999999999</v>
      </c>
      <c r="AD1652">
        <v>9397</v>
      </c>
      <c r="AE1652">
        <v>0.216</v>
      </c>
      <c r="AF1652">
        <v>5.45E-2</v>
      </c>
      <c r="AG1652">
        <v>18.399999999999999</v>
      </c>
      <c r="AH1652" t="s">
        <v>204</v>
      </c>
      <c r="AV1652">
        <v>76.39</v>
      </c>
      <c r="AW1652">
        <v>43466822</v>
      </c>
      <c r="AX1652">
        <v>77.39</v>
      </c>
      <c r="AY1652">
        <v>41.4</v>
      </c>
      <c r="AZ1652">
        <v>16.462</v>
      </c>
      <c r="BA1652">
        <v>11.132999999999999</v>
      </c>
      <c r="BB1652">
        <v>7894.393</v>
      </c>
      <c r="BC1652">
        <v>0.1</v>
      </c>
      <c r="BD1652">
        <v>539.84900000000005</v>
      </c>
      <c r="BE1652">
        <v>7.11</v>
      </c>
      <c r="BF1652">
        <v>13.5</v>
      </c>
      <c r="BG1652">
        <v>47.4</v>
      </c>
      <c r="BI1652">
        <v>8.8000000000000007</v>
      </c>
      <c r="BJ1652">
        <v>72.06</v>
      </c>
      <c r="BK1652">
        <v>0.77900000000000003</v>
      </c>
    </row>
    <row r="1653" spans="1:63" x14ac:dyDescent="0.3">
      <c r="A1653" t="s">
        <v>208</v>
      </c>
      <c r="B1653" t="s">
        <v>206</v>
      </c>
      <c r="C1653" t="s">
        <v>209</v>
      </c>
      <c r="D1653" s="33">
        <v>43992</v>
      </c>
      <c r="E1653">
        <v>29015</v>
      </c>
      <c r="F1653">
        <v>536</v>
      </c>
      <c r="G1653">
        <v>518.57100000000003</v>
      </c>
      <c r="H1653">
        <v>841</v>
      </c>
      <c r="I1653">
        <v>23</v>
      </c>
      <c r="J1653">
        <v>14.143000000000001</v>
      </c>
      <c r="K1653">
        <v>667.52099999999996</v>
      </c>
      <c r="L1653">
        <v>12.331</v>
      </c>
      <c r="M1653">
        <v>11.93</v>
      </c>
      <c r="N1653">
        <v>19.347999999999999</v>
      </c>
      <c r="O1653">
        <v>0.52900000000000003</v>
      </c>
      <c r="P1653">
        <v>0.32500000000000001</v>
      </c>
      <c r="Q1653">
        <v>1.1499999999999999</v>
      </c>
      <c r="Z1653">
        <v>8496</v>
      </c>
      <c r="AA1653">
        <v>445940</v>
      </c>
      <c r="AB1653">
        <v>10.259</v>
      </c>
      <c r="AC1653">
        <v>0.19500000000000001</v>
      </c>
      <c r="AD1653">
        <v>9198</v>
      </c>
      <c r="AE1653">
        <v>0.21199999999999999</v>
      </c>
      <c r="AF1653">
        <v>5.6399999999999999E-2</v>
      </c>
      <c r="AG1653">
        <v>17.7</v>
      </c>
      <c r="AH1653" t="s">
        <v>204</v>
      </c>
      <c r="AV1653">
        <v>76.39</v>
      </c>
      <c r="AW1653">
        <v>43466822</v>
      </c>
      <c r="AX1653">
        <v>77.39</v>
      </c>
      <c r="AY1653">
        <v>41.4</v>
      </c>
      <c r="AZ1653">
        <v>16.462</v>
      </c>
      <c r="BA1653">
        <v>11.132999999999999</v>
      </c>
      <c r="BB1653">
        <v>7894.393</v>
      </c>
      <c r="BC1653">
        <v>0.1</v>
      </c>
      <c r="BD1653">
        <v>539.84900000000005</v>
      </c>
      <c r="BE1653">
        <v>7.11</v>
      </c>
      <c r="BF1653">
        <v>13.5</v>
      </c>
      <c r="BG1653">
        <v>47.4</v>
      </c>
      <c r="BI1653">
        <v>8.8000000000000007</v>
      </c>
      <c r="BJ1653">
        <v>72.06</v>
      </c>
      <c r="BK1653">
        <v>0.77900000000000003</v>
      </c>
    </row>
    <row r="1654" spans="1:63" x14ac:dyDescent="0.3">
      <c r="A1654" t="s">
        <v>208</v>
      </c>
      <c r="B1654" t="s">
        <v>206</v>
      </c>
      <c r="C1654" t="s">
        <v>209</v>
      </c>
      <c r="D1654" s="33">
        <v>43993</v>
      </c>
      <c r="E1654">
        <v>29706</v>
      </c>
      <c r="F1654">
        <v>691</v>
      </c>
      <c r="G1654">
        <v>532.14300000000003</v>
      </c>
      <c r="H1654">
        <v>864</v>
      </c>
      <c r="I1654">
        <v>23</v>
      </c>
      <c r="J1654">
        <v>15.571</v>
      </c>
      <c r="K1654">
        <v>683.41800000000001</v>
      </c>
      <c r="L1654">
        <v>15.897</v>
      </c>
      <c r="M1654">
        <v>12.243</v>
      </c>
      <c r="N1654">
        <v>19.876999999999999</v>
      </c>
      <c r="O1654">
        <v>0.52900000000000003</v>
      </c>
      <c r="P1654">
        <v>0.35799999999999998</v>
      </c>
      <c r="Q1654">
        <v>1.19</v>
      </c>
      <c r="Z1654">
        <v>10569</v>
      </c>
      <c r="AA1654">
        <v>456509</v>
      </c>
      <c r="AB1654">
        <v>10.502000000000001</v>
      </c>
      <c r="AC1654">
        <v>0.24299999999999999</v>
      </c>
      <c r="AD1654">
        <v>9170</v>
      </c>
      <c r="AE1654">
        <v>0.21099999999999999</v>
      </c>
      <c r="AF1654">
        <v>5.8000000000000003E-2</v>
      </c>
      <c r="AG1654">
        <v>17.2</v>
      </c>
      <c r="AH1654" t="s">
        <v>204</v>
      </c>
      <c r="AV1654">
        <v>76.39</v>
      </c>
      <c r="AW1654">
        <v>43466822</v>
      </c>
      <c r="AX1654">
        <v>77.39</v>
      </c>
      <c r="AY1654">
        <v>41.4</v>
      </c>
      <c r="AZ1654">
        <v>16.462</v>
      </c>
      <c r="BA1654">
        <v>11.132999999999999</v>
      </c>
      <c r="BB1654">
        <v>7894.393</v>
      </c>
      <c r="BC1654">
        <v>0.1</v>
      </c>
      <c r="BD1654">
        <v>539.84900000000005</v>
      </c>
      <c r="BE1654">
        <v>7.11</v>
      </c>
      <c r="BF1654">
        <v>13.5</v>
      </c>
      <c r="BG1654">
        <v>47.4</v>
      </c>
      <c r="BI1654">
        <v>8.8000000000000007</v>
      </c>
      <c r="BJ1654">
        <v>72.06</v>
      </c>
      <c r="BK1654">
        <v>0.77900000000000003</v>
      </c>
    </row>
    <row r="1655" spans="1:63" x14ac:dyDescent="0.3">
      <c r="A1655" t="s">
        <v>208</v>
      </c>
      <c r="B1655" t="s">
        <v>206</v>
      </c>
      <c r="C1655" t="s">
        <v>209</v>
      </c>
      <c r="D1655" s="33">
        <v>43994</v>
      </c>
      <c r="E1655">
        <v>30415</v>
      </c>
      <c r="F1655">
        <v>709</v>
      </c>
      <c r="G1655">
        <v>553.28599999999994</v>
      </c>
      <c r="H1655">
        <v>880</v>
      </c>
      <c r="I1655">
        <v>16</v>
      </c>
      <c r="J1655">
        <v>15.714</v>
      </c>
      <c r="K1655">
        <v>699.72900000000004</v>
      </c>
      <c r="L1655">
        <v>16.311</v>
      </c>
      <c r="M1655">
        <v>12.728999999999999</v>
      </c>
      <c r="N1655">
        <v>20.245000000000001</v>
      </c>
      <c r="O1655">
        <v>0.36799999999999999</v>
      </c>
      <c r="P1655">
        <v>0.36199999999999999</v>
      </c>
      <c r="Q1655">
        <v>1.22</v>
      </c>
      <c r="Z1655">
        <v>11663</v>
      </c>
      <c r="AA1655">
        <v>468172</v>
      </c>
      <c r="AB1655">
        <v>10.771000000000001</v>
      </c>
      <c r="AC1655">
        <v>0.26800000000000002</v>
      </c>
      <c r="AD1655">
        <v>9232</v>
      </c>
      <c r="AE1655">
        <v>0.21199999999999999</v>
      </c>
      <c r="AF1655">
        <v>5.9900000000000002E-2</v>
      </c>
      <c r="AG1655">
        <v>16.7</v>
      </c>
      <c r="AH1655" t="s">
        <v>204</v>
      </c>
      <c r="AV1655">
        <v>76.39</v>
      </c>
      <c r="AW1655">
        <v>43466822</v>
      </c>
      <c r="AX1655">
        <v>77.39</v>
      </c>
      <c r="AY1655">
        <v>41.4</v>
      </c>
      <c r="AZ1655">
        <v>16.462</v>
      </c>
      <c r="BA1655">
        <v>11.132999999999999</v>
      </c>
      <c r="BB1655">
        <v>7894.393</v>
      </c>
      <c r="BC1655">
        <v>0.1</v>
      </c>
      <c r="BD1655">
        <v>539.84900000000005</v>
      </c>
      <c r="BE1655">
        <v>7.11</v>
      </c>
      <c r="BF1655">
        <v>13.5</v>
      </c>
      <c r="BG1655">
        <v>47.4</v>
      </c>
      <c r="BI1655">
        <v>8.8000000000000007</v>
      </c>
      <c r="BJ1655">
        <v>72.06</v>
      </c>
      <c r="BK1655">
        <v>0.77900000000000003</v>
      </c>
    </row>
    <row r="1656" spans="1:63" x14ac:dyDescent="0.3">
      <c r="A1656" t="s">
        <v>208</v>
      </c>
      <c r="B1656" t="s">
        <v>206</v>
      </c>
      <c r="C1656" t="s">
        <v>209</v>
      </c>
      <c r="D1656" s="33">
        <v>43995</v>
      </c>
      <c r="E1656">
        <v>31177</v>
      </c>
      <c r="F1656">
        <v>762</v>
      </c>
      <c r="G1656">
        <v>582.28599999999994</v>
      </c>
      <c r="H1656">
        <v>890</v>
      </c>
      <c r="I1656">
        <v>10</v>
      </c>
      <c r="J1656">
        <v>15</v>
      </c>
      <c r="K1656">
        <v>717.26</v>
      </c>
      <c r="L1656">
        <v>17.530999999999999</v>
      </c>
      <c r="M1656">
        <v>13.396000000000001</v>
      </c>
      <c r="N1656">
        <v>20.475000000000001</v>
      </c>
      <c r="O1656">
        <v>0.23</v>
      </c>
      <c r="P1656">
        <v>0.34499999999999997</v>
      </c>
      <c r="Q1656">
        <v>1.24</v>
      </c>
      <c r="Z1656">
        <v>10939</v>
      </c>
      <c r="AA1656">
        <v>479111</v>
      </c>
      <c r="AB1656">
        <v>11.022</v>
      </c>
      <c r="AC1656">
        <v>0.252</v>
      </c>
      <c r="AD1656">
        <v>9224</v>
      </c>
      <c r="AE1656">
        <v>0.21199999999999999</v>
      </c>
      <c r="AF1656">
        <v>6.3100000000000003E-2</v>
      </c>
      <c r="AG1656">
        <v>15.8</v>
      </c>
      <c r="AH1656" t="s">
        <v>204</v>
      </c>
      <c r="AV1656">
        <v>76.39</v>
      </c>
      <c r="AW1656">
        <v>43466822</v>
      </c>
      <c r="AX1656">
        <v>77.39</v>
      </c>
      <c r="AY1656">
        <v>41.4</v>
      </c>
      <c r="AZ1656">
        <v>16.462</v>
      </c>
      <c r="BA1656">
        <v>11.132999999999999</v>
      </c>
      <c r="BB1656">
        <v>7894.393</v>
      </c>
      <c r="BC1656">
        <v>0.1</v>
      </c>
      <c r="BD1656">
        <v>539.84900000000005</v>
      </c>
      <c r="BE1656">
        <v>7.11</v>
      </c>
      <c r="BF1656">
        <v>13.5</v>
      </c>
      <c r="BG1656">
        <v>47.4</v>
      </c>
      <c r="BI1656">
        <v>8.8000000000000007</v>
      </c>
      <c r="BJ1656">
        <v>72.06</v>
      </c>
      <c r="BK1656">
        <v>0.77900000000000003</v>
      </c>
    </row>
    <row r="1657" spans="1:63" x14ac:dyDescent="0.3">
      <c r="A1657" t="s">
        <v>208</v>
      </c>
      <c r="B1657" t="s">
        <v>206</v>
      </c>
      <c r="C1657" t="s">
        <v>209</v>
      </c>
      <c r="D1657" s="33">
        <v>43996</v>
      </c>
      <c r="E1657">
        <v>31851</v>
      </c>
      <c r="F1657">
        <v>674</v>
      </c>
      <c r="G1657">
        <v>607.42899999999997</v>
      </c>
      <c r="H1657">
        <v>899</v>
      </c>
      <c r="I1657">
        <v>9</v>
      </c>
      <c r="J1657">
        <v>14.714</v>
      </c>
      <c r="K1657">
        <v>732.76599999999996</v>
      </c>
      <c r="L1657">
        <v>15.506</v>
      </c>
      <c r="M1657">
        <v>13.975</v>
      </c>
      <c r="N1657">
        <v>20.681999999999999</v>
      </c>
      <c r="O1657">
        <v>0.20699999999999999</v>
      </c>
      <c r="P1657">
        <v>0.33900000000000002</v>
      </c>
      <c r="Q1657">
        <v>1.25</v>
      </c>
      <c r="Z1657">
        <v>10223</v>
      </c>
      <c r="AA1657">
        <v>489334</v>
      </c>
      <c r="AB1657">
        <v>11.257999999999999</v>
      </c>
      <c r="AC1657">
        <v>0.23499999999999999</v>
      </c>
      <c r="AD1657">
        <v>9327</v>
      </c>
      <c r="AE1657">
        <v>0.215</v>
      </c>
      <c r="AF1657">
        <v>6.5100000000000005E-2</v>
      </c>
      <c r="AG1657">
        <v>15.4</v>
      </c>
      <c r="AH1657" t="s">
        <v>204</v>
      </c>
      <c r="AV1657">
        <v>76.39</v>
      </c>
      <c r="AW1657">
        <v>43466822</v>
      </c>
      <c r="AX1657">
        <v>77.39</v>
      </c>
      <c r="AY1657">
        <v>41.4</v>
      </c>
      <c r="AZ1657">
        <v>16.462</v>
      </c>
      <c r="BA1657">
        <v>11.132999999999999</v>
      </c>
      <c r="BB1657">
        <v>7894.393</v>
      </c>
      <c r="BC1657">
        <v>0.1</v>
      </c>
      <c r="BD1657">
        <v>539.84900000000005</v>
      </c>
      <c r="BE1657">
        <v>7.11</v>
      </c>
      <c r="BF1657">
        <v>13.5</v>
      </c>
      <c r="BG1657">
        <v>47.4</v>
      </c>
      <c r="BI1657">
        <v>8.8000000000000007</v>
      </c>
      <c r="BJ1657">
        <v>72.06</v>
      </c>
      <c r="BK1657">
        <v>0.77900000000000003</v>
      </c>
    </row>
    <row r="1658" spans="1:63" x14ac:dyDescent="0.3">
      <c r="A1658" t="s">
        <v>208</v>
      </c>
      <c r="B1658" t="s">
        <v>206</v>
      </c>
      <c r="C1658" t="s">
        <v>209</v>
      </c>
      <c r="D1658" s="33">
        <v>43997</v>
      </c>
      <c r="E1658">
        <v>32536</v>
      </c>
      <c r="F1658">
        <v>685</v>
      </c>
      <c r="G1658">
        <v>637</v>
      </c>
      <c r="H1658">
        <v>911</v>
      </c>
      <c r="I1658">
        <v>12</v>
      </c>
      <c r="J1658">
        <v>15.143000000000001</v>
      </c>
      <c r="K1658">
        <v>748.52499999999998</v>
      </c>
      <c r="L1658">
        <v>15.759</v>
      </c>
      <c r="M1658">
        <v>14.654999999999999</v>
      </c>
      <c r="N1658">
        <v>20.959</v>
      </c>
      <c r="O1658">
        <v>0.27600000000000002</v>
      </c>
      <c r="P1658">
        <v>0.34799999999999998</v>
      </c>
      <c r="Q1658">
        <v>1.25</v>
      </c>
      <c r="Z1658">
        <v>7950</v>
      </c>
      <c r="AA1658">
        <v>497284</v>
      </c>
      <c r="AB1658">
        <v>11.441000000000001</v>
      </c>
      <c r="AC1658">
        <v>0.183</v>
      </c>
      <c r="AD1658">
        <v>9457</v>
      </c>
      <c r="AE1658">
        <v>0.218</v>
      </c>
      <c r="AF1658">
        <v>6.7400000000000002E-2</v>
      </c>
      <c r="AG1658">
        <v>14.8</v>
      </c>
      <c r="AH1658" t="s">
        <v>204</v>
      </c>
      <c r="AV1658">
        <v>68.06</v>
      </c>
      <c r="AW1658">
        <v>43466822</v>
      </c>
      <c r="AX1658">
        <v>77.39</v>
      </c>
      <c r="AY1658">
        <v>41.4</v>
      </c>
      <c r="AZ1658">
        <v>16.462</v>
      </c>
      <c r="BA1658">
        <v>11.132999999999999</v>
      </c>
      <c r="BB1658">
        <v>7894.393</v>
      </c>
      <c r="BC1658">
        <v>0.1</v>
      </c>
      <c r="BD1658">
        <v>539.84900000000005</v>
      </c>
      <c r="BE1658">
        <v>7.11</v>
      </c>
      <c r="BF1658">
        <v>13.5</v>
      </c>
      <c r="BG1658">
        <v>47.4</v>
      </c>
      <c r="BI1658">
        <v>8.8000000000000007</v>
      </c>
      <c r="BJ1658">
        <v>72.06</v>
      </c>
      <c r="BK1658">
        <v>0.77900000000000003</v>
      </c>
    </row>
    <row r="1659" spans="1:63" x14ac:dyDescent="0.3">
      <c r="A1659" t="s">
        <v>208</v>
      </c>
      <c r="B1659" t="s">
        <v>206</v>
      </c>
      <c r="C1659" t="s">
        <v>209</v>
      </c>
      <c r="D1659" s="33">
        <v>43998</v>
      </c>
      <c r="E1659">
        <v>33209</v>
      </c>
      <c r="F1659">
        <v>673</v>
      </c>
      <c r="G1659">
        <v>675.71400000000006</v>
      </c>
      <c r="H1659">
        <v>922</v>
      </c>
      <c r="I1659">
        <v>11</v>
      </c>
      <c r="J1659">
        <v>14.856999999999999</v>
      </c>
      <c r="K1659">
        <v>764.00800000000004</v>
      </c>
      <c r="L1659">
        <v>15.483000000000001</v>
      </c>
      <c r="M1659">
        <v>15.545999999999999</v>
      </c>
      <c r="N1659">
        <v>21.212</v>
      </c>
      <c r="O1659">
        <v>0.253</v>
      </c>
      <c r="P1659">
        <v>0.34200000000000003</v>
      </c>
      <c r="Q1659">
        <v>1.25</v>
      </c>
      <c r="Z1659">
        <v>9967</v>
      </c>
      <c r="AA1659">
        <v>507251</v>
      </c>
      <c r="AB1659">
        <v>11.67</v>
      </c>
      <c r="AC1659">
        <v>0.22900000000000001</v>
      </c>
      <c r="AD1659">
        <v>9972</v>
      </c>
      <c r="AE1659">
        <v>0.22900000000000001</v>
      </c>
      <c r="AF1659">
        <v>6.7799999999999999E-2</v>
      </c>
      <c r="AG1659">
        <v>14.8</v>
      </c>
      <c r="AH1659" t="s">
        <v>204</v>
      </c>
      <c r="AV1659">
        <v>68.06</v>
      </c>
      <c r="AW1659">
        <v>43466822</v>
      </c>
      <c r="AX1659">
        <v>77.39</v>
      </c>
      <c r="AY1659">
        <v>41.4</v>
      </c>
      <c r="AZ1659">
        <v>16.462</v>
      </c>
      <c r="BA1659">
        <v>11.132999999999999</v>
      </c>
      <c r="BB1659">
        <v>7894.393</v>
      </c>
      <c r="BC1659">
        <v>0.1</v>
      </c>
      <c r="BD1659">
        <v>539.84900000000005</v>
      </c>
      <c r="BE1659">
        <v>7.11</v>
      </c>
      <c r="BF1659">
        <v>13.5</v>
      </c>
      <c r="BG1659">
        <v>47.4</v>
      </c>
      <c r="BI1659">
        <v>8.8000000000000007</v>
      </c>
      <c r="BJ1659">
        <v>72.06</v>
      </c>
      <c r="BK1659">
        <v>0.77900000000000003</v>
      </c>
    </row>
    <row r="1660" spans="1:63" x14ac:dyDescent="0.3">
      <c r="A1660" t="s">
        <v>208</v>
      </c>
      <c r="B1660" t="s">
        <v>206</v>
      </c>
      <c r="C1660" t="s">
        <v>209</v>
      </c>
      <c r="D1660" s="33">
        <v>43999</v>
      </c>
      <c r="E1660">
        <v>33986</v>
      </c>
      <c r="F1660">
        <v>777</v>
      </c>
      <c r="G1660">
        <v>710.14300000000003</v>
      </c>
      <c r="H1660">
        <v>953</v>
      </c>
      <c r="I1660">
        <v>31</v>
      </c>
      <c r="J1660">
        <v>16</v>
      </c>
      <c r="K1660">
        <v>781.88400000000001</v>
      </c>
      <c r="L1660">
        <v>17.876000000000001</v>
      </c>
      <c r="M1660">
        <v>16.338000000000001</v>
      </c>
      <c r="N1660">
        <v>21.925000000000001</v>
      </c>
      <c r="O1660">
        <v>0.71299999999999997</v>
      </c>
      <c r="P1660">
        <v>0.36799999999999999</v>
      </c>
      <c r="Q1660">
        <v>1.24</v>
      </c>
      <c r="AD1660">
        <v>10415</v>
      </c>
      <c r="AE1660">
        <v>0.24</v>
      </c>
      <c r="AF1660">
        <v>6.8199999999999997E-2</v>
      </c>
      <c r="AG1660">
        <v>14.7</v>
      </c>
      <c r="AH1660" t="s">
        <v>204</v>
      </c>
      <c r="AV1660">
        <v>68.06</v>
      </c>
      <c r="AW1660">
        <v>43466822</v>
      </c>
      <c r="AX1660">
        <v>77.39</v>
      </c>
      <c r="AY1660">
        <v>41.4</v>
      </c>
      <c r="AZ1660">
        <v>16.462</v>
      </c>
      <c r="BA1660">
        <v>11.132999999999999</v>
      </c>
      <c r="BB1660">
        <v>7894.393</v>
      </c>
      <c r="BC1660">
        <v>0.1</v>
      </c>
      <c r="BD1660">
        <v>539.84900000000005</v>
      </c>
      <c r="BE1660">
        <v>7.11</v>
      </c>
      <c r="BF1660">
        <v>13.5</v>
      </c>
      <c r="BG1660">
        <v>47.4</v>
      </c>
      <c r="BI1660">
        <v>8.8000000000000007</v>
      </c>
      <c r="BJ1660">
        <v>72.06</v>
      </c>
      <c r="BK1660">
        <v>0.77900000000000003</v>
      </c>
    </row>
    <row r="1661" spans="1:63" x14ac:dyDescent="0.3">
      <c r="A1661" t="s">
        <v>208</v>
      </c>
      <c r="B1661" t="s">
        <v>206</v>
      </c>
      <c r="C1661" t="s">
        <v>209</v>
      </c>
      <c r="D1661" s="33">
        <v>44000</v>
      </c>
      <c r="E1661">
        <v>34833</v>
      </c>
      <c r="F1661">
        <v>847</v>
      </c>
      <c r="G1661">
        <v>732.42899999999997</v>
      </c>
      <c r="H1661">
        <v>976</v>
      </c>
      <c r="I1661">
        <v>23</v>
      </c>
      <c r="J1661">
        <v>16</v>
      </c>
      <c r="K1661">
        <v>801.37</v>
      </c>
      <c r="L1661">
        <v>19.486000000000001</v>
      </c>
      <c r="M1661">
        <v>16.850000000000001</v>
      </c>
      <c r="N1661">
        <v>22.454000000000001</v>
      </c>
      <c r="O1661">
        <v>0.52900000000000003</v>
      </c>
      <c r="P1661">
        <v>0.36799999999999999</v>
      </c>
      <c r="Q1661">
        <v>1.22</v>
      </c>
      <c r="AA1661">
        <v>530442</v>
      </c>
      <c r="AB1661">
        <v>12.202999999999999</v>
      </c>
      <c r="AD1661">
        <v>10562</v>
      </c>
      <c r="AE1661">
        <v>0.24299999999999999</v>
      </c>
      <c r="AF1661">
        <v>6.93E-2</v>
      </c>
      <c r="AG1661">
        <v>14.4</v>
      </c>
      <c r="AH1661" t="s">
        <v>204</v>
      </c>
      <c r="AV1661">
        <v>68.06</v>
      </c>
      <c r="AW1661">
        <v>43466822</v>
      </c>
      <c r="AX1661">
        <v>77.39</v>
      </c>
      <c r="AY1661">
        <v>41.4</v>
      </c>
      <c r="AZ1661">
        <v>16.462</v>
      </c>
      <c r="BA1661">
        <v>11.132999999999999</v>
      </c>
      <c r="BB1661">
        <v>7894.393</v>
      </c>
      <c r="BC1661">
        <v>0.1</v>
      </c>
      <c r="BD1661">
        <v>539.84900000000005</v>
      </c>
      <c r="BE1661">
        <v>7.11</v>
      </c>
      <c r="BF1661">
        <v>13.5</v>
      </c>
      <c r="BG1661">
        <v>47.4</v>
      </c>
      <c r="BI1661">
        <v>8.8000000000000007</v>
      </c>
      <c r="BJ1661">
        <v>72.06</v>
      </c>
      <c r="BK1661">
        <v>0.77900000000000003</v>
      </c>
    </row>
    <row r="1662" spans="1:63" x14ac:dyDescent="0.3">
      <c r="A1662" t="s">
        <v>208</v>
      </c>
      <c r="B1662" t="s">
        <v>206</v>
      </c>
      <c r="C1662" t="s">
        <v>209</v>
      </c>
      <c r="D1662" s="33">
        <v>44001</v>
      </c>
      <c r="E1662">
        <v>35755</v>
      </c>
      <c r="F1662">
        <v>922</v>
      </c>
      <c r="G1662">
        <v>762.85699999999997</v>
      </c>
      <c r="H1662">
        <v>995</v>
      </c>
      <c r="I1662">
        <v>19</v>
      </c>
      <c r="J1662">
        <v>16.428999999999998</v>
      </c>
      <c r="K1662">
        <v>822.58100000000002</v>
      </c>
      <c r="L1662">
        <v>21.212</v>
      </c>
      <c r="M1662">
        <v>17.55</v>
      </c>
      <c r="N1662">
        <v>22.890999999999998</v>
      </c>
      <c r="O1662">
        <v>0.437</v>
      </c>
      <c r="P1662">
        <v>0.378</v>
      </c>
      <c r="Q1662">
        <v>1.2</v>
      </c>
      <c r="Z1662">
        <v>11805</v>
      </c>
      <c r="AA1662">
        <v>542247</v>
      </c>
      <c r="AB1662">
        <v>12.475</v>
      </c>
      <c r="AC1662">
        <v>0.27200000000000002</v>
      </c>
      <c r="AD1662">
        <v>10582</v>
      </c>
      <c r="AE1662">
        <v>0.24299999999999999</v>
      </c>
      <c r="AF1662">
        <v>7.2099999999999997E-2</v>
      </c>
      <c r="AG1662">
        <v>13.9</v>
      </c>
      <c r="AH1662" t="s">
        <v>204</v>
      </c>
      <c r="AV1662">
        <v>68.06</v>
      </c>
      <c r="AW1662">
        <v>43466822</v>
      </c>
      <c r="AX1662">
        <v>77.39</v>
      </c>
      <c r="AY1662">
        <v>41.4</v>
      </c>
      <c r="AZ1662">
        <v>16.462</v>
      </c>
      <c r="BA1662">
        <v>11.132999999999999</v>
      </c>
      <c r="BB1662">
        <v>7894.393</v>
      </c>
      <c r="BC1662">
        <v>0.1</v>
      </c>
      <c r="BD1662">
        <v>539.84900000000005</v>
      </c>
      <c r="BE1662">
        <v>7.11</v>
      </c>
      <c r="BF1662">
        <v>13.5</v>
      </c>
      <c r="BG1662">
        <v>47.4</v>
      </c>
      <c r="BI1662">
        <v>8.8000000000000007</v>
      </c>
      <c r="BJ1662">
        <v>72.06</v>
      </c>
      <c r="BK1662">
        <v>0.77900000000000003</v>
      </c>
    </row>
    <row r="1663" spans="1:63" x14ac:dyDescent="0.3">
      <c r="A1663" t="s">
        <v>208</v>
      </c>
      <c r="B1663" t="s">
        <v>206</v>
      </c>
      <c r="C1663" t="s">
        <v>209</v>
      </c>
      <c r="D1663" s="33">
        <v>44002</v>
      </c>
      <c r="E1663">
        <v>36615</v>
      </c>
      <c r="F1663">
        <v>860</v>
      </c>
      <c r="G1663">
        <v>776.85699999999997</v>
      </c>
      <c r="H1663">
        <v>1004</v>
      </c>
      <c r="I1663">
        <v>9</v>
      </c>
      <c r="J1663">
        <v>16.286000000000001</v>
      </c>
      <c r="K1663">
        <v>842.36699999999996</v>
      </c>
      <c r="L1663">
        <v>19.785</v>
      </c>
      <c r="M1663">
        <v>17.872</v>
      </c>
      <c r="N1663">
        <v>23.097999999999999</v>
      </c>
      <c r="O1663">
        <v>0.20699999999999999</v>
      </c>
      <c r="P1663">
        <v>0.375</v>
      </c>
      <c r="Q1663">
        <v>1.18</v>
      </c>
      <c r="Z1663">
        <v>11490</v>
      </c>
      <c r="AA1663">
        <v>553737</v>
      </c>
      <c r="AB1663">
        <v>12.739000000000001</v>
      </c>
      <c r="AC1663">
        <v>0.26400000000000001</v>
      </c>
      <c r="AD1663">
        <v>10661</v>
      </c>
      <c r="AE1663">
        <v>0.245</v>
      </c>
      <c r="AF1663">
        <v>7.2900000000000006E-2</v>
      </c>
      <c r="AG1663">
        <v>13.7</v>
      </c>
      <c r="AH1663" t="s">
        <v>204</v>
      </c>
      <c r="AV1663">
        <v>68.06</v>
      </c>
      <c r="AW1663">
        <v>43466822</v>
      </c>
      <c r="AX1663">
        <v>77.39</v>
      </c>
      <c r="AY1663">
        <v>41.4</v>
      </c>
      <c r="AZ1663">
        <v>16.462</v>
      </c>
      <c r="BA1663">
        <v>11.132999999999999</v>
      </c>
      <c r="BB1663">
        <v>7894.393</v>
      </c>
      <c r="BC1663">
        <v>0.1</v>
      </c>
      <c r="BD1663">
        <v>539.84900000000005</v>
      </c>
      <c r="BE1663">
        <v>7.11</v>
      </c>
      <c r="BF1663">
        <v>13.5</v>
      </c>
      <c r="BG1663">
        <v>47.4</v>
      </c>
      <c r="BI1663">
        <v>8.8000000000000007</v>
      </c>
      <c r="BJ1663">
        <v>72.06</v>
      </c>
      <c r="BK1663">
        <v>0.77900000000000003</v>
      </c>
    </row>
    <row r="1664" spans="1:63" x14ac:dyDescent="0.3">
      <c r="A1664" t="s">
        <v>208</v>
      </c>
      <c r="B1664" t="s">
        <v>206</v>
      </c>
      <c r="C1664" t="s">
        <v>209</v>
      </c>
      <c r="D1664" s="33">
        <v>44003</v>
      </c>
      <c r="E1664">
        <v>37361</v>
      </c>
      <c r="F1664">
        <v>746</v>
      </c>
      <c r="G1664">
        <v>787.14300000000003</v>
      </c>
      <c r="H1664">
        <v>1012</v>
      </c>
      <c r="I1664">
        <v>8</v>
      </c>
      <c r="J1664">
        <v>16.143000000000001</v>
      </c>
      <c r="K1664">
        <v>859.529</v>
      </c>
      <c r="L1664">
        <v>17.163</v>
      </c>
      <c r="M1664">
        <v>18.109000000000002</v>
      </c>
      <c r="N1664">
        <v>23.282</v>
      </c>
      <c r="O1664">
        <v>0.184</v>
      </c>
      <c r="P1664">
        <v>0.371</v>
      </c>
      <c r="Q1664">
        <v>1.1599999999999999</v>
      </c>
      <c r="Z1664">
        <v>9457</v>
      </c>
      <c r="AA1664">
        <v>563194</v>
      </c>
      <c r="AB1664">
        <v>12.957000000000001</v>
      </c>
      <c r="AC1664">
        <v>0.218</v>
      </c>
      <c r="AD1664">
        <v>10551</v>
      </c>
      <c r="AE1664">
        <v>0.24299999999999999</v>
      </c>
      <c r="AF1664">
        <v>7.46E-2</v>
      </c>
      <c r="AG1664">
        <v>13.4</v>
      </c>
      <c r="AH1664" t="s">
        <v>204</v>
      </c>
      <c r="AV1664">
        <v>68.06</v>
      </c>
      <c r="AW1664">
        <v>43466822</v>
      </c>
      <c r="AX1664">
        <v>77.39</v>
      </c>
      <c r="AY1664">
        <v>41.4</v>
      </c>
      <c r="AZ1664">
        <v>16.462</v>
      </c>
      <c r="BA1664">
        <v>11.132999999999999</v>
      </c>
      <c r="BB1664">
        <v>7894.393</v>
      </c>
      <c r="BC1664">
        <v>0.1</v>
      </c>
      <c r="BD1664">
        <v>539.84900000000005</v>
      </c>
      <c r="BE1664">
        <v>7.11</v>
      </c>
      <c r="BF1664">
        <v>13.5</v>
      </c>
      <c r="BG1664">
        <v>47.4</v>
      </c>
      <c r="BI1664">
        <v>8.8000000000000007</v>
      </c>
      <c r="BJ1664">
        <v>72.06</v>
      </c>
      <c r="BK1664">
        <v>0.77900000000000003</v>
      </c>
    </row>
    <row r="1665" spans="1:67" x14ac:dyDescent="0.3">
      <c r="A1665" t="s">
        <v>208</v>
      </c>
      <c r="B1665" t="s">
        <v>206</v>
      </c>
      <c r="C1665" t="s">
        <v>209</v>
      </c>
      <c r="D1665" s="33">
        <v>44004</v>
      </c>
      <c r="E1665">
        <v>38056</v>
      </c>
      <c r="F1665">
        <v>695</v>
      </c>
      <c r="G1665">
        <v>788.57100000000003</v>
      </c>
      <c r="H1665">
        <v>1022</v>
      </c>
      <c r="I1665">
        <v>10</v>
      </c>
      <c r="J1665">
        <v>15.856999999999999</v>
      </c>
      <c r="K1665">
        <v>875.51800000000003</v>
      </c>
      <c r="L1665">
        <v>15.989000000000001</v>
      </c>
      <c r="M1665">
        <v>18.141999999999999</v>
      </c>
      <c r="N1665">
        <v>23.512</v>
      </c>
      <c r="O1665">
        <v>0.23</v>
      </c>
      <c r="P1665">
        <v>0.36499999999999999</v>
      </c>
      <c r="Q1665">
        <v>1.17</v>
      </c>
      <c r="Z1665">
        <v>6395</v>
      </c>
      <c r="AA1665">
        <v>569589</v>
      </c>
      <c r="AB1665">
        <v>13.103999999999999</v>
      </c>
      <c r="AC1665">
        <v>0.14699999999999999</v>
      </c>
      <c r="AD1665">
        <v>10329</v>
      </c>
      <c r="AE1665">
        <v>0.23799999999999999</v>
      </c>
      <c r="AF1665">
        <v>7.6300000000000007E-2</v>
      </c>
      <c r="AG1665">
        <v>13.1</v>
      </c>
      <c r="AH1665" t="s">
        <v>204</v>
      </c>
      <c r="AV1665">
        <v>41.67</v>
      </c>
      <c r="AW1665">
        <v>43466822</v>
      </c>
      <c r="AX1665">
        <v>77.39</v>
      </c>
      <c r="AY1665">
        <v>41.4</v>
      </c>
      <c r="AZ1665">
        <v>16.462</v>
      </c>
      <c r="BA1665">
        <v>11.132999999999999</v>
      </c>
      <c r="BB1665">
        <v>7894.393</v>
      </c>
      <c r="BC1665">
        <v>0.1</v>
      </c>
      <c r="BD1665">
        <v>539.84900000000005</v>
      </c>
      <c r="BE1665">
        <v>7.11</v>
      </c>
      <c r="BF1665">
        <v>13.5</v>
      </c>
      <c r="BG1665">
        <v>47.4</v>
      </c>
      <c r="BI1665">
        <v>8.8000000000000007</v>
      </c>
      <c r="BJ1665">
        <v>72.06</v>
      </c>
      <c r="BK1665">
        <v>0.77900000000000003</v>
      </c>
    </row>
    <row r="1666" spans="1:67" x14ac:dyDescent="0.3">
      <c r="A1666" t="s">
        <v>208</v>
      </c>
      <c r="B1666" t="s">
        <v>206</v>
      </c>
      <c r="C1666" t="s">
        <v>209</v>
      </c>
      <c r="D1666" s="33">
        <v>44005</v>
      </c>
      <c r="E1666">
        <v>38901</v>
      </c>
      <c r="F1666">
        <v>845</v>
      </c>
      <c r="G1666">
        <v>813.14300000000003</v>
      </c>
      <c r="H1666">
        <v>1045</v>
      </c>
      <c r="I1666">
        <v>23</v>
      </c>
      <c r="J1666">
        <v>17.571000000000002</v>
      </c>
      <c r="K1666">
        <v>894.95799999999997</v>
      </c>
      <c r="L1666">
        <v>19.440000000000001</v>
      </c>
      <c r="M1666">
        <v>18.707000000000001</v>
      </c>
      <c r="N1666">
        <v>24.041</v>
      </c>
      <c r="O1666">
        <v>0.52900000000000003</v>
      </c>
      <c r="P1666">
        <v>0.40400000000000003</v>
      </c>
      <c r="Q1666">
        <v>1.21</v>
      </c>
      <c r="Z1666">
        <v>11225</v>
      </c>
      <c r="AA1666">
        <v>580814</v>
      </c>
      <c r="AB1666">
        <v>13.362</v>
      </c>
      <c r="AC1666">
        <v>0.25800000000000001</v>
      </c>
      <c r="AD1666">
        <v>10509</v>
      </c>
      <c r="AE1666">
        <v>0.24199999999999999</v>
      </c>
      <c r="AF1666">
        <v>7.7399999999999997E-2</v>
      </c>
      <c r="AG1666">
        <v>12.9</v>
      </c>
      <c r="AH1666" t="s">
        <v>204</v>
      </c>
      <c r="AV1666">
        <v>41.67</v>
      </c>
      <c r="AW1666">
        <v>43466822</v>
      </c>
      <c r="AX1666">
        <v>77.39</v>
      </c>
      <c r="AY1666">
        <v>41.4</v>
      </c>
      <c r="AZ1666">
        <v>16.462</v>
      </c>
      <c r="BA1666">
        <v>11.132999999999999</v>
      </c>
      <c r="BB1666">
        <v>7894.393</v>
      </c>
      <c r="BC1666">
        <v>0.1</v>
      </c>
      <c r="BD1666">
        <v>539.84900000000005</v>
      </c>
      <c r="BE1666">
        <v>7.11</v>
      </c>
      <c r="BF1666">
        <v>13.5</v>
      </c>
      <c r="BG1666">
        <v>47.4</v>
      </c>
      <c r="BI1666">
        <v>8.8000000000000007</v>
      </c>
      <c r="BJ1666">
        <v>72.06</v>
      </c>
      <c r="BK1666">
        <v>0.77900000000000003</v>
      </c>
    </row>
    <row r="1667" spans="1:67" x14ac:dyDescent="0.3">
      <c r="A1667" t="s">
        <v>208</v>
      </c>
      <c r="B1667" t="s">
        <v>206</v>
      </c>
      <c r="C1667" t="s">
        <v>209</v>
      </c>
      <c r="D1667" s="33">
        <v>44006</v>
      </c>
      <c r="E1667">
        <v>39852</v>
      </c>
      <c r="F1667">
        <v>951</v>
      </c>
      <c r="G1667">
        <v>838</v>
      </c>
      <c r="H1667">
        <v>1061</v>
      </c>
      <c r="I1667">
        <v>16</v>
      </c>
      <c r="J1667">
        <v>15.429</v>
      </c>
      <c r="K1667">
        <v>916.83699999999999</v>
      </c>
      <c r="L1667">
        <v>21.879000000000001</v>
      </c>
      <c r="M1667">
        <v>19.279</v>
      </c>
      <c r="N1667">
        <v>24.408999999999999</v>
      </c>
      <c r="O1667">
        <v>0.36799999999999999</v>
      </c>
      <c r="P1667">
        <v>0.35499999999999998</v>
      </c>
      <c r="Q1667">
        <v>1.21</v>
      </c>
      <c r="Z1667">
        <v>13188</v>
      </c>
      <c r="AA1667">
        <v>594002</v>
      </c>
      <c r="AB1667">
        <v>13.666</v>
      </c>
      <c r="AC1667">
        <v>0.30299999999999999</v>
      </c>
      <c r="AD1667">
        <v>10736</v>
      </c>
      <c r="AE1667">
        <v>0.247</v>
      </c>
      <c r="AF1667">
        <v>7.8100000000000003E-2</v>
      </c>
      <c r="AG1667">
        <v>12.8</v>
      </c>
      <c r="AH1667" t="s">
        <v>204</v>
      </c>
      <c r="AV1667">
        <v>41.67</v>
      </c>
      <c r="AW1667">
        <v>43466822</v>
      </c>
      <c r="AX1667">
        <v>77.39</v>
      </c>
      <c r="AY1667">
        <v>41.4</v>
      </c>
      <c r="AZ1667">
        <v>16.462</v>
      </c>
      <c r="BA1667">
        <v>11.132999999999999</v>
      </c>
      <c r="BB1667">
        <v>7894.393</v>
      </c>
      <c r="BC1667">
        <v>0.1</v>
      </c>
      <c r="BD1667">
        <v>539.84900000000005</v>
      </c>
      <c r="BE1667">
        <v>7.11</v>
      </c>
      <c r="BF1667">
        <v>13.5</v>
      </c>
      <c r="BG1667">
        <v>47.4</v>
      </c>
      <c r="BI1667">
        <v>8.8000000000000007</v>
      </c>
      <c r="BJ1667">
        <v>72.06</v>
      </c>
      <c r="BK1667">
        <v>0.77900000000000003</v>
      </c>
    </row>
    <row r="1668" spans="1:67" x14ac:dyDescent="0.3">
      <c r="A1668" t="s">
        <v>208</v>
      </c>
      <c r="B1668" t="s">
        <v>206</v>
      </c>
      <c r="C1668" t="s">
        <v>209</v>
      </c>
      <c r="D1668" s="33">
        <v>44007</v>
      </c>
      <c r="E1668">
        <v>40854</v>
      </c>
      <c r="F1668">
        <v>1002</v>
      </c>
      <c r="G1668">
        <v>860.14300000000003</v>
      </c>
      <c r="H1668">
        <v>1078</v>
      </c>
      <c r="I1668">
        <v>17</v>
      </c>
      <c r="J1668">
        <v>14.571</v>
      </c>
      <c r="K1668">
        <v>939.88900000000001</v>
      </c>
      <c r="L1668">
        <v>23.052</v>
      </c>
      <c r="M1668">
        <v>19.788</v>
      </c>
      <c r="N1668">
        <v>24.800999999999998</v>
      </c>
      <c r="O1668">
        <v>0.39100000000000001</v>
      </c>
      <c r="P1668">
        <v>0.33500000000000002</v>
      </c>
      <c r="Q1668">
        <v>1.18</v>
      </c>
      <c r="Z1668">
        <v>12764</v>
      </c>
      <c r="AA1668">
        <v>606766</v>
      </c>
      <c r="AB1668">
        <v>13.959</v>
      </c>
      <c r="AC1668">
        <v>0.29399999999999998</v>
      </c>
      <c r="AD1668">
        <v>10903</v>
      </c>
      <c r="AE1668">
        <v>0.251</v>
      </c>
      <c r="AF1668">
        <v>7.8899999999999998E-2</v>
      </c>
      <c r="AG1668">
        <v>12.7</v>
      </c>
      <c r="AH1668" t="s">
        <v>204</v>
      </c>
      <c r="AV1668">
        <v>41.67</v>
      </c>
      <c r="AW1668">
        <v>43466822</v>
      </c>
      <c r="AX1668">
        <v>77.39</v>
      </c>
      <c r="AY1668">
        <v>41.4</v>
      </c>
      <c r="AZ1668">
        <v>16.462</v>
      </c>
      <c r="BA1668">
        <v>11.132999999999999</v>
      </c>
      <c r="BB1668">
        <v>7894.393</v>
      </c>
      <c r="BC1668">
        <v>0.1</v>
      </c>
      <c r="BD1668">
        <v>539.84900000000005</v>
      </c>
      <c r="BE1668">
        <v>7.11</v>
      </c>
      <c r="BF1668">
        <v>13.5</v>
      </c>
      <c r="BG1668">
        <v>47.4</v>
      </c>
      <c r="BI1668">
        <v>8.8000000000000007</v>
      </c>
      <c r="BJ1668">
        <v>72.06</v>
      </c>
      <c r="BK1668">
        <v>0.77900000000000003</v>
      </c>
    </row>
    <row r="1669" spans="1:67" x14ac:dyDescent="0.3">
      <c r="A1669" t="s">
        <v>208</v>
      </c>
      <c r="B1669" t="s">
        <v>206</v>
      </c>
      <c r="C1669" t="s">
        <v>209</v>
      </c>
      <c r="D1669" s="33">
        <v>44008</v>
      </c>
      <c r="E1669">
        <v>41975</v>
      </c>
      <c r="F1669">
        <v>1121</v>
      </c>
      <c r="G1669">
        <v>888.57100000000003</v>
      </c>
      <c r="H1669">
        <v>1097</v>
      </c>
      <c r="I1669">
        <v>19</v>
      </c>
      <c r="J1669">
        <v>14.571</v>
      </c>
      <c r="K1669">
        <v>965.67899999999997</v>
      </c>
      <c r="L1669">
        <v>25.79</v>
      </c>
      <c r="M1669">
        <v>20.443000000000001</v>
      </c>
      <c r="N1669">
        <v>25.238</v>
      </c>
      <c r="O1669">
        <v>0.437</v>
      </c>
      <c r="P1669">
        <v>0.33500000000000002</v>
      </c>
      <c r="Q1669">
        <v>1.1499999999999999</v>
      </c>
      <c r="AD1669">
        <v>11017</v>
      </c>
      <c r="AE1669">
        <v>0.253</v>
      </c>
      <c r="AF1669">
        <v>8.0699999999999994E-2</v>
      </c>
      <c r="AG1669">
        <v>12.4</v>
      </c>
      <c r="AH1669" t="s">
        <v>204</v>
      </c>
      <c r="AV1669">
        <v>41.67</v>
      </c>
      <c r="AW1669">
        <v>43466822</v>
      </c>
      <c r="AX1669">
        <v>77.39</v>
      </c>
      <c r="AY1669">
        <v>41.4</v>
      </c>
      <c r="AZ1669">
        <v>16.462</v>
      </c>
      <c r="BA1669">
        <v>11.132999999999999</v>
      </c>
      <c r="BB1669">
        <v>7894.393</v>
      </c>
      <c r="BC1669">
        <v>0.1</v>
      </c>
      <c r="BD1669">
        <v>539.84900000000005</v>
      </c>
      <c r="BE1669">
        <v>7.11</v>
      </c>
      <c r="BF1669">
        <v>13.5</v>
      </c>
      <c r="BG1669">
        <v>47.4</v>
      </c>
      <c r="BI1669">
        <v>8.8000000000000007</v>
      </c>
      <c r="BJ1669">
        <v>72.06</v>
      </c>
      <c r="BK1669">
        <v>0.77900000000000003</v>
      </c>
    </row>
    <row r="1670" spans="1:67" x14ac:dyDescent="0.3">
      <c r="A1670" t="s">
        <v>208</v>
      </c>
      <c r="B1670" t="s">
        <v>206</v>
      </c>
      <c r="C1670" t="s">
        <v>209</v>
      </c>
      <c r="D1670" s="33">
        <v>44009</v>
      </c>
      <c r="E1670">
        <v>42932</v>
      </c>
      <c r="F1670">
        <v>957</v>
      </c>
      <c r="G1670">
        <v>902.42899999999997</v>
      </c>
      <c r="H1670">
        <v>1121</v>
      </c>
      <c r="I1670">
        <v>24</v>
      </c>
      <c r="J1670">
        <v>16.713999999999999</v>
      </c>
      <c r="K1670">
        <v>987.69600000000003</v>
      </c>
      <c r="L1670">
        <v>22.016999999999999</v>
      </c>
      <c r="M1670">
        <v>20.760999999999999</v>
      </c>
      <c r="N1670">
        <v>25.79</v>
      </c>
      <c r="O1670">
        <v>0.55200000000000005</v>
      </c>
      <c r="P1670">
        <v>0.38500000000000001</v>
      </c>
      <c r="Q1670">
        <v>1.1000000000000001</v>
      </c>
      <c r="AA1670">
        <v>631966</v>
      </c>
      <c r="AB1670">
        <v>14.539</v>
      </c>
      <c r="AD1670">
        <v>11176</v>
      </c>
      <c r="AE1670">
        <v>0.25700000000000001</v>
      </c>
      <c r="AF1670">
        <v>8.0699999999999994E-2</v>
      </c>
      <c r="AG1670">
        <v>12.4</v>
      </c>
      <c r="AH1670" t="s">
        <v>204</v>
      </c>
      <c r="AV1670">
        <v>41.67</v>
      </c>
      <c r="AW1670">
        <v>43466822</v>
      </c>
      <c r="AX1670">
        <v>77.39</v>
      </c>
      <c r="AY1670">
        <v>41.4</v>
      </c>
      <c r="AZ1670">
        <v>16.462</v>
      </c>
      <c r="BA1670">
        <v>11.132999999999999</v>
      </c>
      <c r="BB1670">
        <v>7894.393</v>
      </c>
      <c r="BC1670">
        <v>0.1</v>
      </c>
      <c r="BD1670">
        <v>539.84900000000005</v>
      </c>
      <c r="BE1670">
        <v>7.11</v>
      </c>
      <c r="BF1670">
        <v>13.5</v>
      </c>
      <c r="BG1670">
        <v>47.4</v>
      </c>
      <c r="BI1670">
        <v>8.8000000000000007</v>
      </c>
      <c r="BJ1670">
        <v>72.06</v>
      </c>
      <c r="BK1670">
        <v>0.77900000000000003</v>
      </c>
    </row>
    <row r="1671" spans="1:67" x14ac:dyDescent="0.3">
      <c r="A1671" t="s">
        <v>208</v>
      </c>
      <c r="B1671" t="s">
        <v>206</v>
      </c>
      <c r="C1671" t="s">
        <v>209</v>
      </c>
      <c r="D1671" s="33">
        <v>44010</v>
      </c>
      <c r="E1671">
        <v>43856</v>
      </c>
      <c r="F1671">
        <v>924</v>
      </c>
      <c r="G1671">
        <v>927.85699999999997</v>
      </c>
      <c r="H1671">
        <v>1142</v>
      </c>
      <c r="I1671">
        <v>21</v>
      </c>
      <c r="J1671">
        <v>18.571000000000002</v>
      </c>
      <c r="K1671">
        <v>1008.953</v>
      </c>
      <c r="L1671">
        <v>21.257999999999999</v>
      </c>
      <c r="M1671">
        <v>21.346</v>
      </c>
      <c r="N1671">
        <v>26.273</v>
      </c>
      <c r="O1671">
        <v>0.48299999999999998</v>
      </c>
      <c r="P1671">
        <v>0.42699999999999999</v>
      </c>
      <c r="Q1671">
        <v>1.06</v>
      </c>
      <c r="Z1671">
        <v>9945</v>
      </c>
      <c r="AA1671">
        <v>641911</v>
      </c>
      <c r="AB1671">
        <v>14.768000000000001</v>
      </c>
      <c r="AC1671">
        <v>0.22900000000000001</v>
      </c>
      <c r="AD1671">
        <v>11245</v>
      </c>
      <c r="AE1671">
        <v>0.25900000000000001</v>
      </c>
      <c r="AF1671">
        <v>8.2500000000000004E-2</v>
      </c>
      <c r="AG1671">
        <v>12.1</v>
      </c>
      <c r="AH1671" t="s">
        <v>204</v>
      </c>
      <c r="AV1671">
        <v>41.67</v>
      </c>
      <c r="AW1671">
        <v>43466822</v>
      </c>
      <c r="AX1671">
        <v>77.39</v>
      </c>
      <c r="AY1671">
        <v>41.4</v>
      </c>
      <c r="AZ1671">
        <v>16.462</v>
      </c>
      <c r="BA1671">
        <v>11.132999999999999</v>
      </c>
      <c r="BB1671">
        <v>7894.393</v>
      </c>
      <c r="BC1671">
        <v>0.1</v>
      </c>
      <c r="BD1671">
        <v>539.84900000000005</v>
      </c>
      <c r="BE1671">
        <v>7.11</v>
      </c>
      <c r="BF1671">
        <v>13.5</v>
      </c>
      <c r="BG1671">
        <v>47.4</v>
      </c>
      <c r="BI1671">
        <v>8.8000000000000007</v>
      </c>
      <c r="BJ1671">
        <v>72.06</v>
      </c>
      <c r="BK1671">
        <v>0.77900000000000003</v>
      </c>
    </row>
    <row r="1672" spans="1:67" x14ac:dyDescent="0.3">
      <c r="A1672" t="s">
        <v>208</v>
      </c>
      <c r="B1672" t="s">
        <v>206</v>
      </c>
      <c r="C1672" t="s">
        <v>209</v>
      </c>
      <c r="D1672" s="33">
        <v>44011</v>
      </c>
      <c r="E1672">
        <v>44538</v>
      </c>
      <c r="F1672">
        <v>682</v>
      </c>
      <c r="G1672">
        <v>926</v>
      </c>
      <c r="H1672">
        <v>1161</v>
      </c>
      <c r="I1672">
        <v>19</v>
      </c>
      <c r="J1672">
        <v>19.856999999999999</v>
      </c>
      <c r="K1672">
        <v>1024.644</v>
      </c>
      <c r="L1672">
        <v>15.69</v>
      </c>
      <c r="M1672">
        <v>21.303999999999998</v>
      </c>
      <c r="N1672">
        <v>26.71</v>
      </c>
      <c r="O1672">
        <v>0.437</v>
      </c>
      <c r="P1672">
        <v>0.45700000000000002</v>
      </c>
      <c r="Q1672">
        <v>1.02</v>
      </c>
      <c r="Z1672">
        <v>7239</v>
      </c>
      <c r="AA1672">
        <v>649150</v>
      </c>
      <c r="AB1672">
        <v>14.933999999999999</v>
      </c>
      <c r="AC1672">
        <v>0.16700000000000001</v>
      </c>
      <c r="AD1672">
        <v>11366</v>
      </c>
      <c r="AE1672">
        <v>0.26100000000000001</v>
      </c>
      <c r="AF1672">
        <v>8.1500000000000003E-2</v>
      </c>
      <c r="AG1672">
        <v>12.3</v>
      </c>
      <c r="AH1672" t="s">
        <v>204</v>
      </c>
      <c r="AV1672">
        <v>41.67</v>
      </c>
      <c r="AW1672">
        <v>43466822</v>
      </c>
      <c r="AX1672">
        <v>77.39</v>
      </c>
      <c r="AY1672">
        <v>41.4</v>
      </c>
      <c r="AZ1672">
        <v>16.462</v>
      </c>
      <c r="BA1672">
        <v>11.132999999999999</v>
      </c>
      <c r="BB1672">
        <v>7894.393</v>
      </c>
      <c r="BC1672">
        <v>0.1</v>
      </c>
      <c r="BD1672">
        <v>539.84900000000005</v>
      </c>
      <c r="BE1672">
        <v>7.11</v>
      </c>
      <c r="BF1672">
        <v>13.5</v>
      </c>
      <c r="BG1672">
        <v>47.4</v>
      </c>
      <c r="BI1672">
        <v>8.8000000000000007</v>
      </c>
      <c r="BJ1672">
        <v>72.06</v>
      </c>
      <c r="BK1672">
        <v>0.77900000000000003</v>
      </c>
    </row>
    <row r="1673" spans="1:67" x14ac:dyDescent="0.3">
      <c r="A1673" t="s">
        <v>208</v>
      </c>
      <c r="B1673" t="s">
        <v>206</v>
      </c>
      <c r="C1673" t="s">
        <v>209</v>
      </c>
      <c r="D1673" s="33">
        <v>44012</v>
      </c>
      <c r="E1673">
        <v>45254</v>
      </c>
      <c r="F1673">
        <v>716</v>
      </c>
      <c r="G1673">
        <v>907.57100000000003</v>
      </c>
      <c r="H1673">
        <v>1173</v>
      </c>
      <c r="I1673">
        <v>12</v>
      </c>
      <c r="J1673">
        <v>18.286000000000001</v>
      </c>
      <c r="K1673">
        <v>1041.116</v>
      </c>
      <c r="L1673">
        <v>16.472000000000001</v>
      </c>
      <c r="M1673">
        <v>20.88</v>
      </c>
      <c r="N1673">
        <v>26.986000000000001</v>
      </c>
      <c r="O1673">
        <v>0.27600000000000002</v>
      </c>
      <c r="P1673">
        <v>0.42099999999999999</v>
      </c>
      <c r="Q1673">
        <v>0.98</v>
      </c>
      <c r="Z1673">
        <v>6972</v>
      </c>
      <c r="AA1673">
        <v>656122</v>
      </c>
      <c r="AB1673">
        <v>15.095000000000001</v>
      </c>
      <c r="AC1673">
        <v>0.16</v>
      </c>
      <c r="AD1673">
        <v>10758</v>
      </c>
      <c r="AE1673">
        <v>0.247</v>
      </c>
      <c r="AF1673">
        <v>8.4400000000000003E-2</v>
      </c>
      <c r="AG1673">
        <v>11.9</v>
      </c>
      <c r="AH1673" t="s">
        <v>204</v>
      </c>
      <c r="AV1673">
        <v>41.67</v>
      </c>
      <c r="AW1673">
        <v>43466822</v>
      </c>
      <c r="AX1673">
        <v>77.39</v>
      </c>
      <c r="AY1673">
        <v>41.4</v>
      </c>
      <c r="AZ1673">
        <v>16.462</v>
      </c>
      <c r="BA1673">
        <v>11.132999999999999</v>
      </c>
      <c r="BB1673">
        <v>7894.393</v>
      </c>
      <c r="BC1673">
        <v>0.1</v>
      </c>
      <c r="BD1673">
        <v>539.84900000000005</v>
      </c>
      <c r="BE1673">
        <v>7.11</v>
      </c>
      <c r="BF1673">
        <v>13.5</v>
      </c>
      <c r="BG1673">
        <v>47.4</v>
      </c>
      <c r="BI1673">
        <v>8.8000000000000007</v>
      </c>
      <c r="BJ1673">
        <v>72.06</v>
      </c>
      <c r="BK1673">
        <v>0.77900000000000003</v>
      </c>
      <c r="BL1673">
        <v>-12190</v>
      </c>
      <c r="BM1673">
        <v>-4.07</v>
      </c>
      <c r="BN1673">
        <v>6.01</v>
      </c>
      <c r="BO1673">
        <v>-280.443783076665</v>
      </c>
    </row>
    <row r="1674" spans="1:67" x14ac:dyDescent="0.3">
      <c r="A1674" t="s">
        <v>208</v>
      </c>
      <c r="B1674" t="s">
        <v>206</v>
      </c>
      <c r="C1674" t="s">
        <v>209</v>
      </c>
      <c r="D1674" s="33">
        <v>44013</v>
      </c>
      <c r="E1674">
        <v>45924</v>
      </c>
      <c r="F1674">
        <v>670</v>
      </c>
      <c r="G1674">
        <v>867.42899999999997</v>
      </c>
      <c r="H1674">
        <v>1188</v>
      </c>
      <c r="I1674">
        <v>15</v>
      </c>
      <c r="J1674">
        <v>18.143000000000001</v>
      </c>
      <c r="K1674">
        <v>1056.53</v>
      </c>
      <c r="L1674">
        <v>15.414</v>
      </c>
      <c r="M1674">
        <v>19.956</v>
      </c>
      <c r="N1674">
        <v>27.331</v>
      </c>
      <c r="O1674">
        <v>0.34499999999999997</v>
      </c>
      <c r="P1674">
        <v>0.41699999999999998</v>
      </c>
      <c r="Q1674">
        <v>0.95</v>
      </c>
      <c r="Z1674">
        <v>10025</v>
      </c>
      <c r="AA1674">
        <v>666147</v>
      </c>
      <c r="AB1674">
        <v>15.324999999999999</v>
      </c>
      <c r="AC1674">
        <v>0.23100000000000001</v>
      </c>
      <c r="AD1674">
        <v>10306</v>
      </c>
      <c r="AE1674">
        <v>0.23699999999999999</v>
      </c>
      <c r="AF1674">
        <v>8.4199999999999997E-2</v>
      </c>
      <c r="AG1674">
        <v>11.9</v>
      </c>
      <c r="AH1674" t="s">
        <v>204</v>
      </c>
      <c r="AV1674">
        <v>41.67</v>
      </c>
      <c r="AW1674">
        <v>43466822</v>
      </c>
      <c r="AX1674">
        <v>77.39</v>
      </c>
      <c r="AY1674">
        <v>41.4</v>
      </c>
      <c r="AZ1674">
        <v>16.462</v>
      </c>
      <c r="BA1674">
        <v>11.132999999999999</v>
      </c>
      <c r="BB1674">
        <v>7894.393</v>
      </c>
      <c r="BC1674">
        <v>0.1</v>
      </c>
      <c r="BD1674">
        <v>539.84900000000005</v>
      </c>
      <c r="BE1674">
        <v>7.11</v>
      </c>
      <c r="BF1674">
        <v>13.5</v>
      </c>
      <c r="BG1674">
        <v>47.4</v>
      </c>
      <c r="BI1674">
        <v>8.8000000000000007</v>
      </c>
      <c r="BJ1674">
        <v>72.06</v>
      </c>
      <c r="BK1674">
        <v>0.77900000000000003</v>
      </c>
    </row>
    <row r="1675" spans="1:67" x14ac:dyDescent="0.3">
      <c r="A1675" t="s">
        <v>208</v>
      </c>
      <c r="B1675" t="s">
        <v>206</v>
      </c>
      <c r="C1675" t="s">
        <v>209</v>
      </c>
      <c r="D1675" s="33">
        <v>44014</v>
      </c>
      <c r="E1675">
        <v>46821</v>
      </c>
      <c r="F1675">
        <v>897</v>
      </c>
      <c r="G1675">
        <v>852.42899999999997</v>
      </c>
      <c r="H1675">
        <v>1200</v>
      </c>
      <c r="I1675">
        <v>12</v>
      </c>
      <c r="J1675">
        <v>17.428999999999998</v>
      </c>
      <c r="K1675">
        <v>1077.1659999999999</v>
      </c>
      <c r="L1675">
        <v>20.635999999999999</v>
      </c>
      <c r="M1675">
        <v>19.611000000000001</v>
      </c>
      <c r="N1675">
        <v>27.606999999999999</v>
      </c>
      <c r="O1675">
        <v>0.27600000000000002</v>
      </c>
      <c r="P1675">
        <v>0.40100000000000002</v>
      </c>
      <c r="Q1675">
        <v>0.96</v>
      </c>
      <c r="Z1675">
        <v>11110</v>
      </c>
      <c r="AA1675">
        <v>677257</v>
      </c>
      <c r="AB1675">
        <v>15.581</v>
      </c>
      <c r="AC1675">
        <v>0.25600000000000001</v>
      </c>
      <c r="AD1675">
        <v>10070</v>
      </c>
      <c r="AE1675">
        <v>0.23200000000000001</v>
      </c>
      <c r="AF1675">
        <v>8.4699999999999998E-2</v>
      </c>
      <c r="AG1675">
        <v>11.8</v>
      </c>
      <c r="AH1675" t="s">
        <v>204</v>
      </c>
      <c r="AV1675">
        <v>41.67</v>
      </c>
      <c r="AW1675">
        <v>43466822</v>
      </c>
      <c r="AX1675">
        <v>77.39</v>
      </c>
      <c r="AY1675">
        <v>41.4</v>
      </c>
      <c r="AZ1675">
        <v>16.462</v>
      </c>
      <c r="BA1675">
        <v>11.132999999999999</v>
      </c>
      <c r="BB1675">
        <v>7894.393</v>
      </c>
      <c r="BC1675">
        <v>0.1</v>
      </c>
      <c r="BD1675">
        <v>539.84900000000005</v>
      </c>
      <c r="BE1675">
        <v>7.11</v>
      </c>
      <c r="BF1675">
        <v>13.5</v>
      </c>
      <c r="BG1675">
        <v>47.4</v>
      </c>
      <c r="BI1675">
        <v>8.8000000000000007</v>
      </c>
      <c r="BJ1675">
        <v>72.06</v>
      </c>
      <c r="BK1675">
        <v>0.77900000000000003</v>
      </c>
    </row>
    <row r="1676" spans="1:67" x14ac:dyDescent="0.3">
      <c r="A1676" t="s">
        <v>208</v>
      </c>
      <c r="B1676" t="s">
        <v>206</v>
      </c>
      <c r="C1676" t="s">
        <v>209</v>
      </c>
      <c r="D1676" s="33">
        <v>44015</v>
      </c>
      <c r="E1676">
        <v>47705</v>
      </c>
      <c r="F1676">
        <v>884</v>
      </c>
      <c r="G1676">
        <v>818.57100000000003</v>
      </c>
      <c r="H1676">
        <v>1227</v>
      </c>
      <c r="I1676">
        <v>27</v>
      </c>
      <c r="J1676">
        <v>18.571000000000002</v>
      </c>
      <c r="K1676">
        <v>1097.5039999999999</v>
      </c>
      <c r="L1676">
        <v>20.337</v>
      </c>
      <c r="M1676">
        <v>18.832000000000001</v>
      </c>
      <c r="N1676">
        <v>28.228000000000002</v>
      </c>
      <c r="O1676">
        <v>0.621</v>
      </c>
      <c r="P1676">
        <v>0.42699999999999999</v>
      </c>
      <c r="Q1676">
        <v>0.96</v>
      </c>
      <c r="Z1676">
        <v>13696</v>
      </c>
      <c r="AA1676">
        <v>690953</v>
      </c>
      <c r="AB1676">
        <v>15.896000000000001</v>
      </c>
      <c r="AC1676">
        <v>0.315</v>
      </c>
      <c r="AD1676">
        <v>10227</v>
      </c>
      <c r="AE1676">
        <v>0.23499999999999999</v>
      </c>
      <c r="AF1676">
        <v>0.08</v>
      </c>
      <c r="AG1676">
        <v>12.5</v>
      </c>
      <c r="AH1676" t="s">
        <v>204</v>
      </c>
      <c r="AV1676">
        <v>41.67</v>
      </c>
      <c r="AW1676">
        <v>43466822</v>
      </c>
      <c r="AX1676">
        <v>77.39</v>
      </c>
      <c r="AY1676">
        <v>41.4</v>
      </c>
      <c r="AZ1676">
        <v>16.462</v>
      </c>
      <c r="BA1676">
        <v>11.132999999999999</v>
      </c>
      <c r="BB1676">
        <v>7894.393</v>
      </c>
      <c r="BC1676">
        <v>0.1</v>
      </c>
      <c r="BD1676">
        <v>539.84900000000005</v>
      </c>
      <c r="BE1676">
        <v>7.11</v>
      </c>
      <c r="BF1676">
        <v>13.5</v>
      </c>
      <c r="BG1676">
        <v>47.4</v>
      </c>
      <c r="BI1676">
        <v>8.8000000000000007</v>
      </c>
      <c r="BJ1676">
        <v>72.06</v>
      </c>
      <c r="BK1676">
        <v>0.77900000000000003</v>
      </c>
    </row>
    <row r="1677" spans="1:67" x14ac:dyDescent="0.3">
      <c r="A1677" t="s">
        <v>208</v>
      </c>
      <c r="B1677" t="s">
        <v>206</v>
      </c>
      <c r="C1677" t="s">
        <v>209</v>
      </c>
      <c r="D1677" s="33">
        <v>44016</v>
      </c>
      <c r="E1677">
        <v>48628</v>
      </c>
      <c r="F1677">
        <v>923</v>
      </c>
      <c r="G1677">
        <v>813.71400000000006</v>
      </c>
      <c r="H1677">
        <v>1243</v>
      </c>
      <c r="I1677">
        <v>16</v>
      </c>
      <c r="J1677">
        <v>17.428999999999998</v>
      </c>
      <c r="K1677">
        <v>1118.7380000000001</v>
      </c>
      <c r="L1677">
        <v>21.234999999999999</v>
      </c>
      <c r="M1677">
        <v>18.72</v>
      </c>
      <c r="N1677">
        <v>28.597000000000001</v>
      </c>
      <c r="O1677">
        <v>0.36799999999999999</v>
      </c>
      <c r="P1677">
        <v>0.40100000000000002</v>
      </c>
      <c r="Q1677">
        <v>0.98</v>
      </c>
      <c r="AD1677">
        <v>10199</v>
      </c>
      <c r="AE1677">
        <v>0.23499999999999999</v>
      </c>
      <c r="AF1677">
        <v>7.9799999999999996E-2</v>
      </c>
      <c r="AG1677">
        <v>12.5</v>
      </c>
      <c r="AH1677" t="s">
        <v>204</v>
      </c>
      <c r="AV1677">
        <v>41.67</v>
      </c>
      <c r="AW1677">
        <v>43466822</v>
      </c>
      <c r="AX1677">
        <v>77.39</v>
      </c>
      <c r="AY1677">
        <v>41.4</v>
      </c>
      <c r="AZ1677">
        <v>16.462</v>
      </c>
      <c r="BA1677">
        <v>11.132999999999999</v>
      </c>
      <c r="BB1677">
        <v>7894.393</v>
      </c>
      <c r="BC1677">
        <v>0.1</v>
      </c>
      <c r="BD1677">
        <v>539.84900000000005</v>
      </c>
      <c r="BE1677">
        <v>7.11</v>
      </c>
      <c r="BF1677">
        <v>13.5</v>
      </c>
      <c r="BG1677">
        <v>47.4</v>
      </c>
      <c r="BI1677">
        <v>8.8000000000000007</v>
      </c>
      <c r="BJ1677">
        <v>72.06</v>
      </c>
      <c r="BK1677">
        <v>0.77900000000000003</v>
      </c>
    </row>
    <row r="1678" spans="1:67" x14ac:dyDescent="0.3">
      <c r="A1678" t="s">
        <v>208</v>
      </c>
      <c r="B1678" t="s">
        <v>206</v>
      </c>
      <c r="C1678" t="s">
        <v>209</v>
      </c>
      <c r="D1678" s="33">
        <v>44017</v>
      </c>
      <c r="E1678">
        <v>49468</v>
      </c>
      <c r="F1678">
        <v>840</v>
      </c>
      <c r="G1678">
        <v>801.71400000000006</v>
      </c>
      <c r="H1678">
        <v>1265</v>
      </c>
      <c r="I1678">
        <v>22</v>
      </c>
      <c r="J1678">
        <v>17.571000000000002</v>
      </c>
      <c r="K1678">
        <v>1138.0630000000001</v>
      </c>
      <c r="L1678">
        <v>19.324999999999999</v>
      </c>
      <c r="M1678">
        <v>18.443999999999999</v>
      </c>
      <c r="N1678">
        <v>29.103000000000002</v>
      </c>
      <c r="O1678">
        <v>0.50600000000000001</v>
      </c>
      <c r="P1678">
        <v>0.40400000000000003</v>
      </c>
      <c r="Q1678">
        <v>0.97</v>
      </c>
      <c r="AA1678">
        <v>715770</v>
      </c>
      <c r="AB1678">
        <v>16.466999999999999</v>
      </c>
      <c r="AD1678">
        <v>10551</v>
      </c>
      <c r="AE1678">
        <v>0.24299999999999999</v>
      </c>
      <c r="AF1678">
        <v>7.5999999999999998E-2</v>
      </c>
      <c r="AG1678">
        <v>13.2</v>
      </c>
      <c r="AH1678" t="s">
        <v>204</v>
      </c>
      <c r="AV1678">
        <v>41.67</v>
      </c>
      <c r="AW1678">
        <v>43466822</v>
      </c>
      <c r="AX1678">
        <v>77.39</v>
      </c>
      <c r="AY1678">
        <v>41.4</v>
      </c>
      <c r="AZ1678">
        <v>16.462</v>
      </c>
      <c r="BA1678">
        <v>11.132999999999999</v>
      </c>
      <c r="BB1678">
        <v>7894.393</v>
      </c>
      <c r="BC1678">
        <v>0.1</v>
      </c>
      <c r="BD1678">
        <v>539.84900000000005</v>
      </c>
      <c r="BE1678">
        <v>7.11</v>
      </c>
      <c r="BF1678">
        <v>13.5</v>
      </c>
      <c r="BG1678">
        <v>47.4</v>
      </c>
      <c r="BI1678">
        <v>8.8000000000000007</v>
      </c>
      <c r="BJ1678">
        <v>72.06</v>
      </c>
      <c r="BK1678">
        <v>0.77900000000000003</v>
      </c>
    </row>
    <row r="1679" spans="1:67" x14ac:dyDescent="0.3">
      <c r="A1679" t="s">
        <v>208</v>
      </c>
      <c r="B1679" t="s">
        <v>206</v>
      </c>
      <c r="C1679" t="s">
        <v>209</v>
      </c>
      <c r="D1679" s="33">
        <v>44018</v>
      </c>
      <c r="E1679">
        <v>50053</v>
      </c>
      <c r="F1679">
        <v>585</v>
      </c>
      <c r="G1679">
        <v>787.85699999999997</v>
      </c>
      <c r="H1679">
        <v>1278</v>
      </c>
      <c r="I1679">
        <v>13</v>
      </c>
      <c r="J1679">
        <v>16.713999999999999</v>
      </c>
      <c r="K1679">
        <v>1151.5219999999999</v>
      </c>
      <c r="L1679">
        <v>13.459</v>
      </c>
      <c r="M1679">
        <v>18.125</v>
      </c>
      <c r="N1679">
        <v>29.402000000000001</v>
      </c>
      <c r="O1679">
        <v>0.29899999999999999</v>
      </c>
      <c r="P1679">
        <v>0.38500000000000001</v>
      </c>
      <c r="Q1679">
        <v>0.95</v>
      </c>
      <c r="Z1679">
        <v>6743</v>
      </c>
      <c r="AA1679">
        <v>722513</v>
      </c>
      <c r="AB1679">
        <v>16.622</v>
      </c>
      <c r="AC1679">
        <v>0.155</v>
      </c>
      <c r="AD1679">
        <v>10480</v>
      </c>
      <c r="AE1679">
        <v>0.24099999999999999</v>
      </c>
      <c r="AF1679">
        <v>7.5200000000000003E-2</v>
      </c>
      <c r="AG1679">
        <v>13.3</v>
      </c>
      <c r="AH1679" t="s">
        <v>204</v>
      </c>
      <c r="AV1679">
        <v>41.67</v>
      </c>
      <c r="AW1679">
        <v>43466822</v>
      </c>
      <c r="AX1679">
        <v>77.39</v>
      </c>
      <c r="AY1679">
        <v>41.4</v>
      </c>
      <c r="AZ1679">
        <v>16.462</v>
      </c>
      <c r="BA1679">
        <v>11.132999999999999</v>
      </c>
      <c r="BB1679">
        <v>7894.393</v>
      </c>
      <c r="BC1679">
        <v>0.1</v>
      </c>
      <c r="BD1679">
        <v>539.84900000000005</v>
      </c>
      <c r="BE1679">
        <v>7.11</v>
      </c>
      <c r="BF1679">
        <v>13.5</v>
      </c>
      <c r="BG1679">
        <v>47.4</v>
      </c>
      <c r="BI1679">
        <v>8.8000000000000007</v>
      </c>
      <c r="BJ1679">
        <v>72.06</v>
      </c>
      <c r="BK1679">
        <v>0.77900000000000003</v>
      </c>
    </row>
    <row r="1680" spans="1:67" x14ac:dyDescent="0.3">
      <c r="A1680" t="s">
        <v>208</v>
      </c>
      <c r="B1680" t="s">
        <v>206</v>
      </c>
      <c r="C1680" t="s">
        <v>209</v>
      </c>
      <c r="D1680" s="33">
        <v>44019</v>
      </c>
      <c r="E1680">
        <v>50622</v>
      </c>
      <c r="F1680">
        <v>569</v>
      </c>
      <c r="G1680">
        <v>766.85699999999997</v>
      </c>
      <c r="H1680">
        <v>1299</v>
      </c>
      <c r="I1680">
        <v>21</v>
      </c>
      <c r="J1680">
        <v>18</v>
      </c>
      <c r="K1680">
        <v>1164.6120000000001</v>
      </c>
      <c r="L1680">
        <v>13.09</v>
      </c>
      <c r="M1680">
        <v>17.641999999999999</v>
      </c>
      <c r="N1680">
        <v>29.885000000000002</v>
      </c>
      <c r="O1680">
        <v>0.48299999999999998</v>
      </c>
      <c r="P1680">
        <v>0.41399999999999998</v>
      </c>
      <c r="Q1680">
        <v>0.94</v>
      </c>
      <c r="Z1680">
        <v>9345</v>
      </c>
      <c r="AA1680">
        <v>731858</v>
      </c>
      <c r="AB1680">
        <v>16.837</v>
      </c>
      <c r="AC1680">
        <v>0.215</v>
      </c>
      <c r="AD1680">
        <v>10819</v>
      </c>
      <c r="AE1680">
        <v>0.249</v>
      </c>
      <c r="AF1680">
        <v>7.0900000000000005E-2</v>
      </c>
      <c r="AG1680">
        <v>14.1</v>
      </c>
      <c r="AH1680" t="s">
        <v>204</v>
      </c>
      <c r="AV1680">
        <v>41.67</v>
      </c>
      <c r="AW1680">
        <v>43466822</v>
      </c>
      <c r="AX1680">
        <v>77.39</v>
      </c>
      <c r="AY1680">
        <v>41.4</v>
      </c>
      <c r="AZ1680">
        <v>16.462</v>
      </c>
      <c r="BA1680">
        <v>11.132999999999999</v>
      </c>
      <c r="BB1680">
        <v>7894.393</v>
      </c>
      <c r="BC1680">
        <v>0.1</v>
      </c>
      <c r="BD1680">
        <v>539.84900000000005</v>
      </c>
      <c r="BE1680">
        <v>7.11</v>
      </c>
      <c r="BF1680">
        <v>13.5</v>
      </c>
      <c r="BG1680">
        <v>47.4</v>
      </c>
      <c r="BI1680">
        <v>8.8000000000000007</v>
      </c>
      <c r="BJ1680">
        <v>72.06</v>
      </c>
      <c r="BK1680">
        <v>0.77900000000000003</v>
      </c>
    </row>
    <row r="1681" spans="1:63" x14ac:dyDescent="0.3">
      <c r="A1681" t="s">
        <v>208</v>
      </c>
      <c r="B1681" t="s">
        <v>206</v>
      </c>
      <c r="C1681" t="s">
        <v>209</v>
      </c>
      <c r="D1681" s="33">
        <v>44020</v>
      </c>
      <c r="E1681">
        <v>51457</v>
      </c>
      <c r="F1681">
        <v>835</v>
      </c>
      <c r="G1681">
        <v>790.42899999999997</v>
      </c>
      <c r="H1681">
        <v>1323</v>
      </c>
      <c r="I1681">
        <v>24</v>
      </c>
      <c r="J1681">
        <v>19.286000000000001</v>
      </c>
      <c r="K1681">
        <v>1183.8219999999999</v>
      </c>
      <c r="L1681">
        <v>19.21</v>
      </c>
      <c r="M1681">
        <v>18.184999999999999</v>
      </c>
      <c r="N1681">
        <v>30.437000000000001</v>
      </c>
      <c r="O1681">
        <v>0.55200000000000005</v>
      </c>
      <c r="P1681">
        <v>0.44400000000000001</v>
      </c>
      <c r="Q1681">
        <v>0.96</v>
      </c>
      <c r="Z1681">
        <v>13455</v>
      </c>
      <c r="AA1681">
        <v>745313</v>
      </c>
      <c r="AB1681">
        <v>17.146999999999998</v>
      </c>
      <c r="AC1681">
        <v>0.31</v>
      </c>
      <c r="AD1681">
        <v>11309</v>
      </c>
      <c r="AE1681">
        <v>0.26</v>
      </c>
      <c r="AF1681">
        <v>6.9900000000000004E-2</v>
      </c>
      <c r="AG1681">
        <v>14.3</v>
      </c>
      <c r="AH1681" t="s">
        <v>204</v>
      </c>
      <c r="AV1681">
        <v>41.67</v>
      </c>
      <c r="AW1681">
        <v>43466822</v>
      </c>
      <c r="AX1681">
        <v>77.39</v>
      </c>
      <c r="AY1681">
        <v>41.4</v>
      </c>
      <c r="AZ1681">
        <v>16.462</v>
      </c>
      <c r="BA1681">
        <v>11.132999999999999</v>
      </c>
      <c r="BB1681">
        <v>7894.393</v>
      </c>
      <c r="BC1681">
        <v>0.1</v>
      </c>
      <c r="BD1681">
        <v>539.84900000000005</v>
      </c>
      <c r="BE1681">
        <v>7.11</v>
      </c>
      <c r="BF1681">
        <v>13.5</v>
      </c>
      <c r="BG1681">
        <v>47.4</v>
      </c>
      <c r="BI1681">
        <v>8.8000000000000007</v>
      </c>
      <c r="BJ1681">
        <v>72.06</v>
      </c>
      <c r="BK1681">
        <v>0.77900000000000003</v>
      </c>
    </row>
    <row r="1682" spans="1:63" x14ac:dyDescent="0.3">
      <c r="A1682" t="s">
        <v>208</v>
      </c>
      <c r="B1682" t="s">
        <v>206</v>
      </c>
      <c r="C1682" t="s">
        <v>209</v>
      </c>
      <c r="D1682" s="33">
        <v>44021</v>
      </c>
      <c r="E1682">
        <v>52285</v>
      </c>
      <c r="F1682">
        <v>828</v>
      </c>
      <c r="G1682">
        <v>780.57100000000003</v>
      </c>
      <c r="H1682">
        <v>1344</v>
      </c>
      <c r="I1682">
        <v>21</v>
      </c>
      <c r="J1682">
        <v>20.571000000000002</v>
      </c>
      <c r="K1682">
        <v>1202.8710000000001</v>
      </c>
      <c r="L1682">
        <v>19.048999999999999</v>
      </c>
      <c r="M1682">
        <v>17.957999999999998</v>
      </c>
      <c r="N1682">
        <v>30.92</v>
      </c>
      <c r="O1682">
        <v>0.48299999999999998</v>
      </c>
      <c r="P1682">
        <v>0.47299999999999998</v>
      </c>
      <c r="Q1682">
        <v>0.95</v>
      </c>
      <c r="Z1682">
        <v>14934</v>
      </c>
      <c r="AA1682">
        <v>760247</v>
      </c>
      <c r="AB1682">
        <v>17.489999999999998</v>
      </c>
      <c r="AC1682">
        <v>0.34399999999999997</v>
      </c>
      <c r="AD1682">
        <v>11856</v>
      </c>
      <c r="AE1682">
        <v>0.27300000000000002</v>
      </c>
      <c r="AF1682">
        <v>6.5799999999999997E-2</v>
      </c>
      <c r="AG1682">
        <v>15.2</v>
      </c>
      <c r="AH1682" t="s">
        <v>204</v>
      </c>
      <c r="AV1682">
        <v>41.67</v>
      </c>
      <c r="AW1682">
        <v>43466822</v>
      </c>
      <c r="AX1682">
        <v>77.39</v>
      </c>
      <c r="AY1682">
        <v>41.4</v>
      </c>
      <c r="AZ1682">
        <v>16.462</v>
      </c>
      <c r="BA1682">
        <v>11.132999999999999</v>
      </c>
      <c r="BB1682">
        <v>7894.393</v>
      </c>
      <c r="BC1682">
        <v>0.1</v>
      </c>
      <c r="BD1682">
        <v>539.84900000000005</v>
      </c>
      <c r="BE1682">
        <v>7.11</v>
      </c>
      <c r="BF1682">
        <v>13.5</v>
      </c>
      <c r="BG1682">
        <v>47.4</v>
      </c>
      <c r="BI1682">
        <v>8.8000000000000007</v>
      </c>
      <c r="BJ1682">
        <v>72.06</v>
      </c>
      <c r="BK1682">
        <v>0.77900000000000003</v>
      </c>
    </row>
    <row r="1683" spans="1:63" x14ac:dyDescent="0.3">
      <c r="A1683" t="s">
        <v>208</v>
      </c>
      <c r="B1683" t="s">
        <v>206</v>
      </c>
      <c r="C1683" t="s">
        <v>209</v>
      </c>
      <c r="D1683" s="33">
        <v>44022</v>
      </c>
      <c r="E1683">
        <v>53116</v>
      </c>
      <c r="F1683">
        <v>831</v>
      </c>
      <c r="G1683">
        <v>773</v>
      </c>
      <c r="H1683">
        <v>1362</v>
      </c>
      <c r="I1683">
        <v>18</v>
      </c>
      <c r="J1683">
        <v>19.286000000000001</v>
      </c>
      <c r="K1683">
        <v>1221.989</v>
      </c>
      <c r="L1683">
        <v>19.117999999999999</v>
      </c>
      <c r="M1683">
        <v>17.783999999999999</v>
      </c>
      <c r="N1683">
        <v>31.334</v>
      </c>
      <c r="O1683">
        <v>0.41399999999999998</v>
      </c>
      <c r="P1683">
        <v>0.44400000000000001</v>
      </c>
      <c r="Q1683">
        <v>0.95</v>
      </c>
      <c r="Z1683">
        <v>13584</v>
      </c>
      <c r="AA1683">
        <v>773831</v>
      </c>
      <c r="AB1683">
        <v>17.803000000000001</v>
      </c>
      <c r="AC1683">
        <v>0.313</v>
      </c>
      <c r="AD1683">
        <v>11840</v>
      </c>
      <c r="AE1683">
        <v>0.27200000000000002</v>
      </c>
      <c r="AF1683">
        <v>6.5299999999999997E-2</v>
      </c>
      <c r="AG1683">
        <v>15.3</v>
      </c>
      <c r="AH1683" t="s">
        <v>204</v>
      </c>
      <c r="AV1683">
        <v>41.67</v>
      </c>
      <c r="AW1683">
        <v>43466822</v>
      </c>
      <c r="AX1683">
        <v>77.39</v>
      </c>
      <c r="AY1683">
        <v>41.4</v>
      </c>
      <c r="AZ1683">
        <v>16.462</v>
      </c>
      <c r="BA1683">
        <v>11.132999999999999</v>
      </c>
      <c r="BB1683">
        <v>7894.393</v>
      </c>
      <c r="BC1683">
        <v>0.1</v>
      </c>
      <c r="BD1683">
        <v>539.84900000000005</v>
      </c>
      <c r="BE1683">
        <v>7.11</v>
      </c>
      <c r="BF1683">
        <v>13.5</v>
      </c>
      <c r="BG1683">
        <v>47.4</v>
      </c>
      <c r="BI1683">
        <v>8.8000000000000007</v>
      </c>
      <c r="BJ1683">
        <v>72.06</v>
      </c>
      <c r="BK1683">
        <v>0.77900000000000003</v>
      </c>
    </row>
    <row r="1684" spans="1:63" x14ac:dyDescent="0.3">
      <c r="A1684" t="s">
        <v>208</v>
      </c>
      <c r="B1684" t="s">
        <v>206</v>
      </c>
      <c r="C1684" t="s">
        <v>209</v>
      </c>
      <c r="D1684" s="33">
        <v>44023</v>
      </c>
      <c r="E1684">
        <v>53941</v>
      </c>
      <c r="F1684">
        <v>825</v>
      </c>
      <c r="G1684">
        <v>759</v>
      </c>
      <c r="H1684">
        <v>1389</v>
      </c>
      <c r="I1684">
        <v>27</v>
      </c>
      <c r="J1684">
        <v>20.856999999999999</v>
      </c>
      <c r="K1684">
        <v>1240.9690000000001</v>
      </c>
      <c r="L1684">
        <v>18.98</v>
      </c>
      <c r="M1684">
        <v>17.462</v>
      </c>
      <c r="N1684">
        <v>31.954999999999998</v>
      </c>
      <c r="O1684">
        <v>0.621</v>
      </c>
      <c r="P1684">
        <v>0.48</v>
      </c>
      <c r="Q1684">
        <v>0.95</v>
      </c>
      <c r="Z1684">
        <v>13012</v>
      </c>
      <c r="AA1684">
        <v>786843</v>
      </c>
      <c r="AB1684">
        <v>18.102</v>
      </c>
      <c r="AC1684">
        <v>0.29899999999999999</v>
      </c>
      <c r="AD1684">
        <v>11926</v>
      </c>
      <c r="AE1684">
        <v>0.27400000000000002</v>
      </c>
      <c r="AF1684">
        <v>6.3600000000000004E-2</v>
      </c>
      <c r="AG1684">
        <v>15.7</v>
      </c>
      <c r="AH1684" t="s">
        <v>204</v>
      </c>
      <c r="AV1684">
        <v>41.67</v>
      </c>
      <c r="AW1684">
        <v>43466822</v>
      </c>
      <c r="AX1684">
        <v>77.39</v>
      </c>
      <c r="AY1684">
        <v>41.4</v>
      </c>
      <c r="AZ1684">
        <v>16.462</v>
      </c>
      <c r="BA1684">
        <v>11.132999999999999</v>
      </c>
      <c r="BB1684">
        <v>7894.393</v>
      </c>
      <c r="BC1684">
        <v>0.1</v>
      </c>
      <c r="BD1684">
        <v>539.84900000000005</v>
      </c>
      <c r="BE1684">
        <v>7.11</v>
      </c>
      <c r="BF1684">
        <v>13.5</v>
      </c>
      <c r="BG1684">
        <v>47.4</v>
      </c>
      <c r="BI1684">
        <v>8.8000000000000007</v>
      </c>
      <c r="BJ1684">
        <v>72.06</v>
      </c>
      <c r="BK1684">
        <v>0.77900000000000003</v>
      </c>
    </row>
    <row r="1685" spans="1:63" x14ac:dyDescent="0.3">
      <c r="A1685" t="s">
        <v>208</v>
      </c>
      <c r="B1685" t="s">
        <v>206</v>
      </c>
      <c r="C1685" t="s">
        <v>209</v>
      </c>
      <c r="D1685" s="33">
        <v>44024</v>
      </c>
      <c r="E1685">
        <v>54647</v>
      </c>
      <c r="F1685">
        <v>706</v>
      </c>
      <c r="G1685">
        <v>739.85699999999997</v>
      </c>
      <c r="H1685">
        <v>1400</v>
      </c>
      <c r="I1685">
        <v>11</v>
      </c>
      <c r="J1685">
        <v>19.286000000000001</v>
      </c>
      <c r="K1685">
        <v>1257.212</v>
      </c>
      <c r="L1685">
        <v>16.242000000000001</v>
      </c>
      <c r="M1685">
        <v>17.021000000000001</v>
      </c>
      <c r="N1685">
        <v>32.207999999999998</v>
      </c>
      <c r="O1685">
        <v>0.253</v>
      </c>
      <c r="P1685">
        <v>0.44400000000000001</v>
      </c>
      <c r="Q1685">
        <v>0.97</v>
      </c>
      <c r="Z1685">
        <v>9837</v>
      </c>
      <c r="AA1685">
        <v>796680</v>
      </c>
      <c r="AB1685">
        <v>18.327999999999999</v>
      </c>
      <c r="AC1685">
        <v>0.22600000000000001</v>
      </c>
      <c r="AD1685">
        <v>11559</v>
      </c>
      <c r="AE1685">
        <v>0.26600000000000001</v>
      </c>
      <c r="AF1685">
        <v>6.4000000000000001E-2</v>
      </c>
      <c r="AG1685">
        <v>15.6</v>
      </c>
      <c r="AH1685" t="s">
        <v>204</v>
      </c>
      <c r="AV1685">
        <v>41.67</v>
      </c>
      <c r="AW1685">
        <v>43466822</v>
      </c>
      <c r="AX1685">
        <v>77.39</v>
      </c>
      <c r="AY1685">
        <v>41.4</v>
      </c>
      <c r="AZ1685">
        <v>16.462</v>
      </c>
      <c r="BA1685">
        <v>11.132999999999999</v>
      </c>
      <c r="BB1685">
        <v>7894.393</v>
      </c>
      <c r="BC1685">
        <v>0.1</v>
      </c>
      <c r="BD1685">
        <v>539.84900000000005</v>
      </c>
      <c r="BE1685">
        <v>7.11</v>
      </c>
      <c r="BF1685">
        <v>13.5</v>
      </c>
      <c r="BG1685">
        <v>47.4</v>
      </c>
      <c r="BI1685">
        <v>8.8000000000000007</v>
      </c>
      <c r="BJ1685">
        <v>72.06</v>
      </c>
      <c r="BK1685">
        <v>0.77900000000000003</v>
      </c>
    </row>
    <row r="1686" spans="1:63" x14ac:dyDescent="0.3">
      <c r="A1686" t="s">
        <v>208</v>
      </c>
      <c r="B1686" t="s">
        <v>206</v>
      </c>
      <c r="C1686" t="s">
        <v>209</v>
      </c>
      <c r="D1686" s="33">
        <v>44025</v>
      </c>
      <c r="E1686">
        <v>55285</v>
      </c>
      <c r="F1686">
        <v>638</v>
      </c>
      <c r="G1686">
        <v>747.42899999999997</v>
      </c>
      <c r="H1686">
        <v>1415</v>
      </c>
      <c r="I1686">
        <v>15</v>
      </c>
      <c r="J1686">
        <v>19.571000000000002</v>
      </c>
      <c r="K1686">
        <v>1271.8900000000001</v>
      </c>
      <c r="L1686">
        <v>14.678000000000001</v>
      </c>
      <c r="M1686">
        <v>17.195</v>
      </c>
      <c r="N1686">
        <v>32.554000000000002</v>
      </c>
      <c r="O1686">
        <v>0.34499999999999997</v>
      </c>
      <c r="P1686">
        <v>0.45</v>
      </c>
      <c r="Q1686">
        <v>0.99</v>
      </c>
      <c r="Z1686">
        <v>6977</v>
      </c>
      <c r="AA1686">
        <v>803657</v>
      </c>
      <c r="AB1686">
        <v>18.489000000000001</v>
      </c>
      <c r="AC1686">
        <v>0.161</v>
      </c>
      <c r="AD1686">
        <v>11592</v>
      </c>
      <c r="AE1686">
        <v>0.26700000000000002</v>
      </c>
      <c r="AF1686">
        <v>6.4500000000000002E-2</v>
      </c>
      <c r="AG1686">
        <v>15.5</v>
      </c>
      <c r="AH1686" t="s">
        <v>204</v>
      </c>
      <c r="AV1686">
        <v>41.67</v>
      </c>
      <c r="AW1686">
        <v>43466822</v>
      </c>
      <c r="AX1686">
        <v>77.39</v>
      </c>
      <c r="AY1686">
        <v>41.4</v>
      </c>
      <c r="AZ1686">
        <v>16.462</v>
      </c>
      <c r="BA1686">
        <v>11.132999999999999</v>
      </c>
      <c r="BB1686">
        <v>7894.393</v>
      </c>
      <c r="BC1686">
        <v>0.1</v>
      </c>
      <c r="BD1686">
        <v>539.84900000000005</v>
      </c>
      <c r="BE1686">
        <v>7.11</v>
      </c>
      <c r="BF1686">
        <v>13.5</v>
      </c>
      <c r="BG1686">
        <v>47.4</v>
      </c>
      <c r="BI1686">
        <v>8.8000000000000007</v>
      </c>
      <c r="BJ1686">
        <v>72.06</v>
      </c>
      <c r="BK1686">
        <v>0.77900000000000003</v>
      </c>
    </row>
    <row r="1687" spans="1:63" x14ac:dyDescent="0.3">
      <c r="A1687" t="s">
        <v>208</v>
      </c>
      <c r="B1687" t="s">
        <v>206</v>
      </c>
      <c r="C1687" t="s">
        <v>209</v>
      </c>
      <c r="D1687" s="33">
        <v>44026</v>
      </c>
      <c r="E1687">
        <v>55931</v>
      </c>
      <c r="F1687">
        <v>646</v>
      </c>
      <c r="G1687">
        <v>758.42899999999997</v>
      </c>
      <c r="H1687">
        <v>1429</v>
      </c>
      <c r="I1687">
        <v>14</v>
      </c>
      <c r="J1687">
        <v>18.571000000000002</v>
      </c>
      <c r="K1687">
        <v>1286.752</v>
      </c>
      <c r="L1687">
        <v>14.862</v>
      </c>
      <c r="M1687">
        <v>17.448</v>
      </c>
      <c r="N1687">
        <v>32.875999999999998</v>
      </c>
      <c r="O1687">
        <v>0.32200000000000001</v>
      </c>
      <c r="P1687">
        <v>0.42699999999999999</v>
      </c>
      <c r="Q1687">
        <v>1</v>
      </c>
      <c r="Z1687">
        <v>9739</v>
      </c>
      <c r="AA1687">
        <v>813396</v>
      </c>
      <c r="AB1687">
        <v>18.713000000000001</v>
      </c>
      <c r="AC1687">
        <v>0.224</v>
      </c>
      <c r="AD1687">
        <v>11648</v>
      </c>
      <c r="AE1687">
        <v>0.26800000000000002</v>
      </c>
      <c r="AF1687">
        <v>6.5100000000000005E-2</v>
      </c>
      <c r="AG1687">
        <v>15.4</v>
      </c>
      <c r="AH1687" t="s">
        <v>204</v>
      </c>
      <c r="AV1687">
        <v>41.67</v>
      </c>
      <c r="AW1687">
        <v>43466822</v>
      </c>
      <c r="AX1687">
        <v>77.39</v>
      </c>
      <c r="AY1687">
        <v>41.4</v>
      </c>
      <c r="AZ1687">
        <v>16.462</v>
      </c>
      <c r="BA1687">
        <v>11.132999999999999</v>
      </c>
      <c r="BB1687">
        <v>7894.393</v>
      </c>
      <c r="BC1687">
        <v>0.1</v>
      </c>
      <c r="BD1687">
        <v>539.84900000000005</v>
      </c>
      <c r="BE1687">
        <v>7.11</v>
      </c>
      <c r="BF1687">
        <v>13.5</v>
      </c>
      <c r="BG1687">
        <v>47.4</v>
      </c>
      <c r="BI1687">
        <v>8.8000000000000007</v>
      </c>
      <c r="BJ1687">
        <v>72.06</v>
      </c>
      <c r="BK1687">
        <v>0.77900000000000003</v>
      </c>
    </row>
    <row r="1688" spans="1:63" x14ac:dyDescent="0.3">
      <c r="A1688" t="s">
        <v>208</v>
      </c>
      <c r="B1688" t="s">
        <v>206</v>
      </c>
      <c r="C1688" t="s">
        <v>209</v>
      </c>
      <c r="D1688" s="33">
        <v>44027</v>
      </c>
      <c r="E1688">
        <v>56779</v>
      </c>
      <c r="F1688">
        <v>848</v>
      </c>
      <c r="G1688">
        <v>760.28599999999994</v>
      </c>
      <c r="H1688">
        <v>1444</v>
      </c>
      <c r="I1688">
        <v>15</v>
      </c>
      <c r="J1688">
        <v>17.286000000000001</v>
      </c>
      <c r="K1688">
        <v>1306.261</v>
      </c>
      <c r="L1688">
        <v>19.509</v>
      </c>
      <c r="M1688">
        <v>17.491</v>
      </c>
      <c r="N1688">
        <v>33.220999999999997</v>
      </c>
      <c r="O1688">
        <v>0.34499999999999997</v>
      </c>
      <c r="P1688">
        <v>0.39800000000000002</v>
      </c>
      <c r="Q1688">
        <v>1.01</v>
      </c>
      <c r="Z1688">
        <v>13761</v>
      </c>
      <c r="AA1688">
        <v>827157</v>
      </c>
      <c r="AB1688">
        <v>19.03</v>
      </c>
      <c r="AC1688">
        <v>0.317</v>
      </c>
      <c r="AD1688">
        <v>11692</v>
      </c>
      <c r="AE1688">
        <v>0.26900000000000002</v>
      </c>
      <c r="AF1688">
        <v>6.5000000000000002E-2</v>
      </c>
      <c r="AG1688">
        <v>15.4</v>
      </c>
      <c r="AH1688" t="s">
        <v>204</v>
      </c>
      <c r="AV1688">
        <v>41.67</v>
      </c>
      <c r="AW1688">
        <v>43466822</v>
      </c>
      <c r="AX1688">
        <v>77.39</v>
      </c>
      <c r="AY1688">
        <v>41.4</v>
      </c>
      <c r="AZ1688">
        <v>16.462</v>
      </c>
      <c r="BA1688">
        <v>11.132999999999999</v>
      </c>
      <c r="BB1688">
        <v>7894.393</v>
      </c>
      <c r="BC1688">
        <v>0.1</v>
      </c>
      <c r="BD1688">
        <v>539.84900000000005</v>
      </c>
      <c r="BE1688">
        <v>7.11</v>
      </c>
      <c r="BF1688">
        <v>13.5</v>
      </c>
      <c r="BG1688">
        <v>47.4</v>
      </c>
      <c r="BI1688">
        <v>8.8000000000000007</v>
      </c>
      <c r="BJ1688">
        <v>72.06</v>
      </c>
      <c r="BK1688">
        <v>0.77900000000000003</v>
      </c>
    </row>
    <row r="1689" spans="1:63" x14ac:dyDescent="0.3">
      <c r="A1689" t="s">
        <v>208</v>
      </c>
      <c r="B1689" t="s">
        <v>206</v>
      </c>
      <c r="C1689" t="s">
        <v>209</v>
      </c>
      <c r="D1689" s="33">
        <v>44028</v>
      </c>
      <c r="E1689">
        <v>57640</v>
      </c>
      <c r="F1689">
        <v>861</v>
      </c>
      <c r="G1689">
        <v>765</v>
      </c>
      <c r="H1689">
        <v>1462</v>
      </c>
      <c r="I1689">
        <v>18</v>
      </c>
      <c r="J1689">
        <v>16.856999999999999</v>
      </c>
      <c r="K1689">
        <v>1326.069</v>
      </c>
      <c r="L1689">
        <v>19.808</v>
      </c>
      <c r="M1689">
        <v>17.600000000000001</v>
      </c>
      <c r="N1689">
        <v>33.634999999999998</v>
      </c>
      <c r="O1689">
        <v>0.41399999999999998</v>
      </c>
      <c r="P1689">
        <v>0.38800000000000001</v>
      </c>
      <c r="Q1689">
        <v>1.01</v>
      </c>
      <c r="Z1689">
        <v>13175</v>
      </c>
      <c r="AA1689">
        <v>840332</v>
      </c>
      <c r="AB1689">
        <v>19.332999999999998</v>
      </c>
      <c r="AC1689">
        <v>0.30299999999999999</v>
      </c>
      <c r="AD1689">
        <v>11441</v>
      </c>
      <c r="AE1689">
        <v>0.26300000000000001</v>
      </c>
      <c r="AF1689">
        <v>6.6900000000000001E-2</v>
      </c>
      <c r="AG1689">
        <v>15</v>
      </c>
      <c r="AH1689" t="s">
        <v>204</v>
      </c>
      <c r="AV1689">
        <v>41.67</v>
      </c>
      <c r="AW1689">
        <v>43466822</v>
      </c>
      <c r="AX1689">
        <v>77.39</v>
      </c>
      <c r="AY1689">
        <v>41.4</v>
      </c>
      <c r="AZ1689">
        <v>16.462</v>
      </c>
      <c r="BA1689">
        <v>11.132999999999999</v>
      </c>
      <c r="BB1689">
        <v>7894.393</v>
      </c>
      <c r="BC1689">
        <v>0.1</v>
      </c>
      <c r="BD1689">
        <v>539.84900000000005</v>
      </c>
      <c r="BE1689">
        <v>7.11</v>
      </c>
      <c r="BF1689">
        <v>13.5</v>
      </c>
      <c r="BG1689">
        <v>47.4</v>
      </c>
      <c r="BI1689">
        <v>8.8000000000000007</v>
      </c>
      <c r="BJ1689">
        <v>72.06</v>
      </c>
      <c r="BK1689">
        <v>0.77900000000000003</v>
      </c>
    </row>
    <row r="1690" spans="1:63" x14ac:dyDescent="0.3">
      <c r="A1690" t="s">
        <v>208</v>
      </c>
      <c r="B1690" t="s">
        <v>206</v>
      </c>
      <c r="C1690" t="s">
        <v>209</v>
      </c>
      <c r="D1690" s="33">
        <v>44029</v>
      </c>
      <c r="E1690">
        <v>58466</v>
      </c>
      <c r="F1690">
        <v>826</v>
      </c>
      <c r="G1690">
        <v>764.28599999999994</v>
      </c>
      <c r="H1690">
        <v>1473</v>
      </c>
      <c r="I1690">
        <v>11</v>
      </c>
      <c r="J1690">
        <v>15.856999999999999</v>
      </c>
      <c r="K1690">
        <v>1345.0719999999999</v>
      </c>
      <c r="L1690">
        <v>19.003</v>
      </c>
      <c r="M1690">
        <v>17.582999999999998</v>
      </c>
      <c r="N1690">
        <v>33.887999999999998</v>
      </c>
      <c r="O1690">
        <v>0.253</v>
      </c>
      <c r="P1690">
        <v>0.36499999999999999</v>
      </c>
      <c r="Q1690">
        <v>1</v>
      </c>
      <c r="Z1690">
        <v>13732</v>
      </c>
      <c r="AA1690">
        <v>854064</v>
      </c>
      <c r="AB1690">
        <v>19.649000000000001</v>
      </c>
      <c r="AC1690">
        <v>0.316</v>
      </c>
      <c r="AD1690">
        <v>11462</v>
      </c>
      <c r="AE1690">
        <v>0.26400000000000001</v>
      </c>
      <c r="AF1690">
        <v>6.6699999999999995E-2</v>
      </c>
      <c r="AG1690">
        <v>15</v>
      </c>
      <c r="AH1690" t="s">
        <v>204</v>
      </c>
      <c r="AV1690">
        <v>41.67</v>
      </c>
      <c r="AW1690">
        <v>43466822</v>
      </c>
      <c r="AX1690">
        <v>77.39</v>
      </c>
      <c r="AY1690">
        <v>41.4</v>
      </c>
      <c r="AZ1690">
        <v>16.462</v>
      </c>
      <c r="BA1690">
        <v>11.132999999999999</v>
      </c>
      <c r="BB1690">
        <v>7894.393</v>
      </c>
      <c r="BC1690">
        <v>0.1</v>
      </c>
      <c r="BD1690">
        <v>539.84900000000005</v>
      </c>
      <c r="BE1690">
        <v>7.11</v>
      </c>
      <c r="BF1690">
        <v>13.5</v>
      </c>
      <c r="BG1690">
        <v>47.4</v>
      </c>
      <c r="BI1690">
        <v>8.8000000000000007</v>
      </c>
      <c r="BJ1690">
        <v>72.06</v>
      </c>
      <c r="BK1690">
        <v>0.77900000000000003</v>
      </c>
    </row>
    <row r="1691" spans="1:63" x14ac:dyDescent="0.3">
      <c r="A1691" t="s">
        <v>208</v>
      </c>
      <c r="B1691" t="s">
        <v>206</v>
      </c>
      <c r="C1691" t="s">
        <v>209</v>
      </c>
      <c r="D1691" s="33">
        <v>44030</v>
      </c>
      <c r="E1691">
        <v>59333</v>
      </c>
      <c r="F1691">
        <v>867</v>
      </c>
      <c r="G1691">
        <v>770.28599999999994</v>
      </c>
      <c r="H1691">
        <v>1496</v>
      </c>
      <c r="I1691">
        <v>23</v>
      </c>
      <c r="J1691">
        <v>15.286</v>
      </c>
      <c r="K1691">
        <v>1365.018</v>
      </c>
      <c r="L1691">
        <v>19.946000000000002</v>
      </c>
      <c r="M1691">
        <v>17.721</v>
      </c>
      <c r="N1691">
        <v>34.417000000000002</v>
      </c>
      <c r="O1691">
        <v>0.52900000000000003</v>
      </c>
      <c r="P1691">
        <v>0.35199999999999998</v>
      </c>
      <c r="Q1691">
        <v>1</v>
      </c>
      <c r="Z1691">
        <v>10532</v>
      </c>
      <c r="AA1691">
        <v>864596</v>
      </c>
      <c r="AB1691">
        <v>19.890999999999998</v>
      </c>
      <c r="AC1691">
        <v>0.24199999999999999</v>
      </c>
      <c r="AD1691">
        <v>11108</v>
      </c>
      <c r="AE1691">
        <v>0.25600000000000001</v>
      </c>
      <c r="AF1691">
        <v>6.93E-2</v>
      </c>
      <c r="AG1691">
        <v>14.4</v>
      </c>
      <c r="AH1691" t="s">
        <v>204</v>
      </c>
      <c r="AV1691">
        <v>41.67</v>
      </c>
      <c r="AW1691">
        <v>43466822</v>
      </c>
      <c r="AX1691">
        <v>77.39</v>
      </c>
      <c r="AY1691">
        <v>41.4</v>
      </c>
      <c r="AZ1691">
        <v>16.462</v>
      </c>
      <c r="BA1691">
        <v>11.132999999999999</v>
      </c>
      <c r="BB1691">
        <v>7894.393</v>
      </c>
      <c r="BC1691">
        <v>0.1</v>
      </c>
      <c r="BD1691">
        <v>539.84900000000005</v>
      </c>
      <c r="BE1691">
        <v>7.11</v>
      </c>
      <c r="BF1691">
        <v>13.5</v>
      </c>
      <c r="BG1691">
        <v>47.4</v>
      </c>
      <c r="BI1691">
        <v>8.8000000000000007</v>
      </c>
      <c r="BJ1691">
        <v>72.06</v>
      </c>
      <c r="BK1691">
        <v>0.77900000000000003</v>
      </c>
    </row>
    <row r="1692" spans="1:63" x14ac:dyDescent="0.3">
      <c r="A1692" t="s">
        <v>208</v>
      </c>
      <c r="B1692" t="s">
        <v>206</v>
      </c>
      <c r="C1692" t="s">
        <v>209</v>
      </c>
      <c r="D1692" s="33">
        <v>44031</v>
      </c>
      <c r="E1692">
        <v>60077</v>
      </c>
      <c r="F1692">
        <v>744</v>
      </c>
      <c r="G1692">
        <v>775.71400000000006</v>
      </c>
      <c r="H1692">
        <v>1504</v>
      </c>
      <c r="I1692">
        <v>8</v>
      </c>
      <c r="J1692">
        <v>14.856999999999999</v>
      </c>
      <c r="K1692">
        <v>1382.135</v>
      </c>
      <c r="L1692">
        <v>17.117000000000001</v>
      </c>
      <c r="M1692">
        <v>17.846</v>
      </c>
      <c r="N1692">
        <v>34.600999999999999</v>
      </c>
      <c r="O1692">
        <v>0.184</v>
      </c>
      <c r="P1692">
        <v>0.34200000000000003</v>
      </c>
      <c r="Q1692">
        <v>1.02</v>
      </c>
      <c r="Z1692">
        <v>12666</v>
      </c>
      <c r="AA1692">
        <v>877262</v>
      </c>
      <c r="AB1692">
        <v>20.181999999999999</v>
      </c>
      <c r="AC1692">
        <v>0.29099999999999998</v>
      </c>
      <c r="AD1692">
        <v>11512</v>
      </c>
      <c r="AE1692">
        <v>0.26500000000000001</v>
      </c>
      <c r="AF1692">
        <v>6.7400000000000002E-2</v>
      </c>
      <c r="AG1692">
        <v>14.8</v>
      </c>
      <c r="AH1692" t="s">
        <v>204</v>
      </c>
      <c r="AV1692">
        <v>41.67</v>
      </c>
      <c r="AW1692">
        <v>43466822</v>
      </c>
      <c r="AX1692">
        <v>77.39</v>
      </c>
      <c r="AY1692">
        <v>41.4</v>
      </c>
      <c r="AZ1692">
        <v>16.462</v>
      </c>
      <c r="BA1692">
        <v>11.132999999999999</v>
      </c>
      <c r="BB1692">
        <v>7894.393</v>
      </c>
      <c r="BC1692">
        <v>0.1</v>
      </c>
      <c r="BD1692">
        <v>539.84900000000005</v>
      </c>
      <c r="BE1692">
        <v>7.11</v>
      </c>
      <c r="BF1692">
        <v>13.5</v>
      </c>
      <c r="BG1692">
        <v>47.4</v>
      </c>
      <c r="BI1692">
        <v>8.8000000000000007</v>
      </c>
      <c r="BJ1692">
        <v>72.06</v>
      </c>
      <c r="BK1692">
        <v>0.77900000000000003</v>
      </c>
    </row>
    <row r="1693" spans="1:63" x14ac:dyDescent="0.3">
      <c r="A1693" t="s">
        <v>208</v>
      </c>
      <c r="B1693" t="s">
        <v>206</v>
      </c>
      <c r="C1693" t="s">
        <v>209</v>
      </c>
      <c r="D1693" s="33">
        <v>44032</v>
      </c>
      <c r="E1693">
        <v>60767</v>
      </c>
      <c r="F1693">
        <v>690</v>
      </c>
      <c r="G1693">
        <v>783.14300000000003</v>
      </c>
      <c r="H1693">
        <v>1517</v>
      </c>
      <c r="I1693">
        <v>13</v>
      </c>
      <c r="J1693">
        <v>14.571</v>
      </c>
      <c r="K1693">
        <v>1398.009</v>
      </c>
      <c r="L1693">
        <v>15.874000000000001</v>
      </c>
      <c r="M1693">
        <v>18.016999999999999</v>
      </c>
      <c r="N1693">
        <v>34.9</v>
      </c>
      <c r="O1693">
        <v>0.29899999999999999</v>
      </c>
      <c r="P1693">
        <v>0.33500000000000002</v>
      </c>
      <c r="Q1693">
        <v>1.04</v>
      </c>
      <c r="Z1693">
        <v>4735</v>
      </c>
      <c r="AA1693">
        <v>881997</v>
      </c>
      <c r="AB1693">
        <v>20.291</v>
      </c>
      <c r="AC1693">
        <v>0.109</v>
      </c>
      <c r="AD1693">
        <v>11191</v>
      </c>
      <c r="AE1693">
        <v>0.25700000000000001</v>
      </c>
      <c r="AF1693">
        <v>7.0000000000000007E-2</v>
      </c>
      <c r="AG1693">
        <v>14.3</v>
      </c>
      <c r="AH1693" t="s">
        <v>204</v>
      </c>
      <c r="AV1693">
        <v>41.67</v>
      </c>
      <c r="AW1693">
        <v>43466822</v>
      </c>
      <c r="AX1693">
        <v>77.39</v>
      </c>
      <c r="AY1693">
        <v>41.4</v>
      </c>
      <c r="AZ1693">
        <v>16.462</v>
      </c>
      <c r="BA1693">
        <v>11.132999999999999</v>
      </c>
      <c r="BB1693">
        <v>7894.393</v>
      </c>
      <c r="BC1693">
        <v>0.1</v>
      </c>
      <c r="BD1693">
        <v>539.84900000000005</v>
      </c>
      <c r="BE1693">
        <v>7.11</v>
      </c>
      <c r="BF1693">
        <v>13.5</v>
      </c>
      <c r="BG1693">
        <v>47.4</v>
      </c>
      <c r="BI1693">
        <v>8.8000000000000007</v>
      </c>
      <c r="BJ1693">
        <v>72.06</v>
      </c>
      <c r="BK1693">
        <v>0.77900000000000003</v>
      </c>
    </row>
    <row r="1694" spans="1:63" x14ac:dyDescent="0.3">
      <c r="A1694" t="s">
        <v>208</v>
      </c>
      <c r="B1694" t="s">
        <v>206</v>
      </c>
      <c r="C1694" t="s">
        <v>209</v>
      </c>
      <c r="D1694" s="33">
        <v>44033</v>
      </c>
      <c r="E1694">
        <v>61454</v>
      </c>
      <c r="F1694">
        <v>687</v>
      </c>
      <c r="G1694">
        <v>789</v>
      </c>
      <c r="H1694">
        <v>1537</v>
      </c>
      <c r="I1694">
        <v>20</v>
      </c>
      <c r="J1694">
        <v>15.429</v>
      </c>
      <c r="K1694">
        <v>1413.8140000000001</v>
      </c>
      <c r="L1694">
        <v>15.805</v>
      </c>
      <c r="M1694">
        <v>18.152000000000001</v>
      </c>
      <c r="N1694">
        <v>35.36</v>
      </c>
      <c r="O1694">
        <v>0.46</v>
      </c>
      <c r="P1694">
        <v>0.35499999999999998</v>
      </c>
      <c r="Q1694">
        <v>1.05</v>
      </c>
      <c r="Z1694">
        <v>12396</v>
      </c>
      <c r="AA1694">
        <v>894393</v>
      </c>
      <c r="AB1694">
        <v>20.576000000000001</v>
      </c>
      <c r="AC1694">
        <v>0.28499999999999998</v>
      </c>
      <c r="AD1694">
        <v>11571</v>
      </c>
      <c r="AE1694">
        <v>0.26600000000000001</v>
      </c>
      <c r="AF1694">
        <v>6.8199999999999997E-2</v>
      </c>
      <c r="AG1694">
        <v>14.7</v>
      </c>
      <c r="AH1694" t="s">
        <v>204</v>
      </c>
      <c r="AV1694">
        <v>41.67</v>
      </c>
      <c r="AW1694">
        <v>43466822</v>
      </c>
      <c r="AX1694">
        <v>77.39</v>
      </c>
      <c r="AY1694">
        <v>41.4</v>
      </c>
      <c r="AZ1694">
        <v>16.462</v>
      </c>
      <c r="BA1694">
        <v>11.132999999999999</v>
      </c>
      <c r="BB1694">
        <v>7894.393</v>
      </c>
      <c r="BC1694">
        <v>0.1</v>
      </c>
      <c r="BD1694">
        <v>539.84900000000005</v>
      </c>
      <c r="BE1694">
        <v>7.11</v>
      </c>
      <c r="BF1694">
        <v>13.5</v>
      </c>
      <c r="BG1694">
        <v>47.4</v>
      </c>
      <c r="BI1694">
        <v>8.8000000000000007</v>
      </c>
      <c r="BJ1694">
        <v>72.06</v>
      </c>
      <c r="BK1694">
        <v>0.77900000000000003</v>
      </c>
    </row>
    <row r="1695" spans="1:63" x14ac:dyDescent="0.3">
      <c r="A1695" t="s">
        <v>208</v>
      </c>
      <c r="B1695" t="s">
        <v>206</v>
      </c>
      <c r="C1695" t="s">
        <v>209</v>
      </c>
      <c r="D1695" s="33">
        <v>44034</v>
      </c>
      <c r="E1695">
        <v>62295</v>
      </c>
      <c r="F1695">
        <v>841</v>
      </c>
      <c r="G1695">
        <v>788</v>
      </c>
      <c r="H1695">
        <v>1553</v>
      </c>
      <c r="I1695">
        <v>16</v>
      </c>
      <c r="J1695">
        <v>15.571</v>
      </c>
      <c r="K1695">
        <v>1433.162</v>
      </c>
      <c r="L1695">
        <v>19.347999999999999</v>
      </c>
      <c r="M1695">
        <v>18.129000000000001</v>
      </c>
      <c r="N1695">
        <v>35.728000000000002</v>
      </c>
      <c r="O1695">
        <v>0.36799999999999999</v>
      </c>
      <c r="P1695">
        <v>0.35799999999999998</v>
      </c>
      <c r="Q1695">
        <v>1.07</v>
      </c>
      <c r="Z1695">
        <v>12967</v>
      </c>
      <c r="AA1695">
        <v>907360</v>
      </c>
      <c r="AB1695">
        <v>20.875</v>
      </c>
      <c r="AC1695">
        <v>0.29799999999999999</v>
      </c>
      <c r="AD1695">
        <v>11458</v>
      </c>
      <c r="AE1695">
        <v>0.26400000000000001</v>
      </c>
      <c r="AF1695">
        <v>6.88E-2</v>
      </c>
      <c r="AG1695">
        <v>14.5</v>
      </c>
      <c r="AH1695" t="s">
        <v>204</v>
      </c>
      <c r="AV1695">
        <v>41.67</v>
      </c>
      <c r="AW1695">
        <v>43466822</v>
      </c>
      <c r="AX1695">
        <v>77.39</v>
      </c>
      <c r="AY1695">
        <v>41.4</v>
      </c>
      <c r="AZ1695">
        <v>16.462</v>
      </c>
      <c r="BA1695">
        <v>11.132999999999999</v>
      </c>
      <c r="BB1695">
        <v>7894.393</v>
      </c>
      <c r="BC1695">
        <v>0.1</v>
      </c>
      <c r="BD1695">
        <v>539.84900000000005</v>
      </c>
      <c r="BE1695">
        <v>7.11</v>
      </c>
      <c r="BF1695">
        <v>13.5</v>
      </c>
      <c r="BG1695">
        <v>47.4</v>
      </c>
      <c r="BI1695">
        <v>8.8000000000000007</v>
      </c>
      <c r="BJ1695">
        <v>72.06</v>
      </c>
      <c r="BK1695">
        <v>0.77900000000000003</v>
      </c>
    </row>
    <row r="1696" spans="1:63" x14ac:dyDescent="0.3">
      <c r="A1696" t="s">
        <v>208</v>
      </c>
      <c r="B1696" t="s">
        <v>206</v>
      </c>
      <c r="C1696" t="s">
        <v>209</v>
      </c>
      <c r="D1696" s="33">
        <v>44035</v>
      </c>
      <c r="E1696">
        <v>63169</v>
      </c>
      <c r="F1696">
        <v>874</v>
      </c>
      <c r="G1696">
        <v>789.85699999999997</v>
      </c>
      <c r="H1696">
        <v>1570</v>
      </c>
      <c r="I1696">
        <v>17</v>
      </c>
      <c r="J1696">
        <v>15.429</v>
      </c>
      <c r="K1696">
        <v>1453.269</v>
      </c>
      <c r="L1696">
        <v>20.106999999999999</v>
      </c>
      <c r="M1696">
        <v>18.170999999999999</v>
      </c>
      <c r="N1696">
        <v>36.119999999999997</v>
      </c>
      <c r="O1696">
        <v>0.39100000000000001</v>
      </c>
      <c r="P1696">
        <v>0.35499999999999998</v>
      </c>
      <c r="Q1696">
        <v>1.0900000000000001</v>
      </c>
      <c r="Z1696">
        <v>14498</v>
      </c>
      <c r="AA1696">
        <v>921858</v>
      </c>
      <c r="AB1696">
        <v>21.207999999999998</v>
      </c>
      <c r="AC1696">
        <v>0.33400000000000002</v>
      </c>
      <c r="AD1696">
        <v>11647</v>
      </c>
      <c r="AE1696">
        <v>0.26800000000000002</v>
      </c>
      <c r="AF1696">
        <v>6.7799999999999999E-2</v>
      </c>
      <c r="AG1696">
        <v>14.7</v>
      </c>
      <c r="AH1696" t="s">
        <v>204</v>
      </c>
      <c r="AV1696">
        <v>41.67</v>
      </c>
      <c r="AW1696">
        <v>43466822</v>
      </c>
      <c r="AX1696">
        <v>77.39</v>
      </c>
      <c r="AY1696">
        <v>41.4</v>
      </c>
      <c r="AZ1696">
        <v>16.462</v>
      </c>
      <c r="BA1696">
        <v>11.132999999999999</v>
      </c>
      <c r="BB1696">
        <v>7894.393</v>
      </c>
      <c r="BC1696">
        <v>0.1</v>
      </c>
      <c r="BD1696">
        <v>539.84900000000005</v>
      </c>
      <c r="BE1696">
        <v>7.11</v>
      </c>
      <c r="BF1696">
        <v>13.5</v>
      </c>
      <c r="BG1696">
        <v>47.4</v>
      </c>
      <c r="BI1696">
        <v>8.8000000000000007</v>
      </c>
      <c r="BJ1696">
        <v>72.06</v>
      </c>
      <c r="BK1696">
        <v>0.77900000000000003</v>
      </c>
    </row>
    <row r="1697" spans="1:67" x14ac:dyDescent="0.3">
      <c r="A1697" t="s">
        <v>208</v>
      </c>
      <c r="B1697" t="s">
        <v>206</v>
      </c>
      <c r="C1697" t="s">
        <v>209</v>
      </c>
      <c r="D1697" s="33">
        <v>44036</v>
      </c>
      <c r="E1697">
        <v>64173</v>
      </c>
      <c r="F1697">
        <v>1004</v>
      </c>
      <c r="G1697">
        <v>815.28599999999994</v>
      </c>
      <c r="H1697">
        <v>1591</v>
      </c>
      <c r="I1697">
        <v>21</v>
      </c>
      <c r="J1697">
        <v>16.856999999999999</v>
      </c>
      <c r="K1697">
        <v>1476.367</v>
      </c>
      <c r="L1697">
        <v>23.097999999999999</v>
      </c>
      <c r="M1697">
        <v>18.757000000000001</v>
      </c>
      <c r="N1697">
        <v>36.603000000000002</v>
      </c>
      <c r="O1697">
        <v>0.48299999999999998</v>
      </c>
      <c r="P1697">
        <v>0.38800000000000001</v>
      </c>
      <c r="Q1697">
        <v>1.1299999999999999</v>
      </c>
      <c r="Z1697">
        <v>15148</v>
      </c>
      <c r="AA1697">
        <v>937006</v>
      </c>
      <c r="AB1697">
        <v>21.556999999999999</v>
      </c>
      <c r="AC1697">
        <v>0.34799999999999998</v>
      </c>
      <c r="AD1697">
        <v>11849</v>
      </c>
      <c r="AE1697">
        <v>0.27300000000000002</v>
      </c>
      <c r="AF1697">
        <v>6.88E-2</v>
      </c>
      <c r="AG1697">
        <v>14.5</v>
      </c>
      <c r="AH1697" t="s">
        <v>204</v>
      </c>
      <c r="AV1697">
        <v>41.67</v>
      </c>
      <c r="AW1697">
        <v>43466822</v>
      </c>
      <c r="AX1697">
        <v>77.39</v>
      </c>
      <c r="AY1697">
        <v>41.4</v>
      </c>
      <c r="AZ1697">
        <v>16.462</v>
      </c>
      <c r="BA1697">
        <v>11.132999999999999</v>
      </c>
      <c r="BB1697">
        <v>7894.393</v>
      </c>
      <c r="BC1697">
        <v>0.1</v>
      </c>
      <c r="BD1697">
        <v>539.84900000000005</v>
      </c>
      <c r="BE1697">
        <v>7.11</v>
      </c>
      <c r="BF1697">
        <v>13.5</v>
      </c>
      <c r="BG1697">
        <v>47.4</v>
      </c>
      <c r="BI1697">
        <v>8.8000000000000007</v>
      </c>
      <c r="BJ1697">
        <v>72.06</v>
      </c>
      <c r="BK1697">
        <v>0.77900000000000003</v>
      </c>
    </row>
    <row r="1698" spans="1:67" x14ac:dyDescent="0.3">
      <c r="A1698" t="s">
        <v>208</v>
      </c>
      <c r="B1698" t="s">
        <v>206</v>
      </c>
      <c r="C1698" t="s">
        <v>209</v>
      </c>
      <c r="D1698" s="33">
        <v>44037</v>
      </c>
      <c r="E1698">
        <v>65317</v>
      </c>
      <c r="F1698">
        <v>1144</v>
      </c>
      <c r="G1698">
        <v>854.85699999999997</v>
      </c>
      <c r="H1698">
        <v>1610</v>
      </c>
      <c r="I1698">
        <v>19</v>
      </c>
      <c r="J1698">
        <v>16.286000000000001</v>
      </c>
      <c r="K1698">
        <v>1502.6859999999999</v>
      </c>
      <c r="L1698">
        <v>26.318999999999999</v>
      </c>
      <c r="M1698">
        <v>19.667000000000002</v>
      </c>
      <c r="N1698">
        <v>37.04</v>
      </c>
      <c r="O1698">
        <v>0.437</v>
      </c>
      <c r="P1698">
        <v>0.375</v>
      </c>
      <c r="Q1698">
        <v>1.1599999999999999</v>
      </c>
      <c r="Z1698">
        <v>14076</v>
      </c>
      <c r="AA1698">
        <v>951082</v>
      </c>
      <c r="AB1698">
        <v>21.881</v>
      </c>
      <c r="AC1698">
        <v>0.32400000000000001</v>
      </c>
      <c r="AD1698">
        <v>12355</v>
      </c>
      <c r="AE1698">
        <v>0.28399999999999997</v>
      </c>
      <c r="AF1698">
        <v>6.9199999999999998E-2</v>
      </c>
      <c r="AG1698">
        <v>14.5</v>
      </c>
      <c r="AH1698" t="s">
        <v>204</v>
      </c>
      <c r="AV1698">
        <v>41.67</v>
      </c>
      <c r="AW1698">
        <v>43466822</v>
      </c>
      <c r="AX1698">
        <v>77.39</v>
      </c>
      <c r="AY1698">
        <v>41.4</v>
      </c>
      <c r="AZ1698">
        <v>16.462</v>
      </c>
      <c r="BA1698">
        <v>11.132999999999999</v>
      </c>
      <c r="BB1698">
        <v>7894.393</v>
      </c>
      <c r="BC1698">
        <v>0.1</v>
      </c>
      <c r="BD1698">
        <v>539.84900000000005</v>
      </c>
      <c r="BE1698">
        <v>7.11</v>
      </c>
      <c r="BF1698">
        <v>13.5</v>
      </c>
      <c r="BG1698">
        <v>47.4</v>
      </c>
      <c r="BI1698">
        <v>8.8000000000000007</v>
      </c>
      <c r="BJ1698">
        <v>72.06</v>
      </c>
      <c r="BK1698">
        <v>0.77900000000000003</v>
      </c>
    </row>
    <row r="1699" spans="1:67" x14ac:dyDescent="0.3">
      <c r="A1699" t="s">
        <v>208</v>
      </c>
      <c r="B1699" t="s">
        <v>206</v>
      </c>
      <c r="C1699" t="s">
        <v>209</v>
      </c>
      <c r="D1699" s="33">
        <v>44038</v>
      </c>
      <c r="E1699">
        <v>66261</v>
      </c>
      <c r="F1699">
        <v>944</v>
      </c>
      <c r="G1699">
        <v>883.42899999999997</v>
      </c>
      <c r="H1699">
        <v>1625</v>
      </c>
      <c r="I1699">
        <v>15</v>
      </c>
      <c r="J1699">
        <v>17.286000000000001</v>
      </c>
      <c r="K1699">
        <v>1524.404</v>
      </c>
      <c r="L1699">
        <v>21.718</v>
      </c>
      <c r="M1699">
        <v>20.324000000000002</v>
      </c>
      <c r="N1699">
        <v>37.384999999999998</v>
      </c>
      <c r="O1699">
        <v>0.34499999999999997</v>
      </c>
      <c r="P1699">
        <v>0.39800000000000002</v>
      </c>
      <c r="Q1699">
        <v>1.1599999999999999</v>
      </c>
      <c r="Z1699">
        <v>12559</v>
      </c>
      <c r="AA1699">
        <v>963641</v>
      </c>
      <c r="AB1699">
        <v>22.17</v>
      </c>
      <c r="AC1699">
        <v>0.28899999999999998</v>
      </c>
      <c r="AD1699">
        <v>12340</v>
      </c>
      <c r="AE1699">
        <v>0.28399999999999997</v>
      </c>
      <c r="AF1699">
        <v>7.1599999999999997E-2</v>
      </c>
      <c r="AG1699">
        <v>14</v>
      </c>
      <c r="AH1699" t="s">
        <v>204</v>
      </c>
      <c r="AV1699">
        <v>41.67</v>
      </c>
      <c r="AW1699">
        <v>43466822</v>
      </c>
      <c r="AX1699">
        <v>77.39</v>
      </c>
      <c r="AY1699">
        <v>41.4</v>
      </c>
      <c r="AZ1699">
        <v>16.462</v>
      </c>
      <c r="BA1699">
        <v>11.132999999999999</v>
      </c>
      <c r="BB1699">
        <v>7894.393</v>
      </c>
      <c r="BC1699">
        <v>0.1</v>
      </c>
      <c r="BD1699">
        <v>539.84900000000005</v>
      </c>
      <c r="BE1699">
        <v>7.11</v>
      </c>
      <c r="BF1699">
        <v>13.5</v>
      </c>
      <c r="BG1699">
        <v>47.4</v>
      </c>
      <c r="BI1699">
        <v>8.8000000000000007</v>
      </c>
      <c r="BJ1699">
        <v>72.06</v>
      </c>
      <c r="BK1699">
        <v>0.77900000000000003</v>
      </c>
    </row>
    <row r="1700" spans="1:67" x14ac:dyDescent="0.3">
      <c r="A1700" t="s">
        <v>208</v>
      </c>
      <c r="B1700" t="s">
        <v>206</v>
      </c>
      <c r="C1700" t="s">
        <v>209</v>
      </c>
      <c r="D1700" s="33">
        <v>44039</v>
      </c>
      <c r="E1700">
        <v>67096</v>
      </c>
      <c r="F1700">
        <v>835</v>
      </c>
      <c r="G1700">
        <v>904.14300000000003</v>
      </c>
      <c r="H1700">
        <v>1636</v>
      </c>
      <c r="I1700">
        <v>11</v>
      </c>
      <c r="J1700">
        <v>17</v>
      </c>
      <c r="K1700">
        <v>1543.614</v>
      </c>
      <c r="L1700">
        <v>19.21</v>
      </c>
      <c r="M1700">
        <v>20.800999999999998</v>
      </c>
      <c r="N1700">
        <v>37.637999999999998</v>
      </c>
      <c r="O1700">
        <v>0.253</v>
      </c>
      <c r="P1700">
        <v>0.39100000000000001</v>
      </c>
      <c r="Q1700">
        <v>1.17</v>
      </c>
      <c r="Z1700">
        <v>7064</v>
      </c>
      <c r="AA1700">
        <v>970705</v>
      </c>
      <c r="AB1700">
        <v>22.332000000000001</v>
      </c>
      <c r="AC1700">
        <v>0.16300000000000001</v>
      </c>
      <c r="AD1700">
        <v>12673</v>
      </c>
      <c r="AE1700">
        <v>0.29199999999999998</v>
      </c>
      <c r="AF1700">
        <v>7.1300000000000002E-2</v>
      </c>
      <c r="AG1700">
        <v>14</v>
      </c>
      <c r="AH1700" t="s">
        <v>204</v>
      </c>
      <c r="AV1700">
        <v>41.67</v>
      </c>
      <c r="AW1700">
        <v>43466822</v>
      </c>
      <c r="AX1700">
        <v>77.39</v>
      </c>
      <c r="AY1700">
        <v>41.4</v>
      </c>
      <c r="AZ1700">
        <v>16.462</v>
      </c>
      <c r="BA1700">
        <v>11.132999999999999</v>
      </c>
      <c r="BB1700">
        <v>7894.393</v>
      </c>
      <c r="BC1700">
        <v>0.1</v>
      </c>
      <c r="BD1700">
        <v>539.84900000000005</v>
      </c>
      <c r="BE1700">
        <v>7.11</v>
      </c>
      <c r="BF1700">
        <v>13.5</v>
      </c>
      <c r="BG1700">
        <v>47.4</v>
      </c>
      <c r="BI1700">
        <v>8.8000000000000007</v>
      </c>
      <c r="BJ1700">
        <v>72.06</v>
      </c>
      <c r="BK1700">
        <v>0.77900000000000003</v>
      </c>
    </row>
    <row r="1701" spans="1:67" x14ac:dyDescent="0.3">
      <c r="A1701" t="s">
        <v>208</v>
      </c>
      <c r="B1701" t="s">
        <v>206</v>
      </c>
      <c r="C1701" t="s">
        <v>209</v>
      </c>
      <c r="D1701" s="33">
        <v>44040</v>
      </c>
      <c r="E1701">
        <v>68030</v>
      </c>
      <c r="F1701">
        <v>934</v>
      </c>
      <c r="G1701">
        <v>939.42899999999997</v>
      </c>
      <c r="H1701">
        <v>1650</v>
      </c>
      <c r="I1701">
        <v>14</v>
      </c>
      <c r="J1701">
        <v>16.143000000000001</v>
      </c>
      <c r="K1701">
        <v>1565.1020000000001</v>
      </c>
      <c r="L1701">
        <v>21.488</v>
      </c>
      <c r="M1701">
        <v>21.613</v>
      </c>
      <c r="N1701">
        <v>37.96</v>
      </c>
      <c r="O1701">
        <v>0.32200000000000001</v>
      </c>
      <c r="P1701">
        <v>0.371</v>
      </c>
      <c r="Q1701">
        <v>1.17</v>
      </c>
      <c r="Z1701">
        <v>12645</v>
      </c>
      <c r="AA1701">
        <v>983350</v>
      </c>
      <c r="AB1701">
        <v>22.623000000000001</v>
      </c>
      <c r="AC1701">
        <v>0.29099999999999998</v>
      </c>
      <c r="AD1701">
        <v>12708</v>
      </c>
      <c r="AE1701">
        <v>0.29199999999999998</v>
      </c>
      <c r="AF1701">
        <v>7.3899999999999993E-2</v>
      </c>
      <c r="AG1701">
        <v>13.5</v>
      </c>
      <c r="AH1701" t="s">
        <v>204</v>
      </c>
      <c r="AV1701">
        <v>41.67</v>
      </c>
      <c r="AW1701">
        <v>43466822</v>
      </c>
      <c r="AX1701">
        <v>77.39</v>
      </c>
      <c r="AY1701">
        <v>41.4</v>
      </c>
      <c r="AZ1701">
        <v>16.462</v>
      </c>
      <c r="BA1701">
        <v>11.132999999999999</v>
      </c>
      <c r="BB1701">
        <v>7894.393</v>
      </c>
      <c r="BC1701">
        <v>0.1</v>
      </c>
      <c r="BD1701">
        <v>539.84900000000005</v>
      </c>
      <c r="BE1701">
        <v>7.11</v>
      </c>
      <c r="BF1701">
        <v>13.5</v>
      </c>
      <c r="BG1701">
        <v>47.4</v>
      </c>
      <c r="BI1701">
        <v>8.8000000000000007</v>
      </c>
      <c r="BJ1701">
        <v>72.06</v>
      </c>
      <c r="BK1701">
        <v>0.77900000000000003</v>
      </c>
    </row>
    <row r="1702" spans="1:67" x14ac:dyDescent="0.3">
      <c r="A1702" t="s">
        <v>208</v>
      </c>
      <c r="B1702" t="s">
        <v>206</v>
      </c>
      <c r="C1702" t="s">
        <v>209</v>
      </c>
      <c r="D1702" s="33">
        <v>44041</v>
      </c>
      <c r="E1702">
        <v>69078</v>
      </c>
      <c r="F1702">
        <v>1048</v>
      </c>
      <c r="G1702">
        <v>969</v>
      </c>
      <c r="H1702">
        <v>1673</v>
      </c>
      <c r="I1702">
        <v>23</v>
      </c>
      <c r="J1702">
        <v>17.143000000000001</v>
      </c>
      <c r="K1702">
        <v>1589.212</v>
      </c>
      <c r="L1702">
        <v>24.11</v>
      </c>
      <c r="M1702">
        <v>22.292999999999999</v>
      </c>
      <c r="N1702">
        <v>38.488999999999997</v>
      </c>
      <c r="O1702">
        <v>0.52900000000000003</v>
      </c>
      <c r="P1702">
        <v>0.39400000000000002</v>
      </c>
      <c r="Q1702">
        <v>1.17</v>
      </c>
      <c r="Z1702">
        <v>14949</v>
      </c>
      <c r="AA1702">
        <v>998299</v>
      </c>
      <c r="AB1702">
        <v>22.966999999999999</v>
      </c>
      <c r="AC1702">
        <v>0.34399999999999997</v>
      </c>
      <c r="AD1702">
        <v>12991</v>
      </c>
      <c r="AE1702">
        <v>0.29899999999999999</v>
      </c>
      <c r="AF1702">
        <v>7.46E-2</v>
      </c>
      <c r="AG1702">
        <v>13.4</v>
      </c>
      <c r="AH1702" t="s">
        <v>204</v>
      </c>
      <c r="AV1702">
        <v>41.67</v>
      </c>
      <c r="AW1702">
        <v>43466822</v>
      </c>
      <c r="AX1702">
        <v>77.39</v>
      </c>
      <c r="AY1702">
        <v>41.4</v>
      </c>
      <c r="AZ1702">
        <v>16.462</v>
      </c>
      <c r="BA1702">
        <v>11.132999999999999</v>
      </c>
      <c r="BB1702">
        <v>7894.393</v>
      </c>
      <c r="BC1702">
        <v>0.1</v>
      </c>
      <c r="BD1702">
        <v>539.84900000000005</v>
      </c>
      <c r="BE1702">
        <v>7.11</v>
      </c>
      <c r="BF1702">
        <v>13.5</v>
      </c>
      <c r="BG1702">
        <v>47.4</v>
      </c>
      <c r="BI1702">
        <v>8.8000000000000007</v>
      </c>
      <c r="BJ1702">
        <v>72.06</v>
      </c>
      <c r="BK1702">
        <v>0.77900000000000003</v>
      </c>
    </row>
    <row r="1703" spans="1:67" x14ac:dyDescent="0.3">
      <c r="A1703" t="s">
        <v>208</v>
      </c>
      <c r="B1703" t="s">
        <v>206</v>
      </c>
      <c r="C1703" t="s">
        <v>209</v>
      </c>
      <c r="D1703" s="33">
        <v>44042</v>
      </c>
      <c r="E1703">
        <v>70300</v>
      </c>
      <c r="F1703">
        <v>1222</v>
      </c>
      <c r="G1703">
        <v>1018.7140000000001</v>
      </c>
      <c r="H1703">
        <v>1697</v>
      </c>
      <c r="I1703">
        <v>24</v>
      </c>
      <c r="J1703">
        <v>18.143000000000001</v>
      </c>
      <c r="K1703">
        <v>1617.326</v>
      </c>
      <c r="L1703">
        <v>28.113</v>
      </c>
      <c r="M1703">
        <v>23.437000000000001</v>
      </c>
      <c r="N1703">
        <v>39.040999999999997</v>
      </c>
      <c r="O1703">
        <v>0.55200000000000005</v>
      </c>
      <c r="P1703">
        <v>0.41699999999999998</v>
      </c>
      <c r="Q1703">
        <v>1.17</v>
      </c>
      <c r="Z1703">
        <v>15494</v>
      </c>
      <c r="AA1703">
        <v>1013793</v>
      </c>
      <c r="AB1703">
        <v>23.323</v>
      </c>
      <c r="AC1703">
        <v>0.35599999999999998</v>
      </c>
      <c r="AD1703">
        <v>13134</v>
      </c>
      <c r="AE1703">
        <v>0.30199999999999999</v>
      </c>
      <c r="AF1703">
        <v>7.7600000000000002E-2</v>
      </c>
      <c r="AG1703">
        <v>12.9</v>
      </c>
      <c r="AH1703" t="s">
        <v>204</v>
      </c>
      <c r="AV1703">
        <v>41.67</v>
      </c>
      <c r="AW1703">
        <v>43466822</v>
      </c>
      <c r="AX1703">
        <v>77.39</v>
      </c>
      <c r="AY1703">
        <v>41.4</v>
      </c>
      <c r="AZ1703">
        <v>16.462</v>
      </c>
      <c r="BA1703">
        <v>11.132999999999999</v>
      </c>
      <c r="BB1703">
        <v>7894.393</v>
      </c>
      <c r="BC1703">
        <v>0.1</v>
      </c>
      <c r="BD1703">
        <v>539.84900000000005</v>
      </c>
      <c r="BE1703">
        <v>7.11</v>
      </c>
      <c r="BF1703">
        <v>13.5</v>
      </c>
      <c r="BG1703">
        <v>47.4</v>
      </c>
      <c r="BI1703">
        <v>8.8000000000000007</v>
      </c>
      <c r="BJ1703">
        <v>72.06</v>
      </c>
      <c r="BK1703">
        <v>0.77900000000000003</v>
      </c>
    </row>
    <row r="1704" spans="1:67" x14ac:dyDescent="0.3">
      <c r="A1704" t="s">
        <v>208</v>
      </c>
      <c r="B1704" t="s">
        <v>206</v>
      </c>
      <c r="C1704" t="s">
        <v>209</v>
      </c>
      <c r="D1704" s="33">
        <v>44043</v>
      </c>
      <c r="E1704">
        <v>71404</v>
      </c>
      <c r="F1704">
        <v>1104</v>
      </c>
      <c r="G1704">
        <v>1033</v>
      </c>
      <c r="H1704">
        <v>1717</v>
      </c>
      <c r="I1704">
        <v>20</v>
      </c>
      <c r="J1704">
        <v>18</v>
      </c>
      <c r="K1704">
        <v>1642.7239999999999</v>
      </c>
      <c r="L1704">
        <v>25.399000000000001</v>
      </c>
      <c r="M1704">
        <v>23.765000000000001</v>
      </c>
      <c r="N1704">
        <v>39.500999999999998</v>
      </c>
      <c r="O1704">
        <v>0.46</v>
      </c>
      <c r="P1704">
        <v>0.41399999999999998</v>
      </c>
      <c r="Q1704">
        <v>1.1499999999999999</v>
      </c>
      <c r="Z1704">
        <v>15427</v>
      </c>
      <c r="AA1704">
        <v>1029220</v>
      </c>
      <c r="AB1704">
        <v>23.678000000000001</v>
      </c>
      <c r="AC1704">
        <v>0.35499999999999998</v>
      </c>
      <c r="AD1704">
        <v>13173</v>
      </c>
      <c r="AE1704">
        <v>0.30299999999999999</v>
      </c>
      <c r="AF1704">
        <v>7.8399999999999997E-2</v>
      </c>
      <c r="AG1704">
        <v>12.8</v>
      </c>
      <c r="AH1704" t="s">
        <v>204</v>
      </c>
      <c r="AV1704">
        <v>41.67</v>
      </c>
      <c r="AW1704">
        <v>43466822</v>
      </c>
      <c r="AX1704">
        <v>77.39</v>
      </c>
      <c r="AY1704">
        <v>41.4</v>
      </c>
      <c r="AZ1704">
        <v>16.462</v>
      </c>
      <c r="BA1704">
        <v>11.132999999999999</v>
      </c>
      <c r="BB1704">
        <v>7894.393</v>
      </c>
      <c r="BC1704">
        <v>0.1</v>
      </c>
      <c r="BD1704">
        <v>539.84900000000005</v>
      </c>
      <c r="BE1704">
        <v>7.11</v>
      </c>
      <c r="BF1704">
        <v>13.5</v>
      </c>
      <c r="BG1704">
        <v>47.4</v>
      </c>
      <c r="BI1704">
        <v>8.8000000000000007</v>
      </c>
      <c r="BJ1704">
        <v>72.06</v>
      </c>
      <c r="BK1704">
        <v>0.77900000000000003</v>
      </c>
      <c r="BL1704">
        <v>-10234.200000000001</v>
      </c>
      <c r="BM1704">
        <v>-2.97</v>
      </c>
      <c r="BN1704">
        <v>4.3099999999999996</v>
      </c>
      <c r="BO1704">
        <v>-235.44854509952401</v>
      </c>
    </row>
    <row r="1705" spans="1:67" x14ac:dyDescent="0.3">
      <c r="A1705" t="s">
        <v>208</v>
      </c>
      <c r="B1705" t="s">
        <v>206</v>
      </c>
      <c r="C1705" t="s">
        <v>209</v>
      </c>
      <c r="D1705" s="33">
        <v>44044</v>
      </c>
      <c r="E1705">
        <v>72609</v>
      </c>
      <c r="F1705">
        <v>1205</v>
      </c>
      <c r="G1705">
        <v>1041.7139999999999</v>
      </c>
      <c r="H1705">
        <v>1733</v>
      </c>
      <c r="I1705">
        <v>16</v>
      </c>
      <c r="J1705">
        <v>17.571000000000002</v>
      </c>
      <c r="K1705">
        <v>1670.4459999999999</v>
      </c>
      <c r="L1705">
        <v>27.722000000000001</v>
      </c>
      <c r="M1705">
        <v>23.966000000000001</v>
      </c>
      <c r="N1705">
        <v>39.869</v>
      </c>
      <c r="O1705">
        <v>0.36799999999999999</v>
      </c>
      <c r="P1705">
        <v>0.40400000000000003</v>
      </c>
      <c r="Q1705">
        <v>1.1499999999999999</v>
      </c>
      <c r="Z1705">
        <v>16860</v>
      </c>
      <c r="AA1705">
        <v>1046080</v>
      </c>
      <c r="AB1705">
        <v>24.065999999999999</v>
      </c>
      <c r="AC1705">
        <v>0.38800000000000001</v>
      </c>
      <c r="AD1705">
        <v>13571</v>
      </c>
      <c r="AE1705">
        <v>0.312</v>
      </c>
      <c r="AF1705">
        <v>7.6799999999999993E-2</v>
      </c>
      <c r="AG1705">
        <v>13</v>
      </c>
      <c r="AH1705" t="s">
        <v>204</v>
      </c>
      <c r="AV1705">
        <v>48.61</v>
      </c>
      <c r="AW1705">
        <v>43466822</v>
      </c>
      <c r="AX1705">
        <v>77.39</v>
      </c>
      <c r="AY1705">
        <v>41.4</v>
      </c>
      <c r="AZ1705">
        <v>16.462</v>
      </c>
      <c r="BA1705">
        <v>11.132999999999999</v>
      </c>
      <c r="BB1705">
        <v>7894.393</v>
      </c>
      <c r="BC1705">
        <v>0.1</v>
      </c>
      <c r="BD1705">
        <v>539.84900000000005</v>
      </c>
      <c r="BE1705">
        <v>7.11</v>
      </c>
      <c r="BF1705">
        <v>13.5</v>
      </c>
      <c r="BG1705">
        <v>47.4</v>
      </c>
      <c r="BI1705">
        <v>8.8000000000000007</v>
      </c>
      <c r="BJ1705">
        <v>72.06</v>
      </c>
      <c r="BK1705">
        <v>0.77900000000000003</v>
      </c>
    </row>
    <row r="1706" spans="1:67" x14ac:dyDescent="0.3">
      <c r="A1706" t="s">
        <v>208</v>
      </c>
      <c r="B1706" t="s">
        <v>206</v>
      </c>
      <c r="C1706" t="s">
        <v>209</v>
      </c>
      <c r="D1706" s="33">
        <v>44045</v>
      </c>
      <c r="E1706">
        <v>73761</v>
      </c>
      <c r="F1706">
        <v>1152</v>
      </c>
      <c r="G1706">
        <v>1071.4290000000001</v>
      </c>
      <c r="H1706">
        <v>1749</v>
      </c>
      <c r="I1706">
        <v>16</v>
      </c>
      <c r="J1706">
        <v>17.713999999999999</v>
      </c>
      <c r="K1706">
        <v>1696.9490000000001</v>
      </c>
      <c r="L1706">
        <v>26.503</v>
      </c>
      <c r="M1706">
        <v>24.649000000000001</v>
      </c>
      <c r="N1706">
        <v>40.238</v>
      </c>
      <c r="O1706">
        <v>0.36799999999999999</v>
      </c>
      <c r="P1706">
        <v>0.40799999999999997</v>
      </c>
      <c r="Q1706">
        <v>1.17</v>
      </c>
      <c r="Z1706">
        <v>12303</v>
      </c>
      <c r="AA1706">
        <v>1058383</v>
      </c>
      <c r="AB1706">
        <v>24.349</v>
      </c>
      <c r="AC1706">
        <v>0.28299999999999997</v>
      </c>
      <c r="AD1706">
        <v>13535</v>
      </c>
      <c r="AE1706">
        <v>0.311</v>
      </c>
      <c r="AF1706">
        <v>7.9200000000000007E-2</v>
      </c>
      <c r="AG1706">
        <v>12.6</v>
      </c>
      <c r="AH1706" t="s">
        <v>204</v>
      </c>
      <c r="AV1706">
        <v>48.61</v>
      </c>
      <c r="AW1706">
        <v>43466822</v>
      </c>
      <c r="AX1706">
        <v>77.39</v>
      </c>
      <c r="AY1706">
        <v>41.4</v>
      </c>
      <c r="AZ1706">
        <v>16.462</v>
      </c>
      <c r="BA1706">
        <v>11.132999999999999</v>
      </c>
      <c r="BB1706">
        <v>7894.393</v>
      </c>
      <c r="BC1706">
        <v>0.1</v>
      </c>
      <c r="BD1706">
        <v>539.84900000000005</v>
      </c>
      <c r="BE1706">
        <v>7.11</v>
      </c>
      <c r="BF1706">
        <v>13.5</v>
      </c>
      <c r="BG1706">
        <v>47.4</v>
      </c>
      <c r="BI1706">
        <v>8.8000000000000007</v>
      </c>
      <c r="BJ1706">
        <v>72.06</v>
      </c>
      <c r="BK1706">
        <v>0.77900000000000003</v>
      </c>
    </row>
    <row r="1707" spans="1:67" x14ac:dyDescent="0.3">
      <c r="A1707" t="s">
        <v>208</v>
      </c>
      <c r="B1707" t="s">
        <v>206</v>
      </c>
      <c r="C1707" t="s">
        <v>209</v>
      </c>
      <c r="D1707" s="33">
        <v>44046</v>
      </c>
      <c r="E1707">
        <v>74781</v>
      </c>
      <c r="F1707">
        <v>1020</v>
      </c>
      <c r="G1707">
        <v>1097.857</v>
      </c>
      <c r="H1707">
        <v>1762</v>
      </c>
      <c r="I1707">
        <v>13</v>
      </c>
      <c r="J1707">
        <v>18</v>
      </c>
      <c r="K1707">
        <v>1720.4159999999999</v>
      </c>
      <c r="L1707">
        <v>23.466000000000001</v>
      </c>
      <c r="M1707">
        <v>25.257000000000001</v>
      </c>
      <c r="N1707">
        <v>40.536999999999999</v>
      </c>
      <c r="O1707">
        <v>0.29899999999999999</v>
      </c>
      <c r="P1707">
        <v>0.41399999999999998</v>
      </c>
      <c r="Q1707">
        <v>1.18</v>
      </c>
      <c r="Z1707">
        <v>8623</v>
      </c>
      <c r="AA1707">
        <v>1067006</v>
      </c>
      <c r="AB1707">
        <v>24.547999999999998</v>
      </c>
      <c r="AC1707">
        <v>0.19800000000000001</v>
      </c>
      <c r="AD1707">
        <v>13757</v>
      </c>
      <c r="AE1707">
        <v>0.316</v>
      </c>
      <c r="AF1707">
        <v>7.9799999999999996E-2</v>
      </c>
      <c r="AG1707">
        <v>12.5</v>
      </c>
      <c r="AH1707" t="s">
        <v>204</v>
      </c>
      <c r="AV1707">
        <v>57.87</v>
      </c>
      <c r="AW1707">
        <v>43466822</v>
      </c>
      <c r="AX1707">
        <v>77.39</v>
      </c>
      <c r="AY1707">
        <v>41.4</v>
      </c>
      <c r="AZ1707">
        <v>16.462</v>
      </c>
      <c r="BA1707">
        <v>11.132999999999999</v>
      </c>
      <c r="BB1707">
        <v>7894.393</v>
      </c>
      <c r="BC1707">
        <v>0.1</v>
      </c>
      <c r="BD1707">
        <v>539.84900000000005</v>
      </c>
      <c r="BE1707">
        <v>7.11</v>
      </c>
      <c r="BF1707">
        <v>13.5</v>
      </c>
      <c r="BG1707">
        <v>47.4</v>
      </c>
      <c r="BI1707">
        <v>8.8000000000000007</v>
      </c>
      <c r="BJ1707">
        <v>72.06</v>
      </c>
      <c r="BK1707">
        <v>0.77900000000000003</v>
      </c>
    </row>
    <row r="1708" spans="1:67" x14ac:dyDescent="0.3">
      <c r="A1708" t="s">
        <v>208</v>
      </c>
      <c r="B1708" t="s">
        <v>206</v>
      </c>
      <c r="C1708" t="s">
        <v>209</v>
      </c>
      <c r="D1708" s="33">
        <v>44047</v>
      </c>
      <c r="E1708">
        <v>75880</v>
      </c>
      <c r="F1708">
        <v>1099</v>
      </c>
      <c r="G1708">
        <v>1121.4290000000001</v>
      </c>
      <c r="H1708">
        <v>1788</v>
      </c>
      <c r="I1708">
        <v>26</v>
      </c>
      <c r="J1708">
        <v>19.713999999999999</v>
      </c>
      <c r="K1708">
        <v>1745.6990000000001</v>
      </c>
      <c r="L1708">
        <v>25.283999999999999</v>
      </c>
      <c r="M1708">
        <v>25.8</v>
      </c>
      <c r="N1708">
        <v>41.134999999999998</v>
      </c>
      <c r="O1708">
        <v>0.59799999999999998</v>
      </c>
      <c r="P1708">
        <v>0.45400000000000001</v>
      </c>
      <c r="Q1708">
        <v>1.19</v>
      </c>
      <c r="AD1708">
        <v>14212</v>
      </c>
      <c r="AE1708">
        <v>0.32700000000000001</v>
      </c>
      <c r="AF1708">
        <v>7.8899999999999998E-2</v>
      </c>
      <c r="AG1708">
        <v>12.7</v>
      </c>
      <c r="AH1708" t="s">
        <v>204</v>
      </c>
      <c r="AV1708">
        <v>57.87</v>
      </c>
      <c r="AW1708">
        <v>43466822</v>
      </c>
      <c r="AX1708">
        <v>77.39</v>
      </c>
      <c r="AY1708">
        <v>41.4</v>
      </c>
      <c r="AZ1708">
        <v>16.462</v>
      </c>
      <c r="BA1708">
        <v>11.132999999999999</v>
      </c>
      <c r="BB1708">
        <v>7894.393</v>
      </c>
      <c r="BC1708">
        <v>0.1</v>
      </c>
      <c r="BD1708">
        <v>539.84900000000005</v>
      </c>
      <c r="BE1708">
        <v>7.11</v>
      </c>
      <c r="BF1708">
        <v>13.5</v>
      </c>
      <c r="BG1708">
        <v>47.4</v>
      </c>
      <c r="BI1708">
        <v>8.8000000000000007</v>
      </c>
      <c r="BJ1708">
        <v>72.06</v>
      </c>
      <c r="BK1708">
        <v>0.77900000000000003</v>
      </c>
    </row>
    <row r="1709" spans="1:67" x14ac:dyDescent="0.3">
      <c r="A1709" t="s">
        <v>208</v>
      </c>
      <c r="B1709" t="s">
        <v>206</v>
      </c>
      <c r="C1709" t="s">
        <v>209</v>
      </c>
      <c r="D1709" s="33">
        <v>44048</v>
      </c>
      <c r="E1709">
        <v>77169</v>
      </c>
      <c r="F1709">
        <v>1289</v>
      </c>
      <c r="G1709">
        <v>1155.857</v>
      </c>
      <c r="H1709">
        <v>1813</v>
      </c>
      <c r="I1709">
        <v>25</v>
      </c>
      <c r="J1709">
        <v>20</v>
      </c>
      <c r="K1709">
        <v>1775.354</v>
      </c>
      <c r="L1709">
        <v>29.655000000000001</v>
      </c>
      <c r="M1709">
        <v>26.591999999999999</v>
      </c>
      <c r="N1709">
        <v>41.71</v>
      </c>
      <c r="O1709">
        <v>0.57499999999999996</v>
      </c>
      <c r="P1709">
        <v>0.46</v>
      </c>
      <c r="Q1709">
        <v>1.19</v>
      </c>
      <c r="AA1709">
        <v>1098665</v>
      </c>
      <c r="AB1709">
        <v>25.276</v>
      </c>
      <c r="AD1709">
        <v>14338</v>
      </c>
      <c r="AE1709">
        <v>0.33</v>
      </c>
      <c r="AF1709">
        <v>8.0600000000000005E-2</v>
      </c>
      <c r="AG1709">
        <v>12.4</v>
      </c>
      <c r="AH1709" t="s">
        <v>204</v>
      </c>
      <c r="AV1709">
        <v>57.87</v>
      </c>
      <c r="AW1709">
        <v>43466822</v>
      </c>
      <c r="AX1709">
        <v>77.39</v>
      </c>
      <c r="AY1709">
        <v>41.4</v>
      </c>
      <c r="AZ1709">
        <v>16.462</v>
      </c>
      <c r="BA1709">
        <v>11.132999999999999</v>
      </c>
      <c r="BB1709">
        <v>7894.393</v>
      </c>
      <c r="BC1709">
        <v>0.1</v>
      </c>
      <c r="BD1709">
        <v>539.84900000000005</v>
      </c>
      <c r="BE1709">
        <v>7.11</v>
      </c>
      <c r="BF1709">
        <v>13.5</v>
      </c>
      <c r="BG1709">
        <v>47.4</v>
      </c>
      <c r="BI1709">
        <v>8.8000000000000007</v>
      </c>
      <c r="BJ1709">
        <v>72.06</v>
      </c>
      <c r="BK1709">
        <v>0.77900000000000003</v>
      </c>
    </row>
    <row r="1710" spans="1:67" x14ac:dyDescent="0.3">
      <c r="A1710" t="s">
        <v>208</v>
      </c>
      <c r="B1710" t="s">
        <v>206</v>
      </c>
      <c r="C1710" t="s">
        <v>209</v>
      </c>
      <c r="D1710" s="33">
        <v>44049</v>
      </c>
      <c r="E1710">
        <v>78515</v>
      </c>
      <c r="F1710">
        <v>1346</v>
      </c>
      <c r="G1710">
        <v>1173.5709999999999</v>
      </c>
      <c r="H1710">
        <v>1846</v>
      </c>
      <c r="I1710">
        <v>33</v>
      </c>
      <c r="J1710">
        <v>21.286000000000001</v>
      </c>
      <c r="K1710">
        <v>1806.32</v>
      </c>
      <c r="L1710">
        <v>30.966000000000001</v>
      </c>
      <c r="M1710">
        <v>26.998999999999999</v>
      </c>
      <c r="N1710">
        <v>42.469000000000001</v>
      </c>
      <c r="O1710">
        <v>0.75900000000000001</v>
      </c>
      <c r="P1710">
        <v>0.49</v>
      </c>
      <c r="Q1710">
        <v>1.18</v>
      </c>
      <c r="Z1710">
        <v>17976</v>
      </c>
      <c r="AA1710">
        <v>1116641</v>
      </c>
      <c r="AB1710">
        <v>25.69</v>
      </c>
      <c r="AC1710">
        <v>0.41399999999999998</v>
      </c>
      <c r="AD1710">
        <v>14693</v>
      </c>
      <c r="AE1710">
        <v>0.33800000000000002</v>
      </c>
      <c r="AF1710">
        <v>7.9899999999999999E-2</v>
      </c>
      <c r="AG1710">
        <v>12.5</v>
      </c>
      <c r="AH1710" t="s">
        <v>204</v>
      </c>
      <c r="AV1710">
        <v>57.87</v>
      </c>
      <c r="AW1710">
        <v>43466822</v>
      </c>
      <c r="AX1710">
        <v>77.39</v>
      </c>
      <c r="AY1710">
        <v>41.4</v>
      </c>
      <c r="AZ1710">
        <v>16.462</v>
      </c>
      <c r="BA1710">
        <v>11.132999999999999</v>
      </c>
      <c r="BB1710">
        <v>7894.393</v>
      </c>
      <c r="BC1710">
        <v>0.1</v>
      </c>
      <c r="BD1710">
        <v>539.84900000000005</v>
      </c>
      <c r="BE1710">
        <v>7.11</v>
      </c>
      <c r="BF1710">
        <v>13.5</v>
      </c>
      <c r="BG1710">
        <v>47.4</v>
      </c>
      <c r="BI1710">
        <v>8.8000000000000007</v>
      </c>
      <c r="BJ1710">
        <v>72.06</v>
      </c>
      <c r="BK1710">
        <v>0.77900000000000003</v>
      </c>
    </row>
    <row r="1711" spans="1:67" x14ac:dyDescent="0.3">
      <c r="A1711" t="s">
        <v>208</v>
      </c>
      <c r="B1711" t="s">
        <v>206</v>
      </c>
      <c r="C1711" t="s">
        <v>209</v>
      </c>
      <c r="D1711" s="33">
        <v>44050</v>
      </c>
      <c r="E1711">
        <v>80018</v>
      </c>
      <c r="F1711">
        <v>1503</v>
      </c>
      <c r="G1711">
        <v>1230.5709999999999</v>
      </c>
      <c r="H1711">
        <v>1879</v>
      </c>
      <c r="I1711">
        <v>33</v>
      </c>
      <c r="J1711">
        <v>23.143000000000001</v>
      </c>
      <c r="K1711">
        <v>1840.8979999999999</v>
      </c>
      <c r="L1711">
        <v>34.578000000000003</v>
      </c>
      <c r="M1711">
        <v>28.311</v>
      </c>
      <c r="N1711">
        <v>43.228000000000002</v>
      </c>
      <c r="O1711">
        <v>0.75900000000000001</v>
      </c>
      <c r="P1711">
        <v>0.53200000000000003</v>
      </c>
      <c r="Q1711">
        <v>1.18</v>
      </c>
      <c r="Z1711">
        <v>18410</v>
      </c>
      <c r="AA1711">
        <v>1135051</v>
      </c>
      <c r="AB1711">
        <v>26.113</v>
      </c>
      <c r="AC1711">
        <v>0.42399999999999999</v>
      </c>
      <c r="AD1711">
        <v>15119</v>
      </c>
      <c r="AE1711">
        <v>0.34799999999999998</v>
      </c>
      <c r="AF1711">
        <v>8.14E-2</v>
      </c>
      <c r="AG1711">
        <v>12.3</v>
      </c>
      <c r="AH1711" t="s">
        <v>204</v>
      </c>
      <c r="AV1711">
        <v>57.87</v>
      </c>
      <c r="AW1711">
        <v>43466822</v>
      </c>
      <c r="AX1711">
        <v>77.39</v>
      </c>
      <c r="AY1711">
        <v>41.4</v>
      </c>
      <c r="AZ1711">
        <v>16.462</v>
      </c>
      <c r="BA1711">
        <v>11.132999999999999</v>
      </c>
      <c r="BB1711">
        <v>7894.393</v>
      </c>
      <c r="BC1711">
        <v>0.1</v>
      </c>
      <c r="BD1711">
        <v>539.84900000000005</v>
      </c>
      <c r="BE1711">
        <v>7.11</v>
      </c>
      <c r="BF1711">
        <v>13.5</v>
      </c>
      <c r="BG1711">
        <v>47.4</v>
      </c>
      <c r="BI1711">
        <v>8.8000000000000007</v>
      </c>
      <c r="BJ1711">
        <v>72.06</v>
      </c>
      <c r="BK1711">
        <v>0.77900000000000003</v>
      </c>
    </row>
    <row r="1712" spans="1:67" x14ac:dyDescent="0.3">
      <c r="A1712" t="s">
        <v>208</v>
      </c>
      <c r="B1712" t="s">
        <v>206</v>
      </c>
      <c r="C1712" t="s">
        <v>209</v>
      </c>
      <c r="D1712" s="33">
        <v>44051</v>
      </c>
      <c r="E1712">
        <v>81534</v>
      </c>
      <c r="F1712">
        <v>1516</v>
      </c>
      <c r="G1712">
        <v>1275</v>
      </c>
      <c r="H1712">
        <v>1906</v>
      </c>
      <c r="I1712">
        <v>27</v>
      </c>
      <c r="J1712">
        <v>24.713999999999999</v>
      </c>
      <c r="K1712">
        <v>1875.7760000000001</v>
      </c>
      <c r="L1712">
        <v>34.877000000000002</v>
      </c>
      <c r="M1712">
        <v>29.332999999999998</v>
      </c>
      <c r="N1712">
        <v>43.85</v>
      </c>
      <c r="O1712">
        <v>0.621</v>
      </c>
      <c r="P1712">
        <v>0.56899999999999995</v>
      </c>
      <c r="Q1712">
        <v>1.1599999999999999</v>
      </c>
      <c r="Z1712">
        <v>19327</v>
      </c>
      <c r="AA1712">
        <v>1154378</v>
      </c>
      <c r="AB1712">
        <v>26.558</v>
      </c>
      <c r="AC1712">
        <v>0.44500000000000001</v>
      </c>
      <c r="AD1712">
        <v>15471</v>
      </c>
      <c r="AE1712">
        <v>0.35599999999999998</v>
      </c>
      <c r="AF1712">
        <v>8.2400000000000001E-2</v>
      </c>
      <c r="AG1712">
        <v>12.1</v>
      </c>
      <c r="AH1712" t="s">
        <v>204</v>
      </c>
      <c r="AV1712">
        <v>57.87</v>
      </c>
      <c r="AW1712">
        <v>43466822</v>
      </c>
      <c r="AX1712">
        <v>77.39</v>
      </c>
      <c r="AY1712">
        <v>41.4</v>
      </c>
      <c r="AZ1712">
        <v>16.462</v>
      </c>
      <c r="BA1712">
        <v>11.132999999999999</v>
      </c>
      <c r="BB1712">
        <v>7894.393</v>
      </c>
      <c r="BC1712">
        <v>0.1</v>
      </c>
      <c r="BD1712">
        <v>539.84900000000005</v>
      </c>
      <c r="BE1712">
        <v>7.11</v>
      </c>
      <c r="BF1712">
        <v>13.5</v>
      </c>
      <c r="BG1712">
        <v>47.4</v>
      </c>
      <c r="BI1712">
        <v>8.8000000000000007</v>
      </c>
      <c r="BJ1712">
        <v>72.06</v>
      </c>
      <c r="BK1712">
        <v>0.77900000000000003</v>
      </c>
    </row>
    <row r="1713" spans="1:63" x14ac:dyDescent="0.3">
      <c r="A1713" t="s">
        <v>208</v>
      </c>
      <c r="B1713" t="s">
        <v>206</v>
      </c>
      <c r="C1713" t="s">
        <v>209</v>
      </c>
      <c r="D1713" s="33">
        <v>44052</v>
      </c>
      <c r="E1713">
        <v>82767</v>
      </c>
      <c r="F1713">
        <v>1233</v>
      </c>
      <c r="G1713">
        <v>1286.5709999999999</v>
      </c>
      <c r="H1713">
        <v>1925</v>
      </c>
      <c r="I1713">
        <v>19</v>
      </c>
      <c r="J1713">
        <v>25.143000000000001</v>
      </c>
      <c r="K1713">
        <v>1904.1420000000001</v>
      </c>
      <c r="L1713">
        <v>28.366</v>
      </c>
      <c r="M1713">
        <v>29.599</v>
      </c>
      <c r="N1713">
        <v>44.286999999999999</v>
      </c>
      <c r="O1713">
        <v>0.437</v>
      </c>
      <c r="P1713">
        <v>0.57799999999999996</v>
      </c>
      <c r="Q1713">
        <v>1.1399999999999999</v>
      </c>
      <c r="Z1713">
        <v>14973</v>
      </c>
      <c r="AA1713">
        <v>1169351</v>
      </c>
      <c r="AB1713">
        <v>26.902000000000001</v>
      </c>
      <c r="AC1713">
        <v>0.34399999999999997</v>
      </c>
      <c r="AD1713">
        <v>15853</v>
      </c>
      <c r="AE1713">
        <v>0.36499999999999999</v>
      </c>
      <c r="AF1713">
        <v>8.1199999999999994E-2</v>
      </c>
      <c r="AG1713">
        <v>12.3</v>
      </c>
      <c r="AH1713" t="s">
        <v>204</v>
      </c>
      <c r="AV1713">
        <v>57.87</v>
      </c>
      <c r="AW1713">
        <v>43466822</v>
      </c>
      <c r="AX1713">
        <v>77.39</v>
      </c>
      <c r="AY1713">
        <v>41.4</v>
      </c>
      <c r="AZ1713">
        <v>16.462</v>
      </c>
      <c r="BA1713">
        <v>11.132999999999999</v>
      </c>
      <c r="BB1713">
        <v>7894.393</v>
      </c>
      <c r="BC1713">
        <v>0.1</v>
      </c>
      <c r="BD1713">
        <v>539.84900000000005</v>
      </c>
      <c r="BE1713">
        <v>7.11</v>
      </c>
      <c r="BF1713">
        <v>13.5</v>
      </c>
      <c r="BG1713">
        <v>47.4</v>
      </c>
      <c r="BI1713">
        <v>8.8000000000000007</v>
      </c>
      <c r="BJ1713">
        <v>72.06</v>
      </c>
      <c r="BK1713">
        <v>0.77900000000000003</v>
      </c>
    </row>
    <row r="1714" spans="1:63" x14ac:dyDescent="0.3">
      <c r="A1714" t="s">
        <v>208</v>
      </c>
      <c r="B1714" t="s">
        <v>206</v>
      </c>
      <c r="C1714" t="s">
        <v>209</v>
      </c>
      <c r="D1714" s="33">
        <v>44053</v>
      </c>
      <c r="E1714">
        <v>83812</v>
      </c>
      <c r="F1714">
        <v>1045</v>
      </c>
      <c r="G1714">
        <v>1290.143</v>
      </c>
      <c r="H1714">
        <v>1950</v>
      </c>
      <c r="I1714">
        <v>25</v>
      </c>
      <c r="J1714">
        <v>26.856999999999999</v>
      </c>
      <c r="K1714">
        <v>1928.183</v>
      </c>
      <c r="L1714">
        <v>24.041</v>
      </c>
      <c r="M1714">
        <v>29.681000000000001</v>
      </c>
      <c r="N1714">
        <v>44.862000000000002</v>
      </c>
      <c r="O1714">
        <v>0.57499999999999996</v>
      </c>
      <c r="P1714">
        <v>0.61799999999999999</v>
      </c>
      <c r="Q1714">
        <v>1.1399999999999999</v>
      </c>
      <c r="Z1714">
        <v>10083</v>
      </c>
      <c r="AA1714">
        <v>1179434</v>
      </c>
      <c r="AB1714">
        <v>27.134</v>
      </c>
      <c r="AC1714">
        <v>0.23200000000000001</v>
      </c>
      <c r="AD1714">
        <v>16061</v>
      </c>
      <c r="AE1714">
        <v>0.37</v>
      </c>
      <c r="AF1714">
        <v>8.0299999999999996E-2</v>
      </c>
      <c r="AG1714">
        <v>12.4</v>
      </c>
      <c r="AH1714" t="s">
        <v>204</v>
      </c>
      <c r="AV1714">
        <v>57.87</v>
      </c>
      <c r="AW1714">
        <v>43466822</v>
      </c>
      <c r="AX1714">
        <v>77.39</v>
      </c>
      <c r="AY1714">
        <v>41.4</v>
      </c>
      <c r="AZ1714">
        <v>16.462</v>
      </c>
      <c r="BA1714">
        <v>11.132999999999999</v>
      </c>
      <c r="BB1714">
        <v>7894.393</v>
      </c>
      <c r="BC1714">
        <v>0.1</v>
      </c>
      <c r="BD1714">
        <v>539.84900000000005</v>
      </c>
      <c r="BE1714">
        <v>7.11</v>
      </c>
      <c r="BF1714">
        <v>13.5</v>
      </c>
      <c r="BG1714">
        <v>47.4</v>
      </c>
      <c r="BI1714">
        <v>8.8000000000000007</v>
      </c>
      <c r="BJ1714">
        <v>72.06</v>
      </c>
      <c r="BK1714">
        <v>0.77900000000000003</v>
      </c>
    </row>
    <row r="1715" spans="1:63" x14ac:dyDescent="0.3">
      <c r="A1715" t="s">
        <v>208</v>
      </c>
      <c r="B1715" t="s">
        <v>206</v>
      </c>
      <c r="C1715" t="s">
        <v>209</v>
      </c>
      <c r="D1715" s="33">
        <v>44054</v>
      </c>
      <c r="E1715">
        <v>85023</v>
      </c>
      <c r="F1715">
        <v>1211</v>
      </c>
      <c r="G1715">
        <v>1306.143</v>
      </c>
      <c r="H1715">
        <v>1979</v>
      </c>
      <c r="I1715">
        <v>29</v>
      </c>
      <c r="J1715">
        <v>27.286000000000001</v>
      </c>
      <c r="K1715">
        <v>1956.0440000000001</v>
      </c>
      <c r="L1715">
        <v>27.86</v>
      </c>
      <c r="M1715">
        <v>30.048999999999999</v>
      </c>
      <c r="N1715">
        <v>45.529000000000003</v>
      </c>
      <c r="O1715">
        <v>0.66700000000000004</v>
      </c>
      <c r="P1715">
        <v>0.628</v>
      </c>
      <c r="Q1715">
        <v>1.1599999999999999</v>
      </c>
      <c r="Z1715">
        <v>16127</v>
      </c>
      <c r="AA1715">
        <v>1195561</v>
      </c>
      <c r="AB1715">
        <v>27.504999999999999</v>
      </c>
      <c r="AC1715">
        <v>0.371</v>
      </c>
      <c r="AD1715">
        <v>16104</v>
      </c>
      <c r="AE1715">
        <v>0.37</v>
      </c>
      <c r="AF1715">
        <v>8.1100000000000005E-2</v>
      </c>
      <c r="AG1715">
        <v>12.3</v>
      </c>
      <c r="AH1715" t="s">
        <v>204</v>
      </c>
      <c r="AV1715">
        <v>57.87</v>
      </c>
      <c r="AW1715">
        <v>43466822</v>
      </c>
      <c r="AX1715">
        <v>77.39</v>
      </c>
      <c r="AY1715">
        <v>41.4</v>
      </c>
      <c r="AZ1715">
        <v>16.462</v>
      </c>
      <c r="BA1715">
        <v>11.132999999999999</v>
      </c>
      <c r="BB1715">
        <v>7894.393</v>
      </c>
      <c r="BC1715">
        <v>0.1</v>
      </c>
      <c r="BD1715">
        <v>539.84900000000005</v>
      </c>
      <c r="BE1715">
        <v>7.11</v>
      </c>
      <c r="BF1715">
        <v>13.5</v>
      </c>
      <c r="BG1715">
        <v>47.4</v>
      </c>
      <c r="BI1715">
        <v>8.8000000000000007</v>
      </c>
      <c r="BJ1715">
        <v>72.06</v>
      </c>
      <c r="BK1715">
        <v>0.77900000000000003</v>
      </c>
    </row>
    <row r="1716" spans="1:63" x14ac:dyDescent="0.3">
      <c r="A1716" t="s">
        <v>208</v>
      </c>
      <c r="B1716" t="s">
        <v>206</v>
      </c>
      <c r="C1716" t="s">
        <v>209</v>
      </c>
      <c r="D1716" s="33">
        <v>44055</v>
      </c>
      <c r="E1716">
        <v>86504</v>
      </c>
      <c r="F1716">
        <v>1481</v>
      </c>
      <c r="G1716">
        <v>1333.5709999999999</v>
      </c>
      <c r="H1716">
        <v>1999</v>
      </c>
      <c r="I1716">
        <v>20</v>
      </c>
      <c r="J1716">
        <v>26.571000000000002</v>
      </c>
      <c r="K1716">
        <v>1990.116</v>
      </c>
      <c r="L1716">
        <v>34.072000000000003</v>
      </c>
      <c r="M1716">
        <v>30.68</v>
      </c>
      <c r="N1716">
        <v>45.988999999999997</v>
      </c>
      <c r="O1716">
        <v>0.46</v>
      </c>
      <c r="P1716">
        <v>0.61099999999999999</v>
      </c>
      <c r="Q1716">
        <v>1.18</v>
      </c>
      <c r="Z1716">
        <v>19380</v>
      </c>
      <c r="AA1716">
        <v>1214941</v>
      </c>
      <c r="AB1716">
        <v>27.951000000000001</v>
      </c>
      <c r="AC1716">
        <v>0.44600000000000001</v>
      </c>
      <c r="AD1716">
        <v>16611</v>
      </c>
      <c r="AE1716">
        <v>0.38200000000000001</v>
      </c>
      <c r="AF1716">
        <v>8.0299999999999996E-2</v>
      </c>
      <c r="AG1716">
        <v>12.5</v>
      </c>
      <c r="AH1716" t="s">
        <v>204</v>
      </c>
      <c r="AV1716">
        <v>57.87</v>
      </c>
      <c r="AW1716">
        <v>43466822</v>
      </c>
      <c r="AX1716">
        <v>77.39</v>
      </c>
      <c r="AY1716">
        <v>41.4</v>
      </c>
      <c r="AZ1716">
        <v>16.462</v>
      </c>
      <c r="BA1716">
        <v>11.132999999999999</v>
      </c>
      <c r="BB1716">
        <v>7894.393</v>
      </c>
      <c r="BC1716">
        <v>0.1</v>
      </c>
      <c r="BD1716">
        <v>539.84900000000005</v>
      </c>
      <c r="BE1716">
        <v>7.11</v>
      </c>
      <c r="BF1716">
        <v>13.5</v>
      </c>
      <c r="BG1716">
        <v>47.4</v>
      </c>
      <c r="BI1716">
        <v>8.8000000000000007</v>
      </c>
      <c r="BJ1716">
        <v>72.06</v>
      </c>
      <c r="BK1716">
        <v>0.77900000000000003</v>
      </c>
    </row>
    <row r="1717" spans="1:63" x14ac:dyDescent="0.3">
      <c r="A1717" t="s">
        <v>208</v>
      </c>
      <c r="B1717" t="s">
        <v>206</v>
      </c>
      <c r="C1717" t="s">
        <v>209</v>
      </c>
      <c r="D1717" s="33">
        <v>44056</v>
      </c>
      <c r="E1717">
        <v>88136</v>
      </c>
      <c r="F1717">
        <v>1632</v>
      </c>
      <c r="G1717">
        <v>1374.4290000000001</v>
      </c>
      <c r="H1717">
        <v>2023</v>
      </c>
      <c r="I1717">
        <v>24</v>
      </c>
      <c r="J1717">
        <v>25.286000000000001</v>
      </c>
      <c r="K1717">
        <v>2027.6610000000001</v>
      </c>
      <c r="L1717">
        <v>37.545999999999999</v>
      </c>
      <c r="M1717">
        <v>31.62</v>
      </c>
      <c r="N1717">
        <v>46.540999999999997</v>
      </c>
      <c r="O1717">
        <v>0.55200000000000005</v>
      </c>
      <c r="P1717">
        <v>0.58199999999999996</v>
      </c>
      <c r="Q1717">
        <v>1.21</v>
      </c>
      <c r="Z1717">
        <v>18984</v>
      </c>
      <c r="AA1717">
        <v>1233925</v>
      </c>
      <c r="AB1717">
        <v>28.388000000000002</v>
      </c>
      <c r="AC1717">
        <v>0.437</v>
      </c>
      <c r="AD1717">
        <v>16755</v>
      </c>
      <c r="AE1717">
        <v>0.38500000000000001</v>
      </c>
      <c r="AF1717">
        <v>8.2000000000000003E-2</v>
      </c>
      <c r="AG1717">
        <v>12.2</v>
      </c>
      <c r="AH1717" t="s">
        <v>204</v>
      </c>
      <c r="AV1717">
        <v>57.87</v>
      </c>
      <c r="AW1717">
        <v>43466822</v>
      </c>
      <c r="AX1717">
        <v>77.39</v>
      </c>
      <c r="AY1717">
        <v>41.4</v>
      </c>
      <c r="AZ1717">
        <v>16.462</v>
      </c>
      <c r="BA1717">
        <v>11.132999999999999</v>
      </c>
      <c r="BB1717">
        <v>7894.393</v>
      </c>
      <c r="BC1717">
        <v>0.1</v>
      </c>
      <c r="BD1717">
        <v>539.84900000000005</v>
      </c>
      <c r="BE1717">
        <v>7.11</v>
      </c>
      <c r="BF1717">
        <v>13.5</v>
      </c>
      <c r="BG1717">
        <v>47.4</v>
      </c>
      <c r="BI1717">
        <v>8.8000000000000007</v>
      </c>
      <c r="BJ1717">
        <v>72.06</v>
      </c>
      <c r="BK1717">
        <v>0.77900000000000003</v>
      </c>
    </row>
    <row r="1718" spans="1:63" x14ac:dyDescent="0.3">
      <c r="A1718" t="s">
        <v>208</v>
      </c>
      <c r="B1718" t="s">
        <v>206</v>
      </c>
      <c r="C1718" t="s">
        <v>209</v>
      </c>
      <c r="D1718" s="33">
        <v>44057</v>
      </c>
      <c r="E1718">
        <v>89917</v>
      </c>
      <c r="F1718">
        <v>1781</v>
      </c>
      <c r="G1718">
        <v>1414.143</v>
      </c>
      <c r="H1718">
        <v>2042</v>
      </c>
      <c r="I1718">
        <v>19</v>
      </c>
      <c r="J1718">
        <v>23.286000000000001</v>
      </c>
      <c r="K1718">
        <v>2068.6350000000002</v>
      </c>
      <c r="L1718">
        <v>40.973999999999997</v>
      </c>
      <c r="M1718">
        <v>32.533999999999999</v>
      </c>
      <c r="N1718">
        <v>46.978000000000002</v>
      </c>
      <c r="O1718">
        <v>0.437</v>
      </c>
      <c r="P1718">
        <v>0.53600000000000003</v>
      </c>
      <c r="Q1718">
        <v>1.22</v>
      </c>
      <c r="Z1718">
        <v>18917</v>
      </c>
      <c r="AA1718">
        <v>1252842</v>
      </c>
      <c r="AB1718">
        <v>28.823</v>
      </c>
      <c r="AC1718">
        <v>0.435</v>
      </c>
      <c r="AD1718">
        <v>16827</v>
      </c>
      <c r="AE1718">
        <v>0.38700000000000001</v>
      </c>
      <c r="AF1718">
        <v>8.4000000000000005E-2</v>
      </c>
      <c r="AG1718">
        <v>11.9</v>
      </c>
      <c r="AH1718" t="s">
        <v>204</v>
      </c>
      <c r="AV1718">
        <v>57.87</v>
      </c>
      <c r="AW1718">
        <v>43466822</v>
      </c>
      <c r="AX1718">
        <v>77.39</v>
      </c>
      <c r="AY1718">
        <v>41.4</v>
      </c>
      <c r="AZ1718">
        <v>16.462</v>
      </c>
      <c r="BA1718">
        <v>11.132999999999999</v>
      </c>
      <c r="BB1718">
        <v>7894.393</v>
      </c>
      <c r="BC1718">
        <v>0.1</v>
      </c>
      <c r="BD1718">
        <v>539.84900000000005</v>
      </c>
      <c r="BE1718">
        <v>7.11</v>
      </c>
      <c r="BF1718">
        <v>13.5</v>
      </c>
      <c r="BG1718">
        <v>47.4</v>
      </c>
      <c r="BI1718">
        <v>8.8000000000000007</v>
      </c>
      <c r="BJ1718">
        <v>72.06</v>
      </c>
      <c r="BK1718">
        <v>0.77900000000000003</v>
      </c>
    </row>
    <row r="1719" spans="1:63" x14ac:dyDescent="0.3">
      <c r="A1719" t="s">
        <v>208</v>
      </c>
      <c r="B1719" t="s">
        <v>206</v>
      </c>
      <c r="C1719" t="s">
        <v>209</v>
      </c>
      <c r="D1719" s="33">
        <v>44058</v>
      </c>
      <c r="E1719">
        <v>91795</v>
      </c>
      <c r="F1719">
        <v>1878</v>
      </c>
      <c r="G1719">
        <v>1465.857</v>
      </c>
      <c r="H1719">
        <v>2076</v>
      </c>
      <c r="I1719">
        <v>34</v>
      </c>
      <c r="J1719">
        <v>24.286000000000001</v>
      </c>
      <c r="K1719">
        <v>2111.8409999999999</v>
      </c>
      <c r="L1719">
        <v>43.204999999999998</v>
      </c>
      <c r="M1719">
        <v>33.723999999999997</v>
      </c>
      <c r="N1719">
        <v>47.761000000000003</v>
      </c>
      <c r="O1719">
        <v>0.78200000000000003</v>
      </c>
      <c r="P1719">
        <v>0.55900000000000005</v>
      </c>
      <c r="Q1719">
        <v>1.23</v>
      </c>
      <c r="Z1719">
        <v>20979</v>
      </c>
      <c r="AA1719">
        <v>1273821</v>
      </c>
      <c r="AB1719">
        <v>29.306000000000001</v>
      </c>
      <c r="AC1719">
        <v>0.48299999999999998</v>
      </c>
      <c r="AD1719">
        <v>17063</v>
      </c>
      <c r="AE1719">
        <v>0.39300000000000002</v>
      </c>
      <c r="AF1719">
        <v>8.5900000000000004E-2</v>
      </c>
      <c r="AG1719">
        <v>11.6</v>
      </c>
      <c r="AH1719" t="s">
        <v>204</v>
      </c>
      <c r="AV1719">
        <v>57.87</v>
      </c>
      <c r="AW1719">
        <v>43466822</v>
      </c>
      <c r="AX1719">
        <v>77.39</v>
      </c>
      <c r="AY1719">
        <v>41.4</v>
      </c>
      <c r="AZ1719">
        <v>16.462</v>
      </c>
      <c r="BA1719">
        <v>11.132999999999999</v>
      </c>
      <c r="BB1719">
        <v>7894.393</v>
      </c>
      <c r="BC1719">
        <v>0.1</v>
      </c>
      <c r="BD1719">
        <v>539.84900000000005</v>
      </c>
      <c r="BE1719">
        <v>7.11</v>
      </c>
      <c r="BF1719">
        <v>13.5</v>
      </c>
      <c r="BG1719">
        <v>47.4</v>
      </c>
      <c r="BI1719">
        <v>8.8000000000000007</v>
      </c>
      <c r="BJ1719">
        <v>72.06</v>
      </c>
      <c r="BK1719">
        <v>0.77900000000000003</v>
      </c>
    </row>
    <row r="1720" spans="1:63" x14ac:dyDescent="0.3">
      <c r="A1720" t="s">
        <v>208</v>
      </c>
      <c r="B1720" t="s">
        <v>206</v>
      </c>
      <c r="C1720" t="s">
        <v>209</v>
      </c>
      <c r="D1720" s="33">
        <v>44059</v>
      </c>
      <c r="E1720">
        <v>93490</v>
      </c>
      <c r="F1720">
        <v>1695</v>
      </c>
      <c r="G1720">
        <v>1531.857</v>
      </c>
      <c r="H1720">
        <v>2100</v>
      </c>
      <c r="I1720">
        <v>24</v>
      </c>
      <c r="J1720">
        <v>25</v>
      </c>
      <c r="K1720">
        <v>2150.8359999999998</v>
      </c>
      <c r="L1720">
        <v>38.994999999999997</v>
      </c>
      <c r="M1720">
        <v>35.241999999999997</v>
      </c>
      <c r="N1720">
        <v>48.313000000000002</v>
      </c>
      <c r="O1720">
        <v>0.55200000000000005</v>
      </c>
      <c r="P1720">
        <v>0.57499999999999996</v>
      </c>
      <c r="Q1720">
        <v>1.24</v>
      </c>
      <c r="Z1720">
        <v>15768</v>
      </c>
      <c r="AA1720">
        <v>1289589</v>
      </c>
      <c r="AB1720">
        <v>29.667999999999999</v>
      </c>
      <c r="AC1720">
        <v>0.36299999999999999</v>
      </c>
      <c r="AD1720">
        <v>17177</v>
      </c>
      <c r="AE1720">
        <v>0.39500000000000002</v>
      </c>
      <c r="AF1720">
        <v>8.9200000000000002E-2</v>
      </c>
      <c r="AG1720">
        <v>11.2</v>
      </c>
      <c r="AH1720" t="s">
        <v>204</v>
      </c>
      <c r="AV1720">
        <v>57.87</v>
      </c>
      <c r="AW1720">
        <v>43466822</v>
      </c>
      <c r="AX1720">
        <v>77.39</v>
      </c>
      <c r="AY1720">
        <v>41.4</v>
      </c>
      <c r="AZ1720">
        <v>16.462</v>
      </c>
      <c r="BA1720">
        <v>11.132999999999999</v>
      </c>
      <c r="BB1720">
        <v>7894.393</v>
      </c>
      <c r="BC1720">
        <v>0.1</v>
      </c>
      <c r="BD1720">
        <v>539.84900000000005</v>
      </c>
      <c r="BE1720">
        <v>7.11</v>
      </c>
      <c r="BF1720">
        <v>13.5</v>
      </c>
      <c r="BG1720">
        <v>47.4</v>
      </c>
      <c r="BI1720">
        <v>8.8000000000000007</v>
      </c>
      <c r="BJ1720">
        <v>72.06</v>
      </c>
      <c r="BK1720">
        <v>0.77900000000000003</v>
      </c>
    </row>
    <row r="1721" spans="1:63" x14ac:dyDescent="0.3">
      <c r="A1721" t="s">
        <v>208</v>
      </c>
      <c r="B1721" t="s">
        <v>206</v>
      </c>
      <c r="C1721" t="s">
        <v>209</v>
      </c>
      <c r="D1721" s="33">
        <v>44060</v>
      </c>
      <c r="E1721">
        <v>95007</v>
      </c>
      <c r="F1721">
        <v>1517</v>
      </c>
      <c r="G1721">
        <v>1599.2860000000001</v>
      </c>
      <c r="H1721">
        <v>2122</v>
      </c>
      <c r="I1721">
        <v>22</v>
      </c>
      <c r="J1721">
        <v>24.571000000000002</v>
      </c>
      <c r="K1721">
        <v>2185.7359999999999</v>
      </c>
      <c r="L1721">
        <v>34.9</v>
      </c>
      <c r="M1721">
        <v>36.792999999999999</v>
      </c>
      <c r="N1721">
        <v>48.819000000000003</v>
      </c>
      <c r="O1721">
        <v>0.50600000000000001</v>
      </c>
      <c r="P1721">
        <v>0.56499999999999995</v>
      </c>
      <c r="Q1721">
        <v>1.24</v>
      </c>
      <c r="Z1721">
        <v>10700</v>
      </c>
      <c r="AA1721">
        <v>1300289</v>
      </c>
      <c r="AB1721">
        <v>29.914999999999999</v>
      </c>
      <c r="AC1721">
        <v>0.246</v>
      </c>
      <c r="AD1721">
        <v>17265</v>
      </c>
      <c r="AE1721">
        <v>0.39700000000000002</v>
      </c>
      <c r="AF1721">
        <v>9.2600000000000002E-2</v>
      </c>
      <c r="AG1721">
        <v>10.8</v>
      </c>
      <c r="AH1721" t="s">
        <v>204</v>
      </c>
      <c r="AV1721">
        <v>57.87</v>
      </c>
      <c r="AW1721">
        <v>43466822</v>
      </c>
      <c r="AX1721">
        <v>77.39</v>
      </c>
      <c r="AY1721">
        <v>41.4</v>
      </c>
      <c r="AZ1721">
        <v>16.462</v>
      </c>
      <c r="BA1721">
        <v>11.132999999999999</v>
      </c>
      <c r="BB1721">
        <v>7894.393</v>
      </c>
      <c r="BC1721">
        <v>0.1</v>
      </c>
      <c r="BD1721">
        <v>539.84900000000005</v>
      </c>
      <c r="BE1721">
        <v>7.11</v>
      </c>
      <c r="BF1721">
        <v>13.5</v>
      </c>
      <c r="BG1721">
        <v>47.4</v>
      </c>
      <c r="BI1721">
        <v>8.8000000000000007</v>
      </c>
      <c r="BJ1721">
        <v>72.06</v>
      </c>
      <c r="BK1721">
        <v>0.77900000000000003</v>
      </c>
    </row>
    <row r="1722" spans="1:63" x14ac:dyDescent="0.3">
      <c r="A1722" t="s">
        <v>208</v>
      </c>
      <c r="B1722" t="s">
        <v>206</v>
      </c>
      <c r="C1722" t="s">
        <v>209</v>
      </c>
      <c r="D1722" s="33">
        <v>44061</v>
      </c>
      <c r="E1722">
        <v>96653</v>
      </c>
      <c r="F1722">
        <v>1646</v>
      </c>
      <c r="G1722">
        <v>1661.4290000000001</v>
      </c>
      <c r="H1722">
        <v>2152</v>
      </c>
      <c r="I1722">
        <v>30</v>
      </c>
      <c r="J1722">
        <v>24.713999999999999</v>
      </c>
      <c r="K1722">
        <v>2223.6039999999998</v>
      </c>
      <c r="L1722">
        <v>37.868000000000002</v>
      </c>
      <c r="M1722">
        <v>38.222999999999999</v>
      </c>
      <c r="N1722">
        <v>49.509</v>
      </c>
      <c r="O1722">
        <v>0.69</v>
      </c>
      <c r="P1722">
        <v>0.56899999999999995</v>
      </c>
      <c r="Q1722">
        <v>1.24</v>
      </c>
      <c r="Z1722">
        <v>15120</v>
      </c>
      <c r="AA1722">
        <v>1315409</v>
      </c>
      <c r="AB1722">
        <v>30.262</v>
      </c>
      <c r="AC1722">
        <v>0.34799999999999998</v>
      </c>
      <c r="AD1722">
        <v>17121</v>
      </c>
      <c r="AE1722">
        <v>0.39400000000000002</v>
      </c>
      <c r="AF1722">
        <v>9.7000000000000003E-2</v>
      </c>
      <c r="AG1722">
        <v>10.3</v>
      </c>
      <c r="AH1722" t="s">
        <v>204</v>
      </c>
      <c r="AV1722">
        <v>57.87</v>
      </c>
      <c r="AW1722">
        <v>43466822</v>
      </c>
      <c r="AX1722">
        <v>77.39</v>
      </c>
      <c r="AY1722">
        <v>41.4</v>
      </c>
      <c r="AZ1722">
        <v>16.462</v>
      </c>
      <c r="BA1722">
        <v>11.132999999999999</v>
      </c>
      <c r="BB1722">
        <v>7894.393</v>
      </c>
      <c r="BC1722">
        <v>0.1</v>
      </c>
      <c r="BD1722">
        <v>539.84900000000005</v>
      </c>
      <c r="BE1722">
        <v>7.11</v>
      </c>
      <c r="BF1722">
        <v>13.5</v>
      </c>
      <c r="BG1722">
        <v>47.4</v>
      </c>
      <c r="BI1722">
        <v>8.8000000000000007</v>
      </c>
      <c r="BJ1722">
        <v>72.06</v>
      </c>
      <c r="BK1722">
        <v>0.77900000000000003</v>
      </c>
    </row>
    <row r="1723" spans="1:63" x14ac:dyDescent="0.3">
      <c r="A1723" t="s">
        <v>208</v>
      </c>
      <c r="B1723" t="s">
        <v>206</v>
      </c>
      <c r="C1723" t="s">
        <v>209</v>
      </c>
      <c r="D1723" s="33">
        <v>44062</v>
      </c>
      <c r="E1723">
        <v>98658</v>
      </c>
      <c r="F1723">
        <v>2005</v>
      </c>
      <c r="G1723">
        <v>1736.2860000000001</v>
      </c>
      <c r="H1723">
        <v>2182</v>
      </c>
      <c r="I1723">
        <v>30</v>
      </c>
      <c r="J1723">
        <v>26.143000000000001</v>
      </c>
      <c r="K1723">
        <v>2269.7310000000002</v>
      </c>
      <c r="L1723">
        <v>46.127000000000002</v>
      </c>
      <c r="M1723">
        <v>39.945</v>
      </c>
      <c r="N1723">
        <v>50.198999999999998</v>
      </c>
      <c r="O1723">
        <v>0.69</v>
      </c>
      <c r="P1723">
        <v>0.60099999999999998</v>
      </c>
      <c r="Q1723">
        <v>1.25</v>
      </c>
      <c r="Z1723">
        <v>19591</v>
      </c>
      <c r="AA1723">
        <v>1335000</v>
      </c>
      <c r="AB1723">
        <v>30.713000000000001</v>
      </c>
      <c r="AC1723">
        <v>0.45100000000000001</v>
      </c>
      <c r="AD1723">
        <v>17151</v>
      </c>
      <c r="AE1723">
        <v>0.39500000000000002</v>
      </c>
      <c r="AF1723">
        <v>0.1012</v>
      </c>
      <c r="AG1723">
        <v>9.9</v>
      </c>
      <c r="AH1723" t="s">
        <v>204</v>
      </c>
      <c r="AV1723">
        <v>57.87</v>
      </c>
      <c r="AW1723">
        <v>43466822</v>
      </c>
      <c r="AX1723">
        <v>77.39</v>
      </c>
      <c r="AY1723">
        <v>41.4</v>
      </c>
      <c r="AZ1723">
        <v>16.462</v>
      </c>
      <c r="BA1723">
        <v>11.132999999999999</v>
      </c>
      <c r="BB1723">
        <v>7894.393</v>
      </c>
      <c r="BC1723">
        <v>0.1</v>
      </c>
      <c r="BD1723">
        <v>539.84900000000005</v>
      </c>
      <c r="BE1723">
        <v>7.11</v>
      </c>
      <c r="BF1723">
        <v>13.5</v>
      </c>
      <c r="BG1723">
        <v>47.4</v>
      </c>
      <c r="BI1723">
        <v>8.8000000000000007</v>
      </c>
      <c r="BJ1723">
        <v>72.06</v>
      </c>
      <c r="BK1723">
        <v>0.77900000000000003</v>
      </c>
    </row>
    <row r="1724" spans="1:63" x14ac:dyDescent="0.3">
      <c r="A1724" t="s">
        <v>208</v>
      </c>
      <c r="B1724" t="s">
        <v>206</v>
      </c>
      <c r="C1724" t="s">
        <v>209</v>
      </c>
      <c r="D1724" s="33">
        <v>44063</v>
      </c>
      <c r="E1724">
        <v>100810</v>
      </c>
      <c r="F1724">
        <v>2152</v>
      </c>
      <c r="G1724">
        <v>1810.5709999999999</v>
      </c>
      <c r="H1724">
        <v>2225</v>
      </c>
      <c r="I1724">
        <v>43</v>
      </c>
      <c r="J1724">
        <v>28.856999999999999</v>
      </c>
      <c r="K1724">
        <v>2319.2399999999998</v>
      </c>
      <c r="L1724">
        <v>49.509</v>
      </c>
      <c r="M1724">
        <v>41.654000000000003</v>
      </c>
      <c r="N1724">
        <v>51.188000000000002</v>
      </c>
      <c r="O1724">
        <v>0.98899999999999999</v>
      </c>
      <c r="P1724">
        <v>0.66400000000000003</v>
      </c>
      <c r="Q1724">
        <v>1.24</v>
      </c>
      <c r="Z1724">
        <v>21698</v>
      </c>
      <c r="AA1724">
        <v>1356698</v>
      </c>
      <c r="AB1724">
        <v>31.212</v>
      </c>
      <c r="AC1724">
        <v>0.499</v>
      </c>
      <c r="AD1724">
        <v>17539</v>
      </c>
      <c r="AE1724">
        <v>0.40400000000000003</v>
      </c>
      <c r="AF1724">
        <v>0.1032</v>
      </c>
      <c r="AG1724">
        <v>9.6999999999999993</v>
      </c>
      <c r="AH1724" t="s">
        <v>204</v>
      </c>
      <c r="AV1724">
        <v>57.87</v>
      </c>
      <c r="AW1724">
        <v>43466822</v>
      </c>
      <c r="AX1724">
        <v>77.39</v>
      </c>
      <c r="AY1724">
        <v>41.4</v>
      </c>
      <c r="AZ1724">
        <v>16.462</v>
      </c>
      <c r="BA1724">
        <v>11.132999999999999</v>
      </c>
      <c r="BB1724">
        <v>7894.393</v>
      </c>
      <c r="BC1724">
        <v>0.1</v>
      </c>
      <c r="BD1724">
        <v>539.84900000000005</v>
      </c>
      <c r="BE1724">
        <v>7.11</v>
      </c>
      <c r="BF1724">
        <v>13.5</v>
      </c>
      <c r="BG1724">
        <v>47.4</v>
      </c>
      <c r="BI1724">
        <v>8.8000000000000007</v>
      </c>
      <c r="BJ1724">
        <v>72.06</v>
      </c>
      <c r="BK1724">
        <v>0.77900000000000003</v>
      </c>
    </row>
    <row r="1725" spans="1:63" x14ac:dyDescent="0.3">
      <c r="A1725" t="s">
        <v>208</v>
      </c>
      <c r="B1725" t="s">
        <v>206</v>
      </c>
      <c r="C1725" t="s">
        <v>209</v>
      </c>
      <c r="D1725" s="33">
        <v>44064</v>
      </c>
      <c r="E1725">
        <v>102948</v>
      </c>
      <c r="F1725">
        <v>2138</v>
      </c>
      <c r="G1725">
        <v>1861.5709999999999</v>
      </c>
      <c r="H1725">
        <v>2248</v>
      </c>
      <c r="I1725">
        <v>23</v>
      </c>
      <c r="J1725">
        <v>29.428999999999998</v>
      </c>
      <c r="K1725">
        <v>2368.4270000000001</v>
      </c>
      <c r="L1725">
        <v>49.186999999999998</v>
      </c>
      <c r="M1725">
        <v>42.826999999999998</v>
      </c>
      <c r="N1725">
        <v>51.718000000000004</v>
      </c>
      <c r="O1725">
        <v>0.52900000000000003</v>
      </c>
      <c r="P1725">
        <v>0.67700000000000005</v>
      </c>
      <c r="Q1725">
        <v>1.21</v>
      </c>
      <c r="Z1725">
        <v>21821</v>
      </c>
      <c r="AA1725">
        <v>1378519</v>
      </c>
      <c r="AB1725">
        <v>31.713999999999999</v>
      </c>
      <c r="AC1725">
        <v>0.502</v>
      </c>
      <c r="AD1725">
        <v>17954</v>
      </c>
      <c r="AE1725">
        <v>0.41299999999999998</v>
      </c>
      <c r="AF1725">
        <v>0.1037</v>
      </c>
      <c r="AG1725">
        <v>9.6</v>
      </c>
      <c r="AH1725" t="s">
        <v>204</v>
      </c>
      <c r="AV1725">
        <v>57.87</v>
      </c>
      <c r="AW1725">
        <v>43466822</v>
      </c>
      <c r="AX1725">
        <v>77.39</v>
      </c>
      <c r="AY1725">
        <v>41.4</v>
      </c>
      <c r="AZ1725">
        <v>16.462</v>
      </c>
      <c r="BA1725">
        <v>11.132999999999999</v>
      </c>
      <c r="BB1725">
        <v>7894.393</v>
      </c>
      <c r="BC1725">
        <v>0.1</v>
      </c>
      <c r="BD1725">
        <v>539.84900000000005</v>
      </c>
      <c r="BE1725">
        <v>7.11</v>
      </c>
      <c r="BF1725">
        <v>13.5</v>
      </c>
      <c r="BG1725">
        <v>47.4</v>
      </c>
      <c r="BI1725">
        <v>8.8000000000000007</v>
      </c>
      <c r="BJ1725">
        <v>72.06</v>
      </c>
      <c r="BK1725">
        <v>0.77900000000000003</v>
      </c>
    </row>
    <row r="1726" spans="1:63" x14ac:dyDescent="0.3">
      <c r="A1726" t="s">
        <v>208</v>
      </c>
      <c r="B1726" t="s">
        <v>206</v>
      </c>
      <c r="C1726" t="s">
        <v>209</v>
      </c>
      <c r="D1726" s="33">
        <v>44065</v>
      </c>
      <c r="E1726">
        <v>105337</v>
      </c>
      <c r="F1726">
        <v>2389</v>
      </c>
      <c r="G1726">
        <v>1934.5709999999999</v>
      </c>
      <c r="H1726">
        <v>2286</v>
      </c>
      <c r="I1726">
        <v>38</v>
      </c>
      <c r="J1726">
        <v>30</v>
      </c>
      <c r="K1726">
        <v>2423.3890000000001</v>
      </c>
      <c r="L1726">
        <v>54.960999999999999</v>
      </c>
      <c r="M1726">
        <v>44.506999999999998</v>
      </c>
      <c r="N1726">
        <v>52.591999999999999</v>
      </c>
      <c r="O1726">
        <v>0.874</v>
      </c>
      <c r="P1726">
        <v>0.69</v>
      </c>
      <c r="Q1726">
        <v>1.2</v>
      </c>
      <c r="Z1726">
        <v>22207</v>
      </c>
      <c r="AA1726">
        <v>1400726</v>
      </c>
      <c r="AB1726">
        <v>32.225000000000001</v>
      </c>
      <c r="AC1726">
        <v>0.51100000000000001</v>
      </c>
      <c r="AD1726">
        <v>18129</v>
      </c>
      <c r="AE1726">
        <v>0.41699999999999998</v>
      </c>
      <c r="AF1726">
        <v>0.1067</v>
      </c>
      <c r="AG1726">
        <v>9.4</v>
      </c>
      <c r="AH1726" t="s">
        <v>204</v>
      </c>
      <c r="AV1726">
        <v>57.87</v>
      </c>
      <c r="AW1726">
        <v>43466822</v>
      </c>
      <c r="AX1726">
        <v>77.39</v>
      </c>
      <c r="AY1726">
        <v>41.4</v>
      </c>
      <c r="AZ1726">
        <v>16.462</v>
      </c>
      <c r="BA1726">
        <v>11.132999999999999</v>
      </c>
      <c r="BB1726">
        <v>7894.393</v>
      </c>
      <c r="BC1726">
        <v>0.1</v>
      </c>
      <c r="BD1726">
        <v>539.84900000000005</v>
      </c>
      <c r="BE1726">
        <v>7.11</v>
      </c>
      <c r="BF1726">
        <v>13.5</v>
      </c>
      <c r="BG1726">
        <v>47.4</v>
      </c>
      <c r="BI1726">
        <v>8.8000000000000007</v>
      </c>
      <c r="BJ1726">
        <v>72.06</v>
      </c>
      <c r="BK1726">
        <v>0.77900000000000003</v>
      </c>
    </row>
    <row r="1727" spans="1:63" x14ac:dyDescent="0.3">
      <c r="A1727" t="s">
        <v>208</v>
      </c>
      <c r="B1727" t="s">
        <v>206</v>
      </c>
      <c r="C1727" t="s">
        <v>209</v>
      </c>
      <c r="D1727" s="33">
        <v>44066</v>
      </c>
      <c r="E1727">
        <v>107379</v>
      </c>
      <c r="F1727">
        <v>2042</v>
      </c>
      <c r="G1727">
        <v>1984.143</v>
      </c>
      <c r="H1727">
        <v>2313</v>
      </c>
      <c r="I1727">
        <v>27</v>
      </c>
      <c r="J1727">
        <v>30.428999999999998</v>
      </c>
      <c r="K1727">
        <v>2470.3670000000002</v>
      </c>
      <c r="L1727">
        <v>46.978000000000002</v>
      </c>
      <c r="M1727">
        <v>45.646999999999998</v>
      </c>
      <c r="N1727">
        <v>53.213000000000001</v>
      </c>
      <c r="O1727">
        <v>0.621</v>
      </c>
      <c r="P1727">
        <v>0.7</v>
      </c>
      <c r="Q1727">
        <v>1.18</v>
      </c>
      <c r="Z1727">
        <v>15275</v>
      </c>
      <c r="AA1727">
        <v>1416001</v>
      </c>
      <c r="AB1727">
        <v>32.576999999999998</v>
      </c>
      <c r="AC1727">
        <v>0.35099999999999998</v>
      </c>
      <c r="AD1727">
        <v>18059</v>
      </c>
      <c r="AE1727">
        <v>0.41499999999999998</v>
      </c>
      <c r="AF1727">
        <v>0.1099</v>
      </c>
      <c r="AG1727">
        <v>9.1</v>
      </c>
      <c r="AH1727" t="s">
        <v>204</v>
      </c>
      <c r="AV1727">
        <v>57.87</v>
      </c>
      <c r="AW1727">
        <v>43466822</v>
      </c>
      <c r="AX1727">
        <v>77.39</v>
      </c>
      <c r="AY1727">
        <v>41.4</v>
      </c>
      <c r="AZ1727">
        <v>16.462</v>
      </c>
      <c r="BA1727">
        <v>11.132999999999999</v>
      </c>
      <c r="BB1727">
        <v>7894.393</v>
      </c>
      <c r="BC1727">
        <v>0.1</v>
      </c>
      <c r="BD1727">
        <v>539.84900000000005</v>
      </c>
      <c r="BE1727">
        <v>7.11</v>
      </c>
      <c r="BF1727">
        <v>13.5</v>
      </c>
      <c r="BG1727">
        <v>47.4</v>
      </c>
      <c r="BI1727">
        <v>8.8000000000000007</v>
      </c>
      <c r="BJ1727">
        <v>72.06</v>
      </c>
      <c r="BK1727">
        <v>0.77900000000000003</v>
      </c>
    </row>
    <row r="1728" spans="1:63" x14ac:dyDescent="0.3">
      <c r="A1728" t="s">
        <v>208</v>
      </c>
      <c r="B1728" t="s">
        <v>206</v>
      </c>
      <c r="C1728" t="s">
        <v>209</v>
      </c>
      <c r="D1728" s="33">
        <v>44067</v>
      </c>
      <c r="E1728">
        <v>109234</v>
      </c>
      <c r="F1728">
        <v>1855</v>
      </c>
      <c r="G1728">
        <v>2032.4290000000001</v>
      </c>
      <c r="H1728">
        <v>2335</v>
      </c>
      <c r="I1728">
        <v>22</v>
      </c>
      <c r="J1728">
        <v>30.428999999999998</v>
      </c>
      <c r="K1728">
        <v>2513.0430000000001</v>
      </c>
      <c r="L1728">
        <v>42.676000000000002</v>
      </c>
      <c r="M1728">
        <v>46.758000000000003</v>
      </c>
      <c r="N1728">
        <v>53.719000000000001</v>
      </c>
      <c r="O1728">
        <v>0.50600000000000001</v>
      </c>
      <c r="P1728">
        <v>0.7</v>
      </c>
      <c r="Q1728">
        <v>1.1399999999999999</v>
      </c>
      <c r="Z1728">
        <v>9350</v>
      </c>
      <c r="AA1728">
        <v>1425351</v>
      </c>
      <c r="AB1728">
        <v>32.792000000000002</v>
      </c>
      <c r="AC1728">
        <v>0.215</v>
      </c>
      <c r="AD1728">
        <v>17866</v>
      </c>
      <c r="AE1728">
        <v>0.41099999999999998</v>
      </c>
      <c r="AF1728">
        <v>0.1138</v>
      </c>
      <c r="AG1728">
        <v>8.8000000000000007</v>
      </c>
      <c r="AH1728" t="s">
        <v>204</v>
      </c>
      <c r="AV1728">
        <v>57.87</v>
      </c>
      <c r="AW1728">
        <v>43466822</v>
      </c>
      <c r="AX1728">
        <v>77.39</v>
      </c>
      <c r="AY1728">
        <v>41.4</v>
      </c>
      <c r="AZ1728">
        <v>16.462</v>
      </c>
      <c r="BA1728">
        <v>11.132999999999999</v>
      </c>
      <c r="BB1728">
        <v>7894.393</v>
      </c>
      <c r="BC1728">
        <v>0.1</v>
      </c>
      <c r="BD1728">
        <v>539.84900000000005</v>
      </c>
      <c r="BE1728">
        <v>7.11</v>
      </c>
      <c r="BF1728">
        <v>13.5</v>
      </c>
      <c r="BG1728">
        <v>47.4</v>
      </c>
      <c r="BI1728">
        <v>8.8000000000000007</v>
      </c>
      <c r="BJ1728">
        <v>72.06</v>
      </c>
      <c r="BK1728">
        <v>0.77900000000000003</v>
      </c>
    </row>
    <row r="1729" spans="1:67" x14ac:dyDescent="0.3">
      <c r="A1729" t="s">
        <v>208</v>
      </c>
      <c r="B1729" t="s">
        <v>206</v>
      </c>
      <c r="C1729" t="s">
        <v>209</v>
      </c>
      <c r="D1729" s="33">
        <v>44068</v>
      </c>
      <c r="E1729">
        <v>110949</v>
      </c>
      <c r="F1729">
        <v>1715</v>
      </c>
      <c r="G1729">
        <v>2042.2860000000001</v>
      </c>
      <c r="H1729">
        <v>2362</v>
      </c>
      <c r="I1729">
        <v>27</v>
      </c>
      <c r="J1729">
        <v>30</v>
      </c>
      <c r="K1729">
        <v>2552.4989999999998</v>
      </c>
      <c r="L1729">
        <v>39.454999999999998</v>
      </c>
      <c r="M1729">
        <v>46.984999999999999</v>
      </c>
      <c r="N1729">
        <v>54.34</v>
      </c>
      <c r="O1729">
        <v>0.621</v>
      </c>
      <c r="P1729">
        <v>0.69</v>
      </c>
      <c r="Q1729">
        <v>1.1000000000000001</v>
      </c>
      <c r="Z1729">
        <v>10855</v>
      </c>
      <c r="AA1729">
        <v>1436206</v>
      </c>
      <c r="AB1729">
        <v>33.040999999999997</v>
      </c>
      <c r="AC1729">
        <v>0.25</v>
      </c>
      <c r="AD1729">
        <v>17257</v>
      </c>
      <c r="AE1729">
        <v>0.39700000000000002</v>
      </c>
      <c r="AF1729">
        <v>0.1183</v>
      </c>
      <c r="AG1729">
        <v>8.4</v>
      </c>
      <c r="AH1729" t="s">
        <v>204</v>
      </c>
      <c r="AV1729">
        <v>57.87</v>
      </c>
      <c r="AW1729">
        <v>43466822</v>
      </c>
      <c r="AX1729">
        <v>77.39</v>
      </c>
      <c r="AY1729">
        <v>41.4</v>
      </c>
      <c r="AZ1729">
        <v>16.462</v>
      </c>
      <c r="BA1729">
        <v>11.132999999999999</v>
      </c>
      <c r="BB1729">
        <v>7894.393</v>
      </c>
      <c r="BC1729">
        <v>0.1</v>
      </c>
      <c r="BD1729">
        <v>539.84900000000005</v>
      </c>
      <c r="BE1729">
        <v>7.11</v>
      </c>
      <c r="BF1729">
        <v>13.5</v>
      </c>
      <c r="BG1729">
        <v>47.4</v>
      </c>
      <c r="BI1729">
        <v>8.8000000000000007</v>
      </c>
      <c r="BJ1729">
        <v>72.06</v>
      </c>
      <c r="BK1729">
        <v>0.77900000000000003</v>
      </c>
    </row>
    <row r="1730" spans="1:67" x14ac:dyDescent="0.3">
      <c r="A1730" t="s">
        <v>208</v>
      </c>
      <c r="B1730" t="s">
        <v>206</v>
      </c>
      <c r="C1730" t="s">
        <v>209</v>
      </c>
      <c r="D1730" s="33">
        <v>44069</v>
      </c>
      <c r="E1730">
        <v>112653</v>
      </c>
      <c r="F1730">
        <v>1704</v>
      </c>
      <c r="G1730">
        <v>1999.2860000000001</v>
      </c>
      <c r="H1730">
        <v>2399</v>
      </c>
      <c r="I1730">
        <v>37</v>
      </c>
      <c r="J1730">
        <v>31</v>
      </c>
      <c r="K1730">
        <v>2591.701</v>
      </c>
      <c r="L1730">
        <v>39.201999999999998</v>
      </c>
      <c r="M1730">
        <v>45.996000000000002</v>
      </c>
      <c r="N1730">
        <v>55.192</v>
      </c>
      <c r="O1730">
        <v>0.85099999999999998</v>
      </c>
      <c r="P1730">
        <v>0.71299999999999997</v>
      </c>
      <c r="Q1730">
        <v>1.07</v>
      </c>
      <c r="Z1730">
        <v>15800</v>
      </c>
      <c r="AA1730">
        <v>1452006</v>
      </c>
      <c r="AB1730">
        <v>33.405000000000001</v>
      </c>
      <c r="AC1730">
        <v>0.36299999999999999</v>
      </c>
      <c r="AD1730">
        <v>16715</v>
      </c>
      <c r="AE1730">
        <v>0.38500000000000001</v>
      </c>
      <c r="AF1730">
        <v>0.1196</v>
      </c>
      <c r="AG1730">
        <v>8.4</v>
      </c>
      <c r="AH1730" t="s">
        <v>204</v>
      </c>
      <c r="AV1730">
        <v>57.87</v>
      </c>
      <c r="AW1730">
        <v>43466822</v>
      </c>
      <c r="AX1730">
        <v>77.39</v>
      </c>
      <c r="AY1730">
        <v>41.4</v>
      </c>
      <c r="AZ1730">
        <v>16.462</v>
      </c>
      <c r="BA1730">
        <v>11.132999999999999</v>
      </c>
      <c r="BB1730">
        <v>7894.393</v>
      </c>
      <c r="BC1730">
        <v>0.1</v>
      </c>
      <c r="BD1730">
        <v>539.84900000000005</v>
      </c>
      <c r="BE1730">
        <v>7.11</v>
      </c>
      <c r="BF1730">
        <v>13.5</v>
      </c>
      <c r="BG1730">
        <v>47.4</v>
      </c>
      <c r="BI1730">
        <v>8.8000000000000007</v>
      </c>
      <c r="BJ1730">
        <v>72.06</v>
      </c>
      <c r="BK1730">
        <v>0.77900000000000003</v>
      </c>
    </row>
    <row r="1731" spans="1:67" x14ac:dyDescent="0.3">
      <c r="A1731" t="s">
        <v>208</v>
      </c>
      <c r="B1731" t="s">
        <v>206</v>
      </c>
      <c r="C1731" t="s">
        <v>209</v>
      </c>
      <c r="D1731" s="33">
        <v>44070</v>
      </c>
      <c r="E1731">
        <v>114663</v>
      </c>
      <c r="F1731">
        <v>2010</v>
      </c>
      <c r="G1731">
        <v>1979</v>
      </c>
      <c r="H1731">
        <v>2449</v>
      </c>
      <c r="I1731">
        <v>50</v>
      </c>
      <c r="J1731">
        <v>32</v>
      </c>
      <c r="K1731">
        <v>2637.9430000000002</v>
      </c>
      <c r="L1731">
        <v>46.241999999999997</v>
      </c>
      <c r="M1731">
        <v>45.529000000000003</v>
      </c>
      <c r="N1731">
        <v>56.341999999999999</v>
      </c>
      <c r="O1731">
        <v>1.1499999999999999</v>
      </c>
      <c r="P1731">
        <v>0.73599999999999999</v>
      </c>
      <c r="Q1731">
        <v>1.0900000000000001</v>
      </c>
      <c r="Z1731">
        <v>20730</v>
      </c>
      <c r="AA1731">
        <v>1472736</v>
      </c>
      <c r="AB1731">
        <v>33.881999999999998</v>
      </c>
      <c r="AC1731">
        <v>0.47699999999999998</v>
      </c>
      <c r="AD1731">
        <v>16577</v>
      </c>
      <c r="AE1731">
        <v>0.38100000000000001</v>
      </c>
      <c r="AF1731">
        <v>0.11940000000000001</v>
      </c>
      <c r="AG1731">
        <v>8.4</v>
      </c>
      <c r="AH1731" t="s">
        <v>204</v>
      </c>
      <c r="AV1731">
        <v>57.87</v>
      </c>
      <c r="AW1731">
        <v>43466822</v>
      </c>
      <c r="AX1731">
        <v>77.39</v>
      </c>
      <c r="AY1731">
        <v>41.4</v>
      </c>
      <c r="AZ1731">
        <v>16.462</v>
      </c>
      <c r="BA1731">
        <v>11.132999999999999</v>
      </c>
      <c r="BB1731">
        <v>7894.393</v>
      </c>
      <c r="BC1731">
        <v>0.1</v>
      </c>
      <c r="BD1731">
        <v>539.84900000000005</v>
      </c>
      <c r="BE1731">
        <v>7.11</v>
      </c>
      <c r="BF1731">
        <v>13.5</v>
      </c>
      <c r="BG1731">
        <v>47.4</v>
      </c>
      <c r="BI1731">
        <v>8.8000000000000007</v>
      </c>
      <c r="BJ1731">
        <v>72.06</v>
      </c>
      <c r="BK1731">
        <v>0.77900000000000003</v>
      </c>
    </row>
    <row r="1732" spans="1:67" x14ac:dyDescent="0.3">
      <c r="A1732" t="s">
        <v>208</v>
      </c>
      <c r="B1732" t="s">
        <v>206</v>
      </c>
      <c r="C1732" t="s">
        <v>209</v>
      </c>
      <c r="D1732" s="33">
        <v>44071</v>
      </c>
      <c r="E1732">
        <v>117172</v>
      </c>
      <c r="F1732">
        <v>2509</v>
      </c>
      <c r="G1732">
        <v>2032</v>
      </c>
      <c r="H1732">
        <v>2499</v>
      </c>
      <c r="I1732">
        <v>50</v>
      </c>
      <c r="J1732">
        <v>35.856999999999999</v>
      </c>
      <c r="K1732">
        <v>2695.665</v>
      </c>
      <c r="L1732">
        <v>57.722000000000001</v>
      </c>
      <c r="M1732">
        <v>46.747999999999998</v>
      </c>
      <c r="N1732">
        <v>57.491999999999997</v>
      </c>
      <c r="O1732">
        <v>1.1499999999999999</v>
      </c>
      <c r="P1732">
        <v>0.82499999999999996</v>
      </c>
      <c r="Q1732">
        <v>1.1399999999999999</v>
      </c>
      <c r="Z1732">
        <v>21507</v>
      </c>
      <c r="AA1732">
        <v>1494243</v>
      </c>
      <c r="AB1732">
        <v>34.377000000000002</v>
      </c>
      <c r="AC1732">
        <v>0.495</v>
      </c>
      <c r="AD1732">
        <v>16532</v>
      </c>
      <c r="AE1732">
        <v>0.38</v>
      </c>
      <c r="AF1732">
        <v>0.1229</v>
      </c>
      <c r="AG1732">
        <v>8.1</v>
      </c>
      <c r="AH1732" t="s">
        <v>204</v>
      </c>
      <c r="AV1732">
        <v>66.2</v>
      </c>
      <c r="AW1732">
        <v>43466822</v>
      </c>
      <c r="AX1732">
        <v>77.39</v>
      </c>
      <c r="AY1732">
        <v>41.4</v>
      </c>
      <c r="AZ1732">
        <v>16.462</v>
      </c>
      <c r="BA1732">
        <v>11.132999999999999</v>
      </c>
      <c r="BB1732">
        <v>7894.393</v>
      </c>
      <c r="BC1732">
        <v>0.1</v>
      </c>
      <c r="BD1732">
        <v>539.84900000000005</v>
      </c>
      <c r="BE1732">
        <v>7.11</v>
      </c>
      <c r="BF1732">
        <v>13.5</v>
      </c>
      <c r="BG1732">
        <v>47.4</v>
      </c>
      <c r="BI1732">
        <v>8.8000000000000007</v>
      </c>
      <c r="BJ1732">
        <v>72.06</v>
      </c>
      <c r="BK1732">
        <v>0.77900000000000003</v>
      </c>
    </row>
    <row r="1733" spans="1:67" x14ac:dyDescent="0.3">
      <c r="A1733" t="s">
        <v>208</v>
      </c>
      <c r="B1733" t="s">
        <v>206</v>
      </c>
      <c r="C1733" t="s">
        <v>209</v>
      </c>
      <c r="D1733" s="33">
        <v>44072</v>
      </c>
      <c r="E1733">
        <v>119751</v>
      </c>
      <c r="F1733">
        <v>2579</v>
      </c>
      <c r="G1733">
        <v>2059.143</v>
      </c>
      <c r="H1733">
        <v>2540</v>
      </c>
      <c r="I1733">
        <v>41</v>
      </c>
      <c r="J1733">
        <v>36.286000000000001</v>
      </c>
      <c r="K1733">
        <v>2754.998</v>
      </c>
      <c r="L1733">
        <v>59.332999999999998</v>
      </c>
      <c r="M1733">
        <v>47.372999999999998</v>
      </c>
      <c r="N1733">
        <v>58.435000000000002</v>
      </c>
      <c r="O1733">
        <v>0.94299999999999995</v>
      </c>
      <c r="P1733">
        <v>0.83499999999999996</v>
      </c>
      <c r="Q1733">
        <v>1.1599999999999999</v>
      </c>
      <c r="Z1733">
        <v>22469</v>
      </c>
      <c r="AA1733">
        <v>1516712</v>
      </c>
      <c r="AB1733">
        <v>34.893999999999998</v>
      </c>
      <c r="AC1733">
        <v>0.51700000000000002</v>
      </c>
      <c r="AD1733">
        <v>16569</v>
      </c>
      <c r="AE1733">
        <v>0.38100000000000001</v>
      </c>
      <c r="AF1733">
        <v>0.12429999999999999</v>
      </c>
      <c r="AG1733">
        <v>8</v>
      </c>
      <c r="AH1733" t="s">
        <v>204</v>
      </c>
      <c r="AV1733">
        <v>66.2</v>
      </c>
      <c r="AW1733">
        <v>43466822</v>
      </c>
      <c r="AX1733">
        <v>77.39</v>
      </c>
      <c r="AY1733">
        <v>41.4</v>
      </c>
      <c r="AZ1733">
        <v>16.462</v>
      </c>
      <c r="BA1733">
        <v>11.132999999999999</v>
      </c>
      <c r="BB1733">
        <v>7894.393</v>
      </c>
      <c r="BC1733">
        <v>0.1</v>
      </c>
      <c r="BD1733">
        <v>539.84900000000005</v>
      </c>
      <c r="BE1733">
        <v>7.11</v>
      </c>
      <c r="BF1733">
        <v>13.5</v>
      </c>
      <c r="BG1733">
        <v>47.4</v>
      </c>
      <c r="BI1733">
        <v>8.8000000000000007</v>
      </c>
      <c r="BJ1733">
        <v>72.06</v>
      </c>
      <c r="BK1733">
        <v>0.77900000000000003</v>
      </c>
    </row>
    <row r="1734" spans="1:67" x14ac:dyDescent="0.3">
      <c r="A1734" t="s">
        <v>208</v>
      </c>
      <c r="B1734" t="s">
        <v>206</v>
      </c>
      <c r="C1734" t="s">
        <v>209</v>
      </c>
      <c r="D1734" s="33">
        <v>44073</v>
      </c>
      <c r="E1734">
        <v>121930</v>
      </c>
      <c r="F1734">
        <v>2179</v>
      </c>
      <c r="G1734">
        <v>2078.7139999999999</v>
      </c>
      <c r="H1734">
        <v>2575</v>
      </c>
      <c r="I1734">
        <v>35</v>
      </c>
      <c r="J1734">
        <v>37.429000000000002</v>
      </c>
      <c r="K1734">
        <v>2805.1280000000002</v>
      </c>
      <c r="L1734">
        <v>50.13</v>
      </c>
      <c r="M1734">
        <v>47.823</v>
      </c>
      <c r="N1734">
        <v>59.241</v>
      </c>
      <c r="O1734">
        <v>0.80500000000000005</v>
      </c>
      <c r="P1734">
        <v>0.86099999999999999</v>
      </c>
      <c r="Q1734">
        <v>1.17</v>
      </c>
      <c r="Z1734">
        <v>19459</v>
      </c>
      <c r="AA1734">
        <v>1536171</v>
      </c>
      <c r="AB1734">
        <v>35.341000000000001</v>
      </c>
      <c r="AC1734">
        <v>0.44800000000000001</v>
      </c>
      <c r="AD1734">
        <v>17167</v>
      </c>
      <c r="AE1734">
        <v>0.39500000000000002</v>
      </c>
      <c r="AF1734">
        <v>0.1211</v>
      </c>
      <c r="AG1734">
        <v>8.3000000000000007</v>
      </c>
      <c r="AH1734" t="s">
        <v>204</v>
      </c>
      <c r="AV1734">
        <v>66.2</v>
      </c>
      <c r="AW1734">
        <v>43466822</v>
      </c>
      <c r="AX1734">
        <v>77.39</v>
      </c>
      <c r="AY1734">
        <v>41.4</v>
      </c>
      <c r="AZ1734">
        <v>16.462</v>
      </c>
      <c r="BA1734">
        <v>11.132999999999999</v>
      </c>
      <c r="BB1734">
        <v>7894.393</v>
      </c>
      <c r="BC1734">
        <v>0.1</v>
      </c>
      <c r="BD1734">
        <v>539.84900000000005</v>
      </c>
      <c r="BE1734">
        <v>7.11</v>
      </c>
      <c r="BF1734">
        <v>13.5</v>
      </c>
      <c r="BG1734">
        <v>47.4</v>
      </c>
      <c r="BI1734">
        <v>8.8000000000000007</v>
      </c>
      <c r="BJ1734">
        <v>72.06</v>
      </c>
      <c r="BK1734">
        <v>0.77900000000000003</v>
      </c>
    </row>
    <row r="1735" spans="1:67" x14ac:dyDescent="0.3">
      <c r="A1735" t="s">
        <v>208</v>
      </c>
      <c r="B1735" t="s">
        <v>206</v>
      </c>
      <c r="C1735" t="s">
        <v>209</v>
      </c>
      <c r="D1735" s="33">
        <v>44074</v>
      </c>
      <c r="E1735">
        <v>124132</v>
      </c>
      <c r="F1735">
        <v>2202</v>
      </c>
      <c r="G1735">
        <v>2128.2860000000001</v>
      </c>
      <c r="H1735">
        <v>2605</v>
      </c>
      <c r="I1735">
        <v>30</v>
      </c>
      <c r="J1735">
        <v>38.570999999999998</v>
      </c>
      <c r="K1735">
        <v>2855.7869999999998</v>
      </c>
      <c r="L1735">
        <v>50.658999999999999</v>
      </c>
      <c r="M1735">
        <v>48.963000000000001</v>
      </c>
      <c r="N1735">
        <v>59.930999999999997</v>
      </c>
      <c r="O1735">
        <v>0.69</v>
      </c>
      <c r="P1735">
        <v>0.88700000000000001</v>
      </c>
      <c r="Q1735">
        <v>1.17</v>
      </c>
      <c r="Z1735">
        <v>14109</v>
      </c>
      <c r="AA1735">
        <v>1550280</v>
      </c>
      <c r="AB1735">
        <v>35.665999999999997</v>
      </c>
      <c r="AC1735">
        <v>0.32500000000000001</v>
      </c>
      <c r="AD1735">
        <v>17847</v>
      </c>
      <c r="AE1735">
        <v>0.41099999999999998</v>
      </c>
      <c r="AF1735">
        <v>0.1193</v>
      </c>
      <c r="AG1735">
        <v>8.4</v>
      </c>
      <c r="AH1735" t="s">
        <v>204</v>
      </c>
      <c r="AV1735">
        <v>66.2</v>
      </c>
      <c r="AW1735">
        <v>43466822</v>
      </c>
      <c r="AX1735">
        <v>77.39</v>
      </c>
      <c r="AY1735">
        <v>41.4</v>
      </c>
      <c r="AZ1735">
        <v>16.462</v>
      </c>
      <c r="BA1735">
        <v>11.132999999999999</v>
      </c>
      <c r="BB1735">
        <v>7894.393</v>
      </c>
      <c r="BC1735">
        <v>0.1</v>
      </c>
      <c r="BD1735">
        <v>539.84900000000005</v>
      </c>
      <c r="BE1735">
        <v>7.11</v>
      </c>
      <c r="BF1735">
        <v>13.5</v>
      </c>
      <c r="BG1735">
        <v>47.4</v>
      </c>
      <c r="BI1735">
        <v>8.8000000000000007</v>
      </c>
      <c r="BJ1735">
        <v>72.06</v>
      </c>
      <c r="BK1735">
        <v>0.77900000000000003</v>
      </c>
      <c r="BL1735">
        <v>-9872.6</v>
      </c>
      <c r="BM1735">
        <v>-2.54</v>
      </c>
      <c r="BN1735">
        <v>0.83</v>
      </c>
      <c r="BO1735">
        <v>-227.12955642351801</v>
      </c>
    </row>
    <row r="1736" spans="1:67" x14ac:dyDescent="0.3">
      <c r="A1736" t="s">
        <v>208</v>
      </c>
      <c r="B1736" t="s">
        <v>206</v>
      </c>
      <c r="C1736" t="s">
        <v>209</v>
      </c>
      <c r="D1736" s="33">
        <v>44075</v>
      </c>
      <c r="E1736">
        <v>126279</v>
      </c>
      <c r="F1736">
        <v>2147</v>
      </c>
      <c r="G1736">
        <v>2190</v>
      </c>
      <c r="H1736">
        <v>2654</v>
      </c>
      <c r="I1736">
        <v>49</v>
      </c>
      <c r="J1736">
        <v>41.713999999999999</v>
      </c>
      <c r="K1736">
        <v>2905.181</v>
      </c>
      <c r="L1736">
        <v>49.393999999999998</v>
      </c>
      <c r="M1736">
        <v>50.383000000000003</v>
      </c>
      <c r="N1736">
        <v>61.058</v>
      </c>
      <c r="O1736">
        <v>1.127</v>
      </c>
      <c r="P1736">
        <v>0.96</v>
      </c>
      <c r="Q1736">
        <v>1.1599999999999999</v>
      </c>
      <c r="Z1736">
        <v>6375</v>
      </c>
      <c r="AA1736">
        <v>1556655</v>
      </c>
      <c r="AB1736">
        <v>35.811999999999998</v>
      </c>
      <c r="AC1736">
        <v>0.14699999999999999</v>
      </c>
      <c r="AD1736">
        <v>17207</v>
      </c>
      <c r="AE1736">
        <v>0.39600000000000002</v>
      </c>
      <c r="AF1736">
        <v>0.1273</v>
      </c>
      <c r="AG1736">
        <v>7.9</v>
      </c>
      <c r="AH1736" t="s">
        <v>204</v>
      </c>
      <c r="AV1736">
        <v>64.349999999999994</v>
      </c>
      <c r="AW1736">
        <v>43466822</v>
      </c>
      <c r="AX1736">
        <v>77.39</v>
      </c>
      <c r="AY1736">
        <v>41.4</v>
      </c>
      <c r="AZ1736">
        <v>16.462</v>
      </c>
      <c r="BA1736">
        <v>11.132999999999999</v>
      </c>
      <c r="BB1736">
        <v>7894.393</v>
      </c>
      <c r="BC1736">
        <v>0.1</v>
      </c>
      <c r="BD1736">
        <v>539.84900000000005</v>
      </c>
      <c r="BE1736">
        <v>7.11</v>
      </c>
      <c r="BF1736">
        <v>13.5</v>
      </c>
      <c r="BG1736">
        <v>47.4</v>
      </c>
      <c r="BI1736">
        <v>8.8000000000000007</v>
      </c>
      <c r="BJ1736">
        <v>72.06</v>
      </c>
      <c r="BK1736">
        <v>0.77900000000000003</v>
      </c>
    </row>
    <row r="1737" spans="1:67" x14ac:dyDescent="0.3">
      <c r="A1737" t="s">
        <v>208</v>
      </c>
      <c r="B1737" t="s">
        <v>206</v>
      </c>
      <c r="C1737" t="s">
        <v>209</v>
      </c>
      <c r="D1737" s="33">
        <v>44076</v>
      </c>
      <c r="E1737">
        <v>128833</v>
      </c>
      <c r="F1737">
        <v>2554</v>
      </c>
      <c r="G1737">
        <v>2311.4290000000001</v>
      </c>
      <c r="H1737">
        <v>2705</v>
      </c>
      <c r="I1737">
        <v>51</v>
      </c>
      <c r="J1737">
        <v>43.713999999999999</v>
      </c>
      <c r="K1737">
        <v>2963.9389999999999</v>
      </c>
      <c r="L1737">
        <v>58.756999999999998</v>
      </c>
      <c r="M1737">
        <v>53.177</v>
      </c>
      <c r="N1737">
        <v>62.231000000000002</v>
      </c>
      <c r="O1737">
        <v>1.173</v>
      </c>
      <c r="P1737">
        <v>1.006</v>
      </c>
      <c r="Q1737">
        <v>1.1499999999999999</v>
      </c>
      <c r="Z1737">
        <v>41052</v>
      </c>
      <c r="AA1737">
        <v>1597707</v>
      </c>
      <c r="AB1737">
        <v>36.756999999999998</v>
      </c>
      <c r="AC1737">
        <v>0.94399999999999995</v>
      </c>
      <c r="AD1737">
        <v>20814</v>
      </c>
      <c r="AE1737">
        <v>0.47899999999999998</v>
      </c>
      <c r="AF1737">
        <v>0.1111</v>
      </c>
      <c r="AG1737">
        <v>9</v>
      </c>
      <c r="AH1737" t="s">
        <v>204</v>
      </c>
      <c r="AV1737">
        <v>64.349999999999994</v>
      </c>
      <c r="AW1737">
        <v>43466822</v>
      </c>
      <c r="AX1737">
        <v>77.39</v>
      </c>
      <c r="AY1737">
        <v>41.4</v>
      </c>
      <c r="AZ1737">
        <v>16.462</v>
      </c>
      <c r="BA1737">
        <v>11.132999999999999</v>
      </c>
      <c r="BB1737">
        <v>7894.393</v>
      </c>
      <c r="BC1737">
        <v>0.1</v>
      </c>
      <c r="BD1737">
        <v>539.84900000000005</v>
      </c>
      <c r="BE1737">
        <v>7.11</v>
      </c>
      <c r="BF1737">
        <v>13.5</v>
      </c>
      <c r="BG1737">
        <v>47.4</v>
      </c>
      <c r="BI1737">
        <v>8.8000000000000007</v>
      </c>
      <c r="BJ1737">
        <v>72.06</v>
      </c>
      <c r="BK1737">
        <v>0.77900000000000003</v>
      </c>
    </row>
    <row r="1738" spans="1:67" x14ac:dyDescent="0.3">
      <c r="A1738" t="s">
        <v>208</v>
      </c>
      <c r="B1738" t="s">
        <v>206</v>
      </c>
      <c r="C1738" t="s">
        <v>209</v>
      </c>
      <c r="D1738" s="33">
        <v>44077</v>
      </c>
      <c r="E1738">
        <v>131300</v>
      </c>
      <c r="F1738">
        <v>2467</v>
      </c>
      <c r="G1738">
        <v>2376.7139999999999</v>
      </c>
      <c r="H1738">
        <v>2759</v>
      </c>
      <c r="I1738">
        <v>54</v>
      </c>
      <c r="J1738">
        <v>44.286000000000001</v>
      </c>
      <c r="K1738">
        <v>3020.6950000000002</v>
      </c>
      <c r="L1738">
        <v>56.756</v>
      </c>
      <c r="M1738">
        <v>54.679000000000002</v>
      </c>
      <c r="N1738">
        <v>63.473999999999997</v>
      </c>
      <c r="O1738">
        <v>1.242</v>
      </c>
      <c r="P1738">
        <v>1.0189999999999999</v>
      </c>
      <c r="Q1738">
        <v>1.1299999999999999</v>
      </c>
      <c r="Z1738">
        <v>23990</v>
      </c>
      <c r="AA1738">
        <v>1621697</v>
      </c>
      <c r="AB1738">
        <v>37.308999999999997</v>
      </c>
      <c r="AC1738">
        <v>0.55200000000000005</v>
      </c>
      <c r="AD1738">
        <v>21280</v>
      </c>
      <c r="AE1738">
        <v>0.49</v>
      </c>
      <c r="AF1738">
        <v>0.11169999999999999</v>
      </c>
      <c r="AG1738">
        <v>9</v>
      </c>
      <c r="AH1738" t="s">
        <v>204</v>
      </c>
      <c r="AV1738">
        <v>64.349999999999994</v>
      </c>
      <c r="AW1738">
        <v>43466822</v>
      </c>
      <c r="AX1738">
        <v>77.39</v>
      </c>
      <c r="AY1738">
        <v>41.4</v>
      </c>
      <c r="AZ1738">
        <v>16.462</v>
      </c>
      <c r="BA1738">
        <v>11.132999999999999</v>
      </c>
      <c r="BB1738">
        <v>7894.393</v>
      </c>
      <c r="BC1738">
        <v>0.1</v>
      </c>
      <c r="BD1738">
        <v>539.84900000000005</v>
      </c>
      <c r="BE1738">
        <v>7.11</v>
      </c>
      <c r="BF1738">
        <v>13.5</v>
      </c>
      <c r="BG1738">
        <v>47.4</v>
      </c>
      <c r="BI1738">
        <v>8.8000000000000007</v>
      </c>
      <c r="BJ1738">
        <v>72.06</v>
      </c>
      <c r="BK1738">
        <v>0.77900000000000003</v>
      </c>
    </row>
    <row r="1739" spans="1:67" x14ac:dyDescent="0.3">
      <c r="A1739" t="s">
        <v>208</v>
      </c>
      <c r="B1739" t="s">
        <v>206</v>
      </c>
      <c r="C1739" t="s">
        <v>209</v>
      </c>
      <c r="D1739" s="33">
        <v>44078</v>
      </c>
      <c r="E1739">
        <v>134069</v>
      </c>
      <c r="F1739">
        <v>2769</v>
      </c>
      <c r="G1739">
        <v>2413.857</v>
      </c>
      <c r="H1739">
        <v>2812</v>
      </c>
      <c r="I1739">
        <v>53</v>
      </c>
      <c r="J1739">
        <v>44.713999999999999</v>
      </c>
      <c r="K1739">
        <v>3084.3980000000001</v>
      </c>
      <c r="L1739">
        <v>63.704000000000001</v>
      </c>
      <c r="M1739">
        <v>55.533000000000001</v>
      </c>
      <c r="N1739">
        <v>64.692999999999998</v>
      </c>
      <c r="O1739">
        <v>1.2190000000000001</v>
      </c>
      <c r="P1739">
        <v>1.0289999999999999</v>
      </c>
      <c r="Q1739">
        <v>1.1200000000000001</v>
      </c>
      <c r="AD1739">
        <v>21895</v>
      </c>
      <c r="AE1739">
        <v>0.504</v>
      </c>
      <c r="AF1739">
        <v>0.11020000000000001</v>
      </c>
      <c r="AG1739">
        <v>9.1</v>
      </c>
      <c r="AH1739" t="s">
        <v>204</v>
      </c>
      <c r="AV1739">
        <v>64.349999999999994</v>
      </c>
      <c r="AW1739">
        <v>43466822</v>
      </c>
      <c r="AX1739">
        <v>77.39</v>
      </c>
      <c r="AY1739">
        <v>41.4</v>
      </c>
      <c r="AZ1739">
        <v>16.462</v>
      </c>
      <c r="BA1739">
        <v>11.132999999999999</v>
      </c>
      <c r="BB1739">
        <v>7894.393</v>
      </c>
      <c r="BC1739">
        <v>0.1</v>
      </c>
      <c r="BD1739">
        <v>539.84900000000005</v>
      </c>
      <c r="BE1739">
        <v>7.11</v>
      </c>
      <c r="BF1739">
        <v>13.5</v>
      </c>
      <c r="BG1739">
        <v>47.4</v>
      </c>
      <c r="BI1739">
        <v>8.8000000000000007</v>
      </c>
      <c r="BJ1739">
        <v>72.06</v>
      </c>
      <c r="BK1739">
        <v>0.77900000000000003</v>
      </c>
    </row>
    <row r="1740" spans="1:67" x14ac:dyDescent="0.3">
      <c r="A1740" t="s">
        <v>208</v>
      </c>
      <c r="B1740" t="s">
        <v>206</v>
      </c>
      <c r="C1740" t="s">
        <v>209</v>
      </c>
      <c r="D1740" s="33">
        <v>44079</v>
      </c>
      <c r="E1740">
        <v>136966</v>
      </c>
      <c r="F1740">
        <v>2897</v>
      </c>
      <c r="G1740">
        <v>2459.2860000000001</v>
      </c>
      <c r="H1740">
        <v>2863</v>
      </c>
      <c r="I1740">
        <v>51</v>
      </c>
      <c r="J1740">
        <v>46.143000000000001</v>
      </c>
      <c r="K1740">
        <v>3151.047</v>
      </c>
      <c r="L1740">
        <v>66.649000000000001</v>
      </c>
      <c r="M1740">
        <v>56.578000000000003</v>
      </c>
      <c r="N1740">
        <v>65.866</v>
      </c>
      <c r="O1740">
        <v>1.173</v>
      </c>
      <c r="P1740">
        <v>1.0620000000000001</v>
      </c>
      <c r="Q1740">
        <v>1.1200000000000001</v>
      </c>
      <c r="AA1740">
        <v>1673316</v>
      </c>
      <c r="AB1740">
        <v>38.496000000000002</v>
      </c>
      <c r="AD1740">
        <v>22372</v>
      </c>
      <c r="AE1740">
        <v>0.51500000000000001</v>
      </c>
      <c r="AF1740">
        <v>0.1099</v>
      </c>
      <c r="AG1740">
        <v>9.1</v>
      </c>
      <c r="AH1740" t="s">
        <v>204</v>
      </c>
      <c r="AV1740">
        <v>64.349999999999994</v>
      </c>
      <c r="AW1740">
        <v>43466822</v>
      </c>
      <c r="AX1740">
        <v>77.39</v>
      </c>
      <c r="AY1740">
        <v>41.4</v>
      </c>
      <c r="AZ1740">
        <v>16.462</v>
      </c>
      <c r="BA1740">
        <v>11.132999999999999</v>
      </c>
      <c r="BB1740">
        <v>7894.393</v>
      </c>
      <c r="BC1740">
        <v>0.1</v>
      </c>
      <c r="BD1740">
        <v>539.84900000000005</v>
      </c>
      <c r="BE1740">
        <v>7.11</v>
      </c>
      <c r="BF1740">
        <v>13.5</v>
      </c>
      <c r="BG1740">
        <v>47.4</v>
      </c>
      <c r="BI1740">
        <v>8.8000000000000007</v>
      </c>
      <c r="BJ1740">
        <v>72.06</v>
      </c>
      <c r="BK1740">
        <v>0.77900000000000003</v>
      </c>
    </row>
    <row r="1741" spans="1:67" x14ac:dyDescent="0.3">
      <c r="A1741" t="s">
        <v>208</v>
      </c>
      <c r="B1741" t="s">
        <v>206</v>
      </c>
      <c r="C1741" t="s">
        <v>209</v>
      </c>
      <c r="D1741" s="33">
        <v>44080</v>
      </c>
      <c r="E1741">
        <v>139171</v>
      </c>
      <c r="F1741">
        <v>2205</v>
      </c>
      <c r="G1741">
        <v>2463</v>
      </c>
      <c r="H1741">
        <v>2898</v>
      </c>
      <c r="I1741">
        <v>35</v>
      </c>
      <c r="J1741">
        <v>46.143000000000001</v>
      </c>
      <c r="K1741">
        <v>3201.7750000000001</v>
      </c>
      <c r="L1741">
        <v>50.728000000000002</v>
      </c>
      <c r="M1741">
        <v>56.664000000000001</v>
      </c>
      <c r="N1741">
        <v>66.671999999999997</v>
      </c>
      <c r="O1741">
        <v>0.80500000000000005</v>
      </c>
      <c r="P1741">
        <v>1.0620000000000001</v>
      </c>
      <c r="Q1741">
        <v>1.1100000000000001</v>
      </c>
      <c r="Z1741">
        <v>20477</v>
      </c>
      <c r="AA1741">
        <v>1693793</v>
      </c>
      <c r="AB1741">
        <v>38.966999999999999</v>
      </c>
      <c r="AC1741">
        <v>0.47099999999999997</v>
      </c>
      <c r="AD1741">
        <v>22517</v>
      </c>
      <c r="AE1741">
        <v>0.51800000000000002</v>
      </c>
      <c r="AF1741">
        <v>0.1094</v>
      </c>
      <c r="AG1741">
        <v>9.1</v>
      </c>
      <c r="AH1741" t="s">
        <v>204</v>
      </c>
      <c r="AV1741">
        <v>64.349999999999994</v>
      </c>
      <c r="AW1741">
        <v>43466822</v>
      </c>
      <c r="AX1741">
        <v>77.39</v>
      </c>
      <c r="AY1741">
        <v>41.4</v>
      </c>
      <c r="AZ1741">
        <v>16.462</v>
      </c>
      <c r="BA1741">
        <v>11.132999999999999</v>
      </c>
      <c r="BB1741">
        <v>7894.393</v>
      </c>
      <c r="BC1741">
        <v>0.1</v>
      </c>
      <c r="BD1741">
        <v>539.84900000000005</v>
      </c>
      <c r="BE1741">
        <v>7.11</v>
      </c>
      <c r="BF1741">
        <v>13.5</v>
      </c>
      <c r="BG1741">
        <v>47.4</v>
      </c>
      <c r="BI1741">
        <v>8.8000000000000007</v>
      </c>
      <c r="BJ1741">
        <v>72.06</v>
      </c>
      <c r="BK1741">
        <v>0.77900000000000003</v>
      </c>
    </row>
    <row r="1742" spans="1:67" x14ac:dyDescent="0.3">
      <c r="A1742" t="s">
        <v>208</v>
      </c>
      <c r="B1742" t="s">
        <v>206</v>
      </c>
      <c r="C1742" t="s">
        <v>209</v>
      </c>
      <c r="D1742" s="33">
        <v>44081</v>
      </c>
      <c r="E1742">
        <v>141424</v>
      </c>
      <c r="F1742">
        <v>2253</v>
      </c>
      <c r="G1742">
        <v>2470.2860000000001</v>
      </c>
      <c r="H1742">
        <v>2930</v>
      </c>
      <c r="I1742">
        <v>32</v>
      </c>
      <c r="J1742">
        <v>46.429000000000002</v>
      </c>
      <c r="K1742">
        <v>3253.6080000000002</v>
      </c>
      <c r="L1742">
        <v>51.832999999999998</v>
      </c>
      <c r="M1742">
        <v>56.832000000000001</v>
      </c>
      <c r="N1742">
        <v>67.408000000000001</v>
      </c>
      <c r="O1742">
        <v>0.73599999999999999</v>
      </c>
      <c r="P1742">
        <v>1.0680000000000001</v>
      </c>
      <c r="Q1742">
        <v>1.1100000000000001</v>
      </c>
      <c r="Z1742">
        <v>15224</v>
      </c>
      <c r="AA1742">
        <v>1709017</v>
      </c>
      <c r="AB1742">
        <v>39.317999999999998</v>
      </c>
      <c r="AC1742">
        <v>0.35</v>
      </c>
      <c r="AD1742">
        <v>22677</v>
      </c>
      <c r="AE1742">
        <v>0.52200000000000002</v>
      </c>
      <c r="AF1742">
        <v>0.1089</v>
      </c>
      <c r="AG1742">
        <v>9.1999999999999993</v>
      </c>
      <c r="AH1742" t="s">
        <v>204</v>
      </c>
      <c r="AV1742">
        <v>64.349999999999994</v>
      </c>
      <c r="AW1742">
        <v>43466822</v>
      </c>
      <c r="AX1742">
        <v>77.39</v>
      </c>
      <c r="AY1742">
        <v>41.4</v>
      </c>
      <c r="AZ1742">
        <v>16.462</v>
      </c>
      <c r="BA1742">
        <v>11.132999999999999</v>
      </c>
      <c r="BB1742">
        <v>7894.393</v>
      </c>
      <c r="BC1742">
        <v>0.1</v>
      </c>
      <c r="BD1742">
        <v>539.84900000000005</v>
      </c>
      <c r="BE1742">
        <v>7.11</v>
      </c>
      <c r="BF1742">
        <v>13.5</v>
      </c>
      <c r="BG1742">
        <v>47.4</v>
      </c>
      <c r="BI1742">
        <v>8.8000000000000007</v>
      </c>
      <c r="BJ1742">
        <v>72.06</v>
      </c>
      <c r="BK1742">
        <v>0.77900000000000003</v>
      </c>
    </row>
    <row r="1743" spans="1:67" x14ac:dyDescent="0.3">
      <c r="A1743" t="s">
        <v>208</v>
      </c>
      <c r="B1743" t="s">
        <v>206</v>
      </c>
      <c r="C1743" t="s">
        <v>209</v>
      </c>
      <c r="D1743" s="33">
        <v>44082</v>
      </c>
      <c r="E1743">
        <v>143914</v>
      </c>
      <c r="F1743">
        <v>2490</v>
      </c>
      <c r="G1743">
        <v>2519.2860000000001</v>
      </c>
      <c r="H1743">
        <v>2988</v>
      </c>
      <c r="I1743">
        <v>58</v>
      </c>
      <c r="J1743">
        <v>47.713999999999999</v>
      </c>
      <c r="K1743">
        <v>3310.893</v>
      </c>
      <c r="L1743">
        <v>57.284999999999997</v>
      </c>
      <c r="M1743">
        <v>57.959000000000003</v>
      </c>
      <c r="N1743">
        <v>68.742000000000004</v>
      </c>
      <c r="O1743">
        <v>1.3340000000000001</v>
      </c>
      <c r="P1743">
        <v>1.0980000000000001</v>
      </c>
      <c r="Q1743">
        <v>1.1100000000000001</v>
      </c>
      <c r="Z1743">
        <v>22860</v>
      </c>
      <c r="AA1743">
        <v>1731877</v>
      </c>
      <c r="AB1743">
        <v>39.844000000000001</v>
      </c>
      <c r="AC1743">
        <v>0.52600000000000002</v>
      </c>
      <c r="AD1743">
        <v>25032</v>
      </c>
      <c r="AE1743">
        <v>0.57599999999999996</v>
      </c>
      <c r="AF1743">
        <v>0.10059999999999999</v>
      </c>
      <c r="AG1743">
        <v>9.9</v>
      </c>
      <c r="AH1743" t="s">
        <v>204</v>
      </c>
      <c r="AV1743">
        <v>64.349999999999994</v>
      </c>
      <c r="AW1743">
        <v>43466822</v>
      </c>
      <c r="AX1743">
        <v>77.39</v>
      </c>
      <c r="AY1743">
        <v>41.4</v>
      </c>
      <c r="AZ1743">
        <v>16.462</v>
      </c>
      <c r="BA1743">
        <v>11.132999999999999</v>
      </c>
      <c r="BB1743">
        <v>7894.393</v>
      </c>
      <c r="BC1743">
        <v>0.1</v>
      </c>
      <c r="BD1743">
        <v>539.84900000000005</v>
      </c>
      <c r="BE1743">
        <v>7.11</v>
      </c>
      <c r="BF1743">
        <v>13.5</v>
      </c>
      <c r="BG1743">
        <v>47.4</v>
      </c>
      <c r="BI1743">
        <v>8.8000000000000007</v>
      </c>
      <c r="BJ1743">
        <v>72.06</v>
      </c>
      <c r="BK1743">
        <v>0.77900000000000003</v>
      </c>
    </row>
    <row r="1744" spans="1:67" x14ac:dyDescent="0.3">
      <c r="A1744" t="s">
        <v>208</v>
      </c>
      <c r="B1744" t="s">
        <v>206</v>
      </c>
      <c r="C1744" t="s">
        <v>209</v>
      </c>
      <c r="D1744" s="33">
        <v>44083</v>
      </c>
      <c r="E1744">
        <v>146511</v>
      </c>
      <c r="F1744">
        <v>2597</v>
      </c>
      <c r="G1744">
        <v>2525.4290000000001</v>
      </c>
      <c r="H1744">
        <v>3034</v>
      </c>
      <c r="I1744">
        <v>46</v>
      </c>
      <c r="J1744">
        <v>47</v>
      </c>
      <c r="K1744">
        <v>3370.64</v>
      </c>
      <c r="L1744">
        <v>59.747</v>
      </c>
      <c r="M1744">
        <v>58.1</v>
      </c>
      <c r="N1744">
        <v>69.8</v>
      </c>
      <c r="O1744">
        <v>1.0580000000000001</v>
      </c>
      <c r="P1744">
        <v>1.081</v>
      </c>
      <c r="Q1744">
        <v>1.1100000000000001</v>
      </c>
      <c r="Z1744">
        <v>20054</v>
      </c>
      <c r="AA1744">
        <v>1751931</v>
      </c>
      <c r="AB1744">
        <v>40.305</v>
      </c>
      <c r="AC1744">
        <v>0.46100000000000002</v>
      </c>
      <c r="AD1744">
        <v>22032</v>
      </c>
      <c r="AE1744">
        <v>0.50700000000000001</v>
      </c>
      <c r="AF1744">
        <v>0.11459999999999999</v>
      </c>
      <c r="AG1744">
        <v>8.6999999999999993</v>
      </c>
      <c r="AH1744" t="s">
        <v>204</v>
      </c>
      <c r="AV1744">
        <v>64.349999999999994</v>
      </c>
      <c r="AW1744">
        <v>43466822</v>
      </c>
      <c r="AX1744">
        <v>77.39</v>
      </c>
      <c r="AY1744">
        <v>41.4</v>
      </c>
      <c r="AZ1744">
        <v>16.462</v>
      </c>
      <c r="BA1744">
        <v>11.132999999999999</v>
      </c>
      <c r="BB1744">
        <v>7894.393</v>
      </c>
      <c r="BC1744">
        <v>0.1</v>
      </c>
      <c r="BD1744">
        <v>539.84900000000005</v>
      </c>
      <c r="BE1744">
        <v>7.11</v>
      </c>
      <c r="BF1744">
        <v>13.5</v>
      </c>
      <c r="BG1744">
        <v>47.4</v>
      </c>
      <c r="BI1744">
        <v>8.8000000000000007</v>
      </c>
      <c r="BJ1744">
        <v>72.06</v>
      </c>
      <c r="BK1744">
        <v>0.77900000000000003</v>
      </c>
    </row>
    <row r="1745" spans="1:63" x14ac:dyDescent="0.3">
      <c r="A1745" t="s">
        <v>208</v>
      </c>
      <c r="B1745" t="s">
        <v>206</v>
      </c>
      <c r="C1745" t="s">
        <v>209</v>
      </c>
      <c r="D1745" s="33">
        <v>44084</v>
      </c>
      <c r="E1745">
        <v>149146</v>
      </c>
      <c r="F1745">
        <v>2635</v>
      </c>
      <c r="G1745">
        <v>2549.4290000000001</v>
      </c>
      <c r="H1745">
        <v>3079</v>
      </c>
      <c r="I1745">
        <v>45</v>
      </c>
      <c r="J1745">
        <v>45.713999999999999</v>
      </c>
      <c r="K1745">
        <v>3431.261</v>
      </c>
      <c r="L1745">
        <v>60.621000000000002</v>
      </c>
      <c r="M1745">
        <v>58.652000000000001</v>
      </c>
      <c r="N1745">
        <v>70.835999999999999</v>
      </c>
      <c r="O1745">
        <v>1.0349999999999999</v>
      </c>
      <c r="P1745">
        <v>1.052</v>
      </c>
      <c r="Q1745">
        <v>1.1100000000000001</v>
      </c>
      <c r="Z1745">
        <v>26552</v>
      </c>
      <c r="AA1745">
        <v>1778483</v>
      </c>
      <c r="AB1745">
        <v>40.915999999999997</v>
      </c>
      <c r="AC1745">
        <v>0.61099999999999999</v>
      </c>
      <c r="AD1745">
        <v>22398</v>
      </c>
      <c r="AE1745">
        <v>0.51500000000000001</v>
      </c>
      <c r="AF1745">
        <v>0.1138</v>
      </c>
      <c r="AG1745">
        <v>8.8000000000000007</v>
      </c>
      <c r="AH1745" t="s">
        <v>204</v>
      </c>
      <c r="AV1745">
        <v>64.349999999999994</v>
      </c>
      <c r="AW1745">
        <v>43466822</v>
      </c>
      <c r="AX1745">
        <v>77.39</v>
      </c>
      <c r="AY1745">
        <v>41.4</v>
      </c>
      <c r="AZ1745">
        <v>16.462</v>
      </c>
      <c r="BA1745">
        <v>11.132999999999999</v>
      </c>
      <c r="BB1745">
        <v>7894.393</v>
      </c>
      <c r="BC1745">
        <v>0.1</v>
      </c>
      <c r="BD1745">
        <v>539.84900000000005</v>
      </c>
      <c r="BE1745">
        <v>7.11</v>
      </c>
      <c r="BF1745">
        <v>13.5</v>
      </c>
      <c r="BG1745">
        <v>47.4</v>
      </c>
      <c r="BI1745">
        <v>8.8000000000000007</v>
      </c>
      <c r="BJ1745">
        <v>72.06</v>
      </c>
      <c r="BK1745">
        <v>0.77900000000000003</v>
      </c>
    </row>
    <row r="1746" spans="1:63" x14ac:dyDescent="0.3">
      <c r="A1746" t="s">
        <v>208</v>
      </c>
      <c r="B1746" t="s">
        <v>206</v>
      </c>
      <c r="C1746" t="s">
        <v>209</v>
      </c>
      <c r="D1746" s="33">
        <v>44085</v>
      </c>
      <c r="E1746">
        <v>152373</v>
      </c>
      <c r="F1746">
        <v>3227</v>
      </c>
      <c r="G1746">
        <v>2614.857</v>
      </c>
      <c r="H1746">
        <v>3132</v>
      </c>
      <c r="I1746">
        <v>53</v>
      </c>
      <c r="J1746">
        <v>45.713999999999999</v>
      </c>
      <c r="K1746">
        <v>3505.5010000000002</v>
      </c>
      <c r="L1746">
        <v>74.241</v>
      </c>
      <c r="M1746">
        <v>60.158000000000001</v>
      </c>
      <c r="N1746">
        <v>72.055000000000007</v>
      </c>
      <c r="O1746">
        <v>1.2190000000000001</v>
      </c>
      <c r="P1746">
        <v>1.052</v>
      </c>
      <c r="Q1746">
        <v>1.1299999999999999</v>
      </c>
      <c r="Z1746">
        <v>27945</v>
      </c>
      <c r="AA1746">
        <v>1806428</v>
      </c>
      <c r="AB1746">
        <v>41.558999999999997</v>
      </c>
      <c r="AC1746">
        <v>0.64300000000000002</v>
      </c>
      <c r="AD1746">
        <v>22703</v>
      </c>
      <c r="AE1746">
        <v>0.52200000000000002</v>
      </c>
      <c r="AF1746">
        <v>0.1152</v>
      </c>
      <c r="AG1746">
        <v>8.6999999999999993</v>
      </c>
      <c r="AH1746" t="s">
        <v>204</v>
      </c>
      <c r="AV1746">
        <v>64.349999999999994</v>
      </c>
      <c r="AW1746">
        <v>43466822</v>
      </c>
      <c r="AX1746">
        <v>77.39</v>
      </c>
      <c r="AY1746">
        <v>41.4</v>
      </c>
      <c r="AZ1746">
        <v>16.462</v>
      </c>
      <c r="BA1746">
        <v>11.132999999999999</v>
      </c>
      <c r="BB1746">
        <v>7894.393</v>
      </c>
      <c r="BC1746">
        <v>0.1</v>
      </c>
      <c r="BD1746">
        <v>539.84900000000005</v>
      </c>
      <c r="BE1746">
        <v>7.11</v>
      </c>
      <c r="BF1746">
        <v>13.5</v>
      </c>
      <c r="BG1746">
        <v>47.4</v>
      </c>
      <c r="BI1746">
        <v>8.8000000000000007</v>
      </c>
      <c r="BJ1746">
        <v>72.06</v>
      </c>
      <c r="BK1746">
        <v>0.77900000000000003</v>
      </c>
    </row>
    <row r="1747" spans="1:63" x14ac:dyDescent="0.3">
      <c r="A1747" t="s">
        <v>208</v>
      </c>
      <c r="B1747" t="s">
        <v>206</v>
      </c>
      <c r="C1747" t="s">
        <v>209</v>
      </c>
      <c r="D1747" s="33">
        <v>44086</v>
      </c>
      <c r="E1747">
        <v>155558</v>
      </c>
      <c r="F1747">
        <v>3185</v>
      </c>
      <c r="G1747">
        <v>2656</v>
      </c>
      <c r="H1747">
        <v>3206</v>
      </c>
      <c r="I1747">
        <v>74</v>
      </c>
      <c r="J1747">
        <v>49</v>
      </c>
      <c r="K1747">
        <v>3578.7759999999998</v>
      </c>
      <c r="L1747">
        <v>73.274000000000001</v>
      </c>
      <c r="M1747">
        <v>61.103999999999999</v>
      </c>
      <c r="N1747">
        <v>73.757000000000005</v>
      </c>
      <c r="O1747">
        <v>1.702</v>
      </c>
      <c r="P1747">
        <v>1.127</v>
      </c>
      <c r="Q1747">
        <v>1.1299999999999999</v>
      </c>
      <c r="Z1747">
        <v>27737</v>
      </c>
      <c r="AA1747">
        <v>1834165</v>
      </c>
      <c r="AB1747">
        <v>42.197000000000003</v>
      </c>
      <c r="AC1747">
        <v>0.63800000000000001</v>
      </c>
      <c r="AD1747">
        <v>22978</v>
      </c>
      <c r="AE1747">
        <v>0.52900000000000003</v>
      </c>
      <c r="AF1747">
        <v>0.11559999999999999</v>
      </c>
      <c r="AG1747">
        <v>8.6999999999999993</v>
      </c>
      <c r="AH1747" t="s">
        <v>204</v>
      </c>
      <c r="AV1747">
        <v>64.349999999999994</v>
      </c>
      <c r="AW1747">
        <v>43466822</v>
      </c>
      <c r="AX1747">
        <v>77.39</v>
      </c>
      <c r="AY1747">
        <v>41.4</v>
      </c>
      <c r="AZ1747">
        <v>16.462</v>
      </c>
      <c r="BA1747">
        <v>11.132999999999999</v>
      </c>
      <c r="BB1747">
        <v>7894.393</v>
      </c>
      <c r="BC1747">
        <v>0.1</v>
      </c>
      <c r="BD1747">
        <v>539.84900000000005</v>
      </c>
      <c r="BE1747">
        <v>7.11</v>
      </c>
      <c r="BF1747">
        <v>13.5</v>
      </c>
      <c r="BG1747">
        <v>47.4</v>
      </c>
      <c r="BI1747">
        <v>8.8000000000000007</v>
      </c>
      <c r="BJ1747">
        <v>72.06</v>
      </c>
      <c r="BK1747">
        <v>0.77900000000000003</v>
      </c>
    </row>
    <row r="1748" spans="1:63" x14ac:dyDescent="0.3">
      <c r="A1748" t="s">
        <v>208</v>
      </c>
      <c r="B1748" t="s">
        <v>206</v>
      </c>
      <c r="C1748" t="s">
        <v>209</v>
      </c>
      <c r="D1748" s="33">
        <v>44087</v>
      </c>
      <c r="E1748">
        <v>158122</v>
      </c>
      <c r="F1748">
        <v>2564</v>
      </c>
      <c r="G1748">
        <v>2707.2860000000001</v>
      </c>
      <c r="H1748">
        <v>3239</v>
      </c>
      <c r="I1748">
        <v>33</v>
      </c>
      <c r="J1748">
        <v>48.713999999999999</v>
      </c>
      <c r="K1748">
        <v>3637.7629999999999</v>
      </c>
      <c r="L1748">
        <v>58.988</v>
      </c>
      <c r="M1748">
        <v>62.283999999999999</v>
      </c>
      <c r="N1748">
        <v>74.516999999999996</v>
      </c>
      <c r="O1748">
        <v>0.75900000000000001</v>
      </c>
      <c r="P1748">
        <v>1.121</v>
      </c>
      <c r="Q1748">
        <v>1.1299999999999999</v>
      </c>
      <c r="Z1748">
        <v>22302</v>
      </c>
      <c r="AA1748">
        <v>1856467</v>
      </c>
      <c r="AB1748">
        <v>42.71</v>
      </c>
      <c r="AC1748">
        <v>0.51300000000000001</v>
      </c>
      <c r="AD1748">
        <v>23239</v>
      </c>
      <c r="AE1748">
        <v>0.53500000000000003</v>
      </c>
      <c r="AF1748">
        <v>0.11650000000000001</v>
      </c>
      <c r="AG1748">
        <v>8.6</v>
      </c>
      <c r="AH1748" t="s">
        <v>204</v>
      </c>
      <c r="AV1748">
        <v>64.349999999999994</v>
      </c>
      <c r="AW1748">
        <v>43466822</v>
      </c>
      <c r="AX1748">
        <v>77.39</v>
      </c>
      <c r="AY1748">
        <v>41.4</v>
      </c>
      <c r="AZ1748">
        <v>16.462</v>
      </c>
      <c r="BA1748">
        <v>11.132999999999999</v>
      </c>
      <c r="BB1748">
        <v>7894.393</v>
      </c>
      <c r="BC1748">
        <v>0.1</v>
      </c>
      <c r="BD1748">
        <v>539.84900000000005</v>
      </c>
      <c r="BE1748">
        <v>7.11</v>
      </c>
      <c r="BF1748">
        <v>13.5</v>
      </c>
      <c r="BG1748">
        <v>47.4</v>
      </c>
      <c r="BI1748">
        <v>8.8000000000000007</v>
      </c>
      <c r="BJ1748">
        <v>72.06</v>
      </c>
      <c r="BK1748">
        <v>0.77900000000000003</v>
      </c>
    </row>
    <row r="1749" spans="1:63" x14ac:dyDescent="0.3">
      <c r="A1749" t="s">
        <v>208</v>
      </c>
      <c r="B1749" t="s">
        <v>206</v>
      </c>
      <c r="C1749" t="s">
        <v>209</v>
      </c>
      <c r="D1749" s="33">
        <v>44088</v>
      </c>
      <c r="E1749">
        <v>160679</v>
      </c>
      <c r="F1749">
        <v>2557</v>
      </c>
      <c r="G1749">
        <v>2750.7139999999999</v>
      </c>
      <c r="H1749">
        <v>3273</v>
      </c>
      <c r="I1749">
        <v>34</v>
      </c>
      <c r="J1749">
        <v>49</v>
      </c>
      <c r="K1749">
        <v>3696.59</v>
      </c>
      <c r="L1749">
        <v>58.826000000000001</v>
      </c>
      <c r="M1749">
        <v>63.283000000000001</v>
      </c>
      <c r="N1749">
        <v>75.299000000000007</v>
      </c>
      <c r="O1749">
        <v>0.78200000000000003</v>
      </c>
      <c r="P1749">
        <v>1.127</v>
      </c>
      <c r="Q1749">
        <v>1.1399999999999999</v>
      </c>
      <c r="Z1749">
        <v>14323</v>
      </c>
      <c r="AA1749">
        <v>1870790</v>
      </c>
      <c r="AB1749">
        <v>43.039000000000001</v>
      </c>
      <c r="AC1749">
        <v>0.33</v>
      </c>
      <c r="AD1749">
        <v>23110</v>
      </c>
      <c r="AE1749">
        <v>0.53200000000000003</v>
      </c>
      <c r="AF1749">
        <v>0.11899999999999999</v>
      </c>
      <c r="AG1749">
        <v>8.4</v>
      </c>
      <c r="AH1749" t="s">
        <v>204</v>
      </c>
      <c r="AV1749">
        <v>64.349999999999994</v>
      </c>
      <c r="AW1749">
        <v>43466822</v>
      </c>
      <c r="AX1749">
        <v>77.39</v>
      </c>
      <c r="AY1749">
        <v>41.4</v>
      </c>
      <c r="AZ1749">
        <v>16.462</v>
      </c>
      <c r="BA1749">
        <v>11.132999999999999</v>
      </c>
      <c r="BB1749">
        <v>7894.393</v>
      </c>
      <c r="BC1749">
        <v>0.1</v>
      </c>
      <c r="BD1749">
        <v>539.84900000000005</v>
      </c>
      <c r="BE1749">
        <v>7.11</v>
      </c>
      <c r="BF1749">
        <v>13.5</v>
      </c>
      <c r="BG1749">
        <v>47.4</v>
      </c>
      <c r="BI1749">
        <v>8.8000000000000007</v>
      </c>
      <c r="BJ1749">
        <v>72.06</v>
      </c>
      <c r="BK1749">
        <v>0.77900000000000003</v>
      </c>
    </row>
    <row r="1750" spans="1:63" x14ac:dyDescent="0.3">
      <c r="A1750" t="s">
        <v>208</v>
      </c>
      <c r="B1750" t="s">
        <v>206</v>
      </c>
      <c r="C1750" t="s">
        <v>209</v>
      </c>
      <c r="D1750" s="33">
        <v>44089</v>
      </c>
      <c r="E1750">
        <v>163678</v>
      </c>
      <c r="F1750">
        <v>2999</v>
      </c>
      <c r="G1750">
        <v>2823.4290000000001</v>
      </c>
      <c r="H1750">
        <v>3326</v>
      </c>
      <c r="I1750">
        <v>53</v>
      </c>
      <c r="J1750">
        <v>48.286000000000001</v>
      </c>
      <c r="K1750">
        <v>3765.585</v>
      </c>
      <c r="L1750">
        <v>68.995000000000005</v>
      </c>
      <c r="M1750">
        <v>64.956000000000003</v>
      </c>
      <c r="N1750">
        <v>76.518000000000001</v>
      </c>
      <c r="O1750">
        <v>1.2190000000000001</v>
      </c>
      <c r="P1750">
        <v>1.111</v>
      </c>
      <c r="Q1750">
        <v>1.1499999999999999</v>
      </c>
      <c r="Z1750">
        <v>26898</v>
      </c>
      <c r="AA1750">
        <v>1897688</v>
      </c>
      <c r="AB1750">
        <v>43.658000000000001</v>
      </c>
      <c r="AC1750">
        <v>0.61899999999999999</v>
      </c>
      <c r="AD1750">
        <v>23687</v>
      </c>
      <c r="AE1750">
        <v>0.54500000000000004</v>
      </c>
      <c r="AF1750">
        <v>0.1192</v>
      </c>
      <c r="AG1750">
        <v>8.4</v>
      </c>
      <c r="AH1750" t="s">
        <v>204</v>
      </c>
      <c r="AV1750">
        <v>64.349999999999994</v>
      </c>
      <c r="AW1750">
        <v>43466822</v>
      </c>
      <c r="AX1750">
        <v>77.39</v>
      </c>
      <c r="AY1750">
        <v>41.4</v>
      </c>
      <c r="AZ1750">
        <v>16.462</v>
      </c>
      <c r="BA1750">
        <v>11.132999999999999</v>
      </c>
      <c r="BB1750">
        <v>7894.393</v>
      </c>
      <c r="BC1750">
        <v>0.1</v>
      </c>
      <c r="BD1750">
        <v>539.84900000000005</v>
      </c>
      <c r="BE1750">
        <v>7.11</v>
      </c>
      <c r="BF1750">
        <v>13.5</v>
      </c>
      <c r="BG1750">
        <v>47.4</v>
      </c>
      <c r="BI1750">
        <v>8.8000000000000007</v>
      </c>
      <c r="BJ1750">
        <v>72.06</v>
      </c>
      <c r="BK1750">
        <v>0.77900000000000003</v>
      </c>
    </row>
    <row r="1751" spans="1:63" x14ac:dyDescent="0.3">
      <c r="A1751" t="s">
        <v>208</v>
      </c>
      <c r="B1751" t="s">
        <v>206</v>
      </c>
      <c r="C1751" t="s">
        <v>209</v>
      </c>
      <c r="D1751" s="33">
        <v>44090</v>
      </c>
      <c r="E1751">
        <v>166694</v>
      </c>
      <c r="F1751">
        <v>3016</v>
      </c>
      <c r="G1751">
        <v>2883.2860000000001</v>
      </c>
      <c r="H1751">
        <v>3404</v>
      </c>
      <c r="I1751">
        <v>78</v>
      </c>
      <c r="J1751">
        <v>52.856999999999999</v>
      </c>
      <c r="K1751">
        <v>3834.971</v>
      </c>
      <c r="L1751">
        <v>69.385999999999996</v>
      </c>
      <c r="M1751">
        <v>66.332999999999998</v>
      </c>
      <c r="N1751">
        <v>78.313000000000002</v>
      </c>
      <c r="O1751">
        <v>1.794</v>
      </c>
      <c r="P1751">
        <v>1.216</v>
      </c>
      <c r="Q1751">
        <v>1.1499999999999999</v>
      </c>
      <c r="Z1751">
        <v>27794</v>
      </c>
      <c r="AA1751">
        <v>1925482</v>
      </c>
      <c r="AB1751">
        <v>44.298000000000002</v>
      </c>
      <c r="AC1751">
        <v>0.63900000000000001</v>
      </c>
      <c r="AD1751">
        <v>24793</v>
      </c>
      <c r="AE1751">
        <v>0.56999999999999995</v>
      </c>
      <c r="AF1751">
        <v>0.1163</v>
      </c>
      <c r="AG1751">
        <v>8.6</v>
      </c>
      <c r="AH1751" t="s">
        <v>204</v>
      </c>
      <c r="AV1751">
        <v>64.349999999999994</v>
      </c>
      <c r="AW1751">
        <v>43466822</v>
      </c>
      <c r="AX1751">
        <v>77.39</v>
      </c>
      <c r="AY1751">
        <v>41.4</v>
      </c>
      <c r="AZ1751">
        <v>16.462</v>
      </c>
      <c r="BA1751">
        <v>11.132999999999999</v>
      </c>
      <c r="BB1751">
        <v>7894.393</v>
      </c>
      <c r="BC1751">
        <v>0.1</v>
      </c>
      <c r="BD1751">
        <v>539.84900000000005</v>
      </c>
      <c r="BE1751">
        <v>7.11</v>
      </c>
      <c r="BF1751">
        <v>13.5</v>
      </c>
      <c r="BG1751">
        <v>47.4</v>
      </c>
      <c r="BI1751">
        <v>8.8000000000000007</v>
      </c>
      <c r="BJ1751">
        <v>72.06</v>
      </c>
      <c r="BK1751">
        <v>0.77900000000000003</v>
      </c>
    </row>
    <row r="1752" spans="1:63" x14ac:dyDescent="0.3">
      <c r="A1752" t="s">
        <v>208</v>
      </c>
      <c r="B1752" t="s">
        <v>206</v>
      </c>
      <c r="C1752" t="s">
        <v>209</v>
      </c>
      <c r="D1752" s="33">
        <v>44091</v>
      </c>
      <c r="E1752">
        <v>170373</v>
      </c>
      <c r="F1752">
        <v>3679</v>
      </c>
      <c r="G1752">
        <v>3032.4290000000001</v>
      </c>
      <c r="H1752">
        <v>3465</v>
      </c>
      <c r="I1752">
        <v>61</v>
      </c>
      <c r="J1752">
        <v>55.143000000000001</v>
      </c>
      <c r="K1752">
        <v>3919.61</v>
      </c>
      <c r="L1752">
        <v>84.638999999999996</v>
      </c>
      <c r="M1752">
        <v>69.763999999999996</v>
      </c>
      <c r="N1752">
        <v>79.715999999999994</v>
      </c>
      <c r="O1752">
        <v>1.403</v>
      </c>
      <c r="P1752">
        <v>1.2689999999999999</v>
      </c>
      <c r="Q1752">
        <v>1.1499999999999999</v>
      </c>
      <c r="Z1752">
        <v>29729</v>
      </c>
      <c r="AA1752">
        <v>1955211</v>
      </c>
      <c r="AB1752">
        <v>44.981999999999999</v>
      </c>
      <c r="AC1752">
        <v>0.68400000000000005</v>
      </c>
      <c r="AD1752">
        <v>25247</v>
      </c>
      <c r="AE1752">
        <v>0.58099999999999996</v>
      </c>
      <c r="AF1752">
        <v>0.1201</v>
      </c>
      <c r="AG1752">
        <v>8.3000000000000007</v>
      </c>
      <c r="AH1752" t="s">
        <v>204</v>
      </c>
      <c r="AV1752">
        <v>64.349999999999994</v>
      </c>
      <c r="AW1752">
        <v>43466822</v>
      </c>
      <c r="AX1752">
        <v>77.39</v>
      </c>
      <c r="AY1752">
        <v>41.4</v>
      </c>
      <c r="AZ1752">
        <v>16.462</v>
      </c>
      <c r="BA1752">
        <v>11.132999999999999</v>
      </c>
      <c r="BB1752">
        <v>7894.393</v>
      </c>
      <c r="BC1752">
        <v>0.1</v>
      </c>
      <c r="BD1752">
        <v>539.84900000000005</v>
      </c>
      <c r="BE1752">
        <v>7.11</v>
      </c>
      <c r="BF1752">
        <v>13.5</v>
      </c>
      <c r="BG1752">
        <v>47.4</v>
      </c>
      <c r="BI1752">
        <v>8.8000000000000007</v>
      </c>
      <c r="BJ1752">
        <v>72.06</v>
      </c>
      <c r="BK1752">
        <v>0.77900000000000003</v>
      </c>
    </row>
    <row r="1753" spans="1:63" x14ac:dyDescent="0.3">
      <c r="A1753" t="s">
        <v>208</v>
      </c>
      <c r="B1753" t="s">
        <v>206</v>
      </c>
      <c r="C1753" t="s">
        <v>209</v>
      </c>
      <c r="D1753" s="33">
        <v>44092</v>
      </c>
      <c r="E1753">
        <v>173703</v>
      </c>
      <c r="F1753">
        <v>3330</v>
      </c>
      <c r="G1753">
        <v>3047.143</v>
      </c>
      <c r="H1753">
        <v>3535</v>
      </c>
      <c r="I1753">
        <v>70</v>
      </c>
      <c r="J1753">
        <v>57.570999999999998</v>
      </c>
      <c r="K1753">
        <v>3996.22</v>
      </c>
      <c r="L1753">
        <v>76.61</v>
      </c>
      <c r="M1753">
        <v>70.102999999999994</v>
      </c>
      <c r="N1753">
        <v>81.325999999999993</v>
      </c>
      <c r="O1753">
        <v>1.61</v>
      </c>
      <c r="P1753">
        <v>1.3240000000000001</v>
      </c>
      <c r="Q1753">
        <v>1.1100000000000001</v>
      </c>
      <c r="Z1753">
        <v>30591</v>
      </c>
      <c r="AA1753">
        <v>1985802</v>
      </c>
      <c r="AB1753">
        <v>45.685000000000002</v>
      </c>
      <c r="AC1753">
        <v>0.70399999999999996</v>
      </c>
      <c r="AD1753">
        <v>25625</v>
      </c>
      <c r="AE1753">
        <v>0.59</v>
      </c>
      <c r="AF1753">
        <v>0.11890000000000001</v>
      </c>
      <c r="AG1753">
        <v>8.4</v>
      </c>
      <c r="AH1753" t="s">
        <v>204</v>
      </c>
      <c r="AV1753">
        <v>64.349999999999994</v>
      </c>
      <c r="AW1753">
        <v>43466822</v>
      </c>
      <c r="AX1753">
        <v>77.39</v>
      </c>
      <c r="AY1753">
        <v>41.4</v>
      </c>
      <c r="AZ1753">
        <v>16.462</v>
      </c>
      <c r="BA1753">
        <v>11.132999999999999</v>
      </c>
      <c r="BB1753">
        <v>7894.393</v>
      </c>
      <c r="BC1753">
        <v>0.1</v>
      </c>
      <c r="BD1753">
        <v>539.84900000000005</v>
      </c>
      <c r="BE1753">
        <v>7.11</v>
      </c>
      <c r="BF1753">
        <v>13.5</v>
      </c>
      <c r="BG1753">
        <v>47.4</v>
      </c>
      <c r="BI1753">
        <v>8.8000000000000007</v>
      </c>
      <c r="BJ1753">
        <v>72.06</v>
      </c>
      <c r="BK1753">
        <v>0.77900000000000003</v>
      </c>
    </row>
    <row r="1754" spans="1:63" x14ac:dyDescent="0.3">
      <c r="A1754" t="s">
        <v>208</v>
      </c>
      <c r="B1754" t="s">
        <v>206</v>
      </c>
      <c r="C1754" t="s">
        <v>209</v>
      </c>
      <c r="D1754" s="33">
        <v>44093</v>
      </c>
      <c r="E1754">
        <v>177048</v>
      </c>
      <c r="F1754">
        <v>3345</v>
      </c>
      <c r="G1754">
        <v>3070</v>
      </c>
      <c r="H1754">
        <v>3585</v>
      </c>
      <c r="I1754">
        <v>50</v>
      </c>
      <c r="J1754">
        <v>54.143000000000001</v>
      </c>
      <c r="K1754">
        <v>4073.1759999999999</v>
      </c>
      <c r="L1754">
        <v>76.954999999999998</v>
      </c>
      <c r="M1754">
        <v>70.629000000000005</v>
      </c>
      <c r="N1754">
        <v>82.477000000000004</v>
      </c>
      <c r="O1754">
        <v>1.1499999999999999</v>
      </c>
      <c r="P1754">
        <v>1.246</v>
      </c>
      <c r="Q1754">
        <v>1.1000000000000001</v>
      </c>
      <c r="Z1754">
        <v>29121</v>
      </c>
      <c r="AA1754">
        <v>2014923</v>
      </c>
      <c r="AB1754">
        <v>46.354999999999997</v>
      </c>
      <c r="AC1754">
        <v>0.67</v>
      </c>
      <c r="AD1754">
        <v>25823</v>
      </c>
      <c r="AE1754">
        <v>0.59399999999999997</v>
      </c>
      <c r="AF1754">
        <v>0.11890000000000001</v>
      </c>
      <c r="AG1754">
        <v>8.4</v>
      </c>
      <c r="AH1754" t="s">
        <v>204</v>
      </c>
      <c r="AV1754">
        <v>64.349999999999994</v>
      </c>
      <c r="AW1754">
        <v>43466822</v>
      </c>
      <c r="AX1754">
        <v>77.39</v>
      </c>
      <c r="AY1754">
        <v>41.4</v>
      </c>
      <c r="AZ1754">
        <v>16.462</v>
      </c>
      <c r="BA1754">
        <v>11.132999999999999</v>
      </c>
      <c r="BB1754">
        <v>7894.393</v>
      </c>
      <c r="BC1754">
        <v>0.1</v>
      </c>
      <c r="BD1754">
        <v>539.84900000000005</v>
      </c>
      <c r="BE1754">
        <v>7.11</v>
      </c>
      <c r="BF1754">
        <v>13.5</v>
      </c>
      <c r="BG1754">
        <v>47.4</v>
      </c>
      <c r="BI1754">
        <v>8.8000000000000007</v>
      </c>
      <c r="BJ1754">
        <v>72.06</v>
      </c>
      <c r="BK1754">
        <v>0.77900000000000003</v>
      </c>
    </row>
    <row r="1755" spans="1:63" x14ac:dyDescent="0.3">
      <c r="A1755" t="s">
        <v>208</v>
      </c>
      <c r="B1755" t="s">
        <v>206</v>
      </c>
      <c r="C1755" t="s">
        <v>209</v>
      </c>
      <c r="D1755" s="33">
        <v>44094</v>
      </c>
      <c r="E1755">
        <v>180119</v>
      </c>
      <c r="F1755">
        <v>3071</v>
      </c>
      <c r="G1755">
        <v>3142.4290000000001</v>
      </c>
      <c r="H1755">
        <v>3626</v>
      </c>
      <c r="I1755">
        <v>41</v>
      </c>
      <c r="J1755">
        <v>55.286000000000001</v>
      </c>
      <c r="K1755">
        <v>4143.8270000000002</v>
      </c>
      <c r="L1755">
        <v>70.652000000000001</v>
      </c>
      <c r="M1755">
        <v>72.295000000000002</v>
      </c>
      <c r="N1755">
        <v>83.42</v>
      </c>
      <c r="O1755">
        <v>0.94299999999999995</v>
      </c>
      <c r="P1755">
        <v>1.272</v>
      </c>
      <c r="Q1755">
        <v>1.1100000000000001</v>
      </c>
      <c r="Z1755">
        <v>23927</v>
      </c>
      <c r="AA1755">
        <v>2038850</v>
      </c>
      <c r="AB1755">
        <v>46.905999999999999</v>
      </c>
      <c r="AC1755">
        <v>0.55000000000000004</v>
      </c>
      <c r="AD1755">
        <v>26055</v>
      </c>
      <c r="AE1755">
        <v>0.59899999999999998</v>
      </c>
      <c r="AF1755">
        <v>0.1206</v>
      </c>
      <c r="AG1755">
        <v>8.3000000000000007</v>
      </c>
      <c r="AH1755" t="s">
        <v>204</v>
      </c>
      <c r="AV1755">
        <v>64.349999999999994</v>
      </c>
      <c r="AW1755">
        <v>43466822</v>
      </c>
      <c r="AX1755">
        <v>77.39</v>
      </c>
      <c r="AY1755">
        <v>41.4</v>
      </c>
      <c r="AZ1755">
        <v>16.462</v>
      </c>
      <c r="BA1755">
        <v>11.132999999999999</v>
      </c>
      <c r="BB1755">
        <v>7894.393</v>
      </c>
      <c r="BC1755">
        <v>0.1</v>
      </c>
      <c r="BD1755">
        <v>539.84900000000005</v>
      </c>
      <c r="BE1755">
        <v>7.11</v>
      </c>
      <c r="BF1755">
        <v>13.5</v>
      </c>
      <c r="BG1755">
        <v>47.4</v>
      </c>
      <c r="BI1755">
        <v>8.8000000000000007</v>
      </c>
      <c r="BJ1755">
        <v>72.06</v>
      </c>
      <c r="BK1755">
        <v>0.77900000000000003</v>
      </c>
    </row>
    <row r="1756" spans="1:63" x14ac:dyDescent="0.3">
      <c r="A1756" t="s">
        <v>208</v>
      </c>
      <c r="B1756" t="s">
        <v>206</v>
      </c>
      <c r="C1756" t="s">
        <v>209</v>
      </c>
      <c r="D1756" s="33">
        <v>44095</v>
      </c>
      <c r="E1756">
        <v>182900</v>
      </c>
      <c r="F1756">
        <v>2781</v>
      </c>
      <c r="G1756">
        <v>3174.4290000000001</v>
      </c>
      <c r="H1756">
        <v>3652</v>
      </c>
      <c r="I1756">
        <v>26</v>
      </c>
      <c r="J1756">
        <v>54.143000000000001</v>
      </c>
      <c r="K1756">
        <v>4207.8069999999998</v>
      </c>
      <c r="L1756">
        <v>63.98</v>
      </c>
      <c r="M1756">
        <v>73.031000000000006</v>
      </c>
      <c r="N1756">
        <v>84.018000000000001</v>
      </c>
      <c r="O1756">
        <v>0.59799999999999998</v>
      </c>
      <c r="P1756">
        <v>1.246</v>
      </c>
      <c r="Q1756">
        <v>1.1100000000000001</v>
      </c>
      <c r="Z1756">
        <v>19788</v>
      </c>
      <c r="AA1756">
        <v>2058638</v>
      </c>
      <c r="AB1756">
        <v>47.360999999999997</v>
      </c>
      <c r="AC1756">
        <v>0.45500000000000002</v>
      </c>
      <c r="AD1756">
        <v>26835</v>
      </c>
      <c r="AE1756">
        <v>0.61699999999999999</v>
      </c>
      <c r="AF1756">
        <v>0.1183</v>
      </c>
      <c r="AG1756">
        <v>8.5</v>
      </c>
      <c r="AH1756" t="s">
        <v>204</v>
      </c>
      <c r="AV1756">
        <v>64.349999999999994</v>
      </c>
      <c r="AW1756">
        <v>43466822</v>
      </c>
      <c r="AX1756">
        <v>77.39</v>
      </c>
      <c r="AY1756">
        <v>41.4</v>
      </c>
      <c r="AZ1756">
        <v>16.462</v>
      </c>
      <c r="BA1756">
        <v>11.132999999999999</v>
      </c>
      <c r="BB1756">
        <v>7894.393</v>
      </c>
      <c r="BC1756">
        <v>0.1</v>
      </c>
      <c r="BD1756">
        <v>539.84900000000005</v>
      </c>
      <c r="BE1756">
        <v>7.11</v>
      </c>
      <c r="BF1756">
        <v>13.5</v>
      </c>
      <c r="BG1756">
        <v>47.4</v>
      </c>
      <c r="BI1756">
        <v>8.8000000000000007</v>
      </c>
      <c r="BJ1756">
        <v>72.06</v>
      </c>
      <c r="BK1756">
        <v>0.77900000000000003</v>
      </c>
    </row>
    <row r="1757" spans="1:63" x14ac:dyDescent="0.3">
      <c r="A1757" t="s">
        <v>208</v>
      </c>
      <c r="B1757" t="s">
        <v>206</v>
      </c>
      <c r="C1757" t="s">
        <v>209</v>
      </c>
      <c r="D1757" s="33">
        <v>44096</v>
      </c>
      <c r="E1757">
        <v>185890</v>
      </c>
      <c r="F1757">
        <v>2990</v>
      </c>
      <c r="G1757">
        <v>3173.143</v>
      </c>
      <c r="H1757">
        <v>3716</v>
      </c>
      <c r="I1757">
        <v>64</v>
      </c>
      <c r="J1757">
        <v>55.713999999999999</v>
      </c>
      <c r="K1757">
        <v>4276.5950000000003</v>
      </c>
      <c r="L1757">
        <v>68.787999999999997</v>
      </c>
      <c r="M1757">
        <v>73.001000000000005</v>
      </c>
      <c r="N1757">
        <v>85.49</v>
      </c>
      <c r="O1757">
        <v>1.472</v>
      </c>
      <c r="P1757">
        <v>1.282</v>
      </c>
      <c r="Q1757">
        <v>1.1000000000000001</v>
      </c>
      <c r="Z1757">
        <v>20844</v>
      </c>
      <c r="AA1757">
        <v>2079482</v>
      </c>
      <c r="AB1757">
        <v>47.841000000000001</v>
      </c>
      <c r="AC1757">
        <v>0.48</v>
      </c>
      <c r="AD1757">
        <v>25971</v>
      </c>
      <c r="AE1757">
        <v>0.59699999999999998</v>
      </c>
      <c r="AF1757">
        <v>0.1222</v>
      </c>
      <c r="AG1757">
        <v>8.1999999999999993</v>
      </c>
      <c r="AH1757" t="s">
        <v>204</v>
      </c>
      <c r="AV1757">
        <v>64.349999999999994</v>
      </c>
      <c r="AW1757">
        <v>43466822</v>
      </c>
      <c r="AX1757">
        <v>77.39</v>
      </c>
      <c r="AY1757">
        <v>41.4</v>
      </c>
      <c r="AZ1757">
        <v>16.462</v>
      </c>
      <c r="BA1757">
        <v>11.132999999999999</v>
      </c>
      <c r="BB1757">
        <v>7894.393</v>
      </c>
      <c r="BC1757">
        <v>0.1</v>
      </c>
      <c r="BD1757">
        <v>539.84900000000005</v>
      </c>
      <c r="BE1757">
        <v>7.11</v>
      </c>
      <c r="BF1757">
        <v>13.5</v>
      </c>
      <c r="BG1757">
        <v>47.4</v>
      </c>
      <c r="BI1757">
        <v>8.8000000000000007</v>
      </c>
      <c r="BJ1757">
        <v>72.06</v>
      </c>
      <c r="BK1757">
        <v>0.77900000000000003</v>
      </c>
    </row>
    <row r="1758" spans="1:63" x14ac:dyDescent="0.3">
      <c r="A1758" t="s">
        <v>208</v>
      </c>
      <c r="B1758" t="s">
        <v>206</v>
      </c>
      <c r="C1758" t="s">
        <v>209</v>
      </c>
      <c r="D1758" s="33">
        <v>44097</v>
      </c>
      <c r="E1758">
        <v>189488</v>
      </c>
      <c r="F1758">
        <v>3598</v>
      </c>
      <c r="G1758">
        <v>3256.2860000000001</v>
      </c>
      <c r="H1758">
        <v>3784</v>
      </c>
      <c r="I1758">
        <v>68</v>
      </c>
      <c r="J1758">
        <v>54.286000000000001</v>
      </c>
      <c r="K1758">
        <v>4359.3710000000001</v>
      </c>
      <c r="L1758">
        <v>82.775999999999996</v>
      </c>
      <c r="M1758">
        <v>74.914000000000001</v>
      </c>
      <c r="N1758">
        <v>87.055000000000007</v>
      </c>
      <c r="O1758">
        <v>1.5640000000000001</v>
      </c>
      <c r="P1758">
        <v>1.2490000000000001</v>
      </c>
      <c r="Q1758">
        <v>1.1000000000000001</v>
      </c>
      <c r="Z1758">
        <v>22895</v>
      </c>
      <c r="AA1758">
        <v>2102377</v>
      </c>
      <c r="AB1758">
        <v>48.366999999999997</v>
      </c>
      <c r="AC1758">
        <v>0.52700000000000002</v>
      </c>
      <c r="AD1758">
        <v>25271</v>
      </c>
      <c r="AE1758">
        <v>0.58099999999999996</v>
      </c>
      <c r="AF1758">
        <v>0.12889999999999999</v>
      </c>
      <c r="AG1758">
        <v>7.8</v>
      </c>
      <c r="AH1758" t="s">
        <v>204</v>
      </c>
      <c r="AV1758">
        <v>64.349999999999994</v>
      </c>
      <c r="AW1758">
        <v>43466822</v>
      </c>
      <c r="AX1758">
        <v>77.39</v>
      </c>
      <c r="AY1758">
        <v>41.4</v>
      </c>
      <c r="AZ1758">
        <v>16.462</v>
      </c>
      <c r="BA1758">
        <v>11.132999999999999</v>
      </c>
      <c r="BB1758">
        <v>7894.393</v>
      </c>
      <c r="BC1758">
        <v>0.1</v>
      </c>
      <c r="BD1758">
        <v>539.84900000000005</v>
      </c>
      <c r="BE1758">
        <v>7.11</v>
      </c>
      <c r="BF1758">
        <v>13.5</v>
      </c>
      <c r="BG1758">
        <v>47.4</v>
      </c>
      <c r="BI1758">
        <v>8.8000000000000007</v>
      </c>
      <c r="BJ1758">
        <v>72.06</v>
      </c>
      <c r="BK1758">
        <v>0.77900000000000003</v>
      </c>
    </row>
    <row r="1759" spans="1:63" x14ac:dyDescent="0.3">
      <c r="A1759" t="s">
        <v>208</v>
      </c>
      <c r="B1759" t="s">
        <v>206</v>
      </c>
      <c r="C1759" t="s">
        <v>209</v>
      </c>
      <c r="D1759" s="33">
        <v>44098</v>
      </c>
      <c r="E1759">
        <v>192966</v>
      </c>
      <c r="F1759">
        <v>3478</v>
      </c>
      <c r="G1759">
        <v>3227.5709999999999</v>
      </c>
      <c r="H1759">
        <v>3838</v>
      </c>
      <c r="I1759">
        <v>54</v>
      </c>
      <c r="J1759">
        <v>53.286000000000001</v>
      </c>
      <c r="K1759">
        <v>4439.3860000000004</v>
      </c>
      <c r="L1759">
        <v>80.015000000000001</v>
      </c>
      <c r="M1759">
        <v>74.254000000000005</v>
      </c>
      <c r="N1759">
        <v>88.296999999999997</v>
      </c>
      <c r="O1759">
        <v>1.242</v>
      </c>
      <c r="P1759">
        <v>1.226</v>
      </c>
      <c r="Q1759">
        <v>1.0900000000000001</v>
      </c>
      <c r="Z1759">
        <v>26779</v>
      </c>
      <c r="AA1759">
        <v>2129156</v>
      </c>
      <c r="AB1759">
        <v>48.982999999999997</v>
      </c>
      <c r="AC1759">
        <v>0.61599999999999999</v>
      </c>
      <c r="AD1759">
        <v>24849</v>
      </c>
      <c r="AE1759">
        <v>0.57199999999999995</v>
      </c>
      <c r="AF1759">
        <v>0.12989999999999999</v>
      </c>
      <c r="AG1759">
        <v>7.7</v>
      </c>
      <c r="AH1759" t="s">
        <v>204</v>
      </c>
      <c r="AV1759">
        <v>64.349999999999994</v>
      </c>
      <c r="AW1759">
        <v>43466822</v>
      </c>
      <c r="AX1759">
        <v>77.39</v>
      </c>
      <c r="AY1759">
        <v>41.4</v>
      </c>
      <c r="AZ1759">
        <v>16.462</v>
      </c>
      <c r="BA1759">
        <v>11.132999999999999</v>
      </c>
      <c r="BB1759">
        <v>7894.393</v>
      </c>
      <c r="BC1759">
        <v>0.1</v>
      </c>
      <c r="BD1759">
        <v>539.84900000000005</v>
      </c>
      <c r="BE1759">
        <v>7.11</v>
      </c>
      <c r="BF1759">
        <v>13.5</v>
      </c>
      <c r="BG1759">
        <v>47.4</v>
      </c>
      <c r="BI1759">
        <v>8.8000000000000007</v>
      </c>
      <c r="BJ1759">
        <v>72.06</v>
      </c>
      <c r="BK1759">
        <v>0.77900000000000003</v>
      </c>
    </row>
    <row r="1760" spans="1:63" x14ac:dyDescent="0.3">
      <c r="A1760" t="s">
        <v>208</v>
      </c>
      <c r="B1760" t="s">
        <v>206</v>
      </c>
      <c r="C1760" t="s">
        <v>209</v>
      </c>
      <c r="D1760" s="33">
        <v>44099</v>
      </c>
      <c r="E1760">
        <v>196631</v>
      </c>
      <c r="F1760">
        <v>3665</v>
      </c>
      <c r="G1760">
        <v>3275.4290000000001</v>
      </c>
      <c r="H1760">
        <v>3910</v>
      </c>
      <c r="I1760">
        <v>72</v>
      </c>
      <c r="J1760">
        <v>53.570999999999998</v>
      </c>
      <c r="K1760">
        <v>4523.7030000000004</v>
      </c>
      <c r="L1760">
        <v>84.316999999999993</v>
      </c>
      <c r="M1760">
        <v>75.355000000000004</v>
      </c>
      <c r="N1760">
        <v>89.953999999999994</v>
      </c>
      <c r="O1760">
        <v>1.6559999999999999</v>
      </c>
      <c r="P1760">
        <v>1.232</v>
      </c>
      <c r="Q1760">
        <v>1.0900000000000001</v>
      </c>
      <c r="Z1760">
        <v>27497</v>
      </c>
      <c r="AA1760">
        <v>2156653</v>
      </c>
      <c r="AB1760">
        <v>49.616</v>
      </c>
      <c r="AC1760">
        <v>0.63300000000000001</v>
      </c>
      <c r="AD1760">
        <v>24407</v>
      </c>
      <c r="AE1760">
        <v>0.56200000000000006</v>
      </c>
      <c r="AF1760">
        <v>0.13420000000000001</v>
      </c>
      <c r="AG1760">
        <v>7.5</v>
      </c>
      <c r="AH1760" t="s">
        <v>204</v>
      </c>
      <c r="AV1760">
        <v>64.349999999999994</v>
      </c>
      <c r="AW1760">
        <v>43466822</v>
      </c>
      <c r="AX1760">
        <v>77.39</v>
      </c>
      <c r="AY1760">
        <v>41.4</v>
      </c>
      <c r="AZ1760">
        <v>16.462</v>
      </c>
      <c r="BA1760">
        <v>11.132999999999999</v>
      </c>
      <c r="BB1760">
        <v>7894.393</v>
      </c>
      <c r="BC1760">
        <v>0.1</v>
      </c>
      <c r="BD1760">
        <v>539.84900000000005</v>
      </c>
      <c r="BE1760">
        <v>7.11</v>
      </c>
      <c r="BF1760">
        <v>13.5</v>
      </c>
      <c r="BG1760">
        <v>47.4</v>
      </c>
      <c r="BI1760">
        <v>8.8000000000000007</v>
      </c>
      <c r="BJ1760">
        <v>72.06</v>
      </c>
      <c r="BK1760">
        <v>0.77900000000000003</v>
      </c>
    </row>
    <row r="1761" spans="1:67" x14ac:dyDescent="0.3">
      <c r="A1761" t="s">
        <v>208</v>
      </c>
      <c r="B1761" t="s">
        <v>206</v>
      </c>
      <c r="C1761" t="s">
        <v>209</v>
      </c>
      <c r="D1761" s="33">
        <v>44100</v>
      </c>
      <c r="E1761">
        <v>200566</v>
      </c>
      <c r="F1761">
        <v>3935</v>
      </c>
      <c r="G1761">
        <v>3359.7139999999999</v>
      </c>
      <c r="H1761">
        <v>3988</v>
      </c>
      <c r="I1761">
        <v>78</v>
      </c>
      <c r="J1761">
        <v>57.570999999999998</v>
      </c>
      <c r="K1761">
        <v>4614.232</v>
      </c>
      <c r="L1761">
        <v>90.528999999999996</v>
      </c>
      <c r="M1761">
        <v>77.293999999999997</v>
      </c>
      <c r="N1761">
        <v>91.748000000000005</v>
      </c>
      <c r="O1761">
        <v>1.794</v>
      </c>
      <c r="P1761">
        <v>1.3240000000000001</v>
      </c>
      <c r="Q1761">
        <v>1.1000000000000001</v>
      </c>
      <c r="Z1761">
        <v>33273</v>
      </c>
      <c r="AA1761">
        <v>2189926</v>
      </c>
      <c r="AB1761">
        <v>50.381999999999998</v>
      </c>
      <c r="AC1761">
        <v>0.76500000000000001</v>
      </c>
      <c r="AD1761">
        <v>25000</v>
      </c>
      <c r="AE1761">
        <v>0.57499999999999996</v>
      </c>
      <c r="AF1761">
        <v>0.13439999999999999</v>
      </c>
      <c r="AG1761">
        <v>7.4</v>
      </c>
      <c r="AH1761" t="s">
        <v>204</v>
      </c>
      <c r="AV1761">
        <v>64.349999999999994</v>
      </c>
      <c r="AW1761">
        <v>43466822</v>
      </c>
      <c r="AX1761">
        <v>77.39</v>
      </c>
      <c r="AY1761">
        <v>41.4</v>
      </c>
      <c r="AZ1761">
        <v>16.462</v>
      </c>
      <c r="BA1761">
        <v>11.132999999999999</v>
      </c>
      <c r="BB1761">
        <v>7894.393</v>
      </c>
      <c r="BC1761">
        <v>0.1</v>
      </c>
      <c r="BD1761">
        <v>539.84900000000005</v>
      </c>
      <c r="BE1761">
        <v>7.11</v>
      </c>
      <c r="BF1761">
        <v>13.5</v>
      </c>
      <c r="BG1761">
        <v>47.4</v>
      </c>
      <c r="BI1761">
        <v>8.8000000000000007</v>
      </c>
      <c r="BJ1761">
        <v>72.06</v>
      </c>
      <c r="BK1761">
        <v>0.77900000000000003</v>
      </c>
    </row>
    <row r="1762" spans="1:67" x14ac:dyDescent="0.3">
      <c r="A1762" t="s">
        <v>208</v>
      </c>
      <c r="B1762" t="s">
        <v>206</v>
      </c>
      <c r="C1762" t="s">
        <v>209</v>
      </c>
      <c r="D1762" s="33">
        <v>44101</v>
      </c>
      <c r="E1762">
        <v>203799</v>
      </c>
      <c r="F1762">
        <v>3233</v>
      </c>
      <c r="G1762">
        <v>3382.857</v>
      </c>
      <c r="H1762">
        <v>4044</v>
      </c>
      <c r="I1762">
        <v>56</v>
      </c>
      <c r="J1762">
        <v>59.713999999999999</v>
      </c>
      <c r="K1762">
        <v>4688.6109999999999</v>
      </c>
      <c r="L1762">
        <v>74.379000000000005</v>
      </c>
      <c r="M1762">
        <v>77.825999999999993</v>
      </c>
      <c r="N1762">
        <v>93.036000000000001</v>
      </c>
      <c r="O1762">
        <v>1.288</v>
      </c>
      <c r="P1762">
        <v>1.3740000000000001</v>
      </c>
      <c r="Q1762">
        <v>1.1100000000000001</v>
      </c>
      <c r="Z1762">
        <v>20049</v>
      </c>
      <c r="AA1762">
        <v>2209975</v>
      </c>
      <c r="AB1762">
        <v>50.843000000000004</v>
      </c>
      <c r="AC1762">
        <v>0.46100000000000002</v>
      </c>
      <c r="AD1762">
        <v>24446</v>
      </c>
      <c r="AE1762">
        <v>0.56200000000000006</v>
      </c>
      <c r="AF1762">
        <v>0.1384</v>
      </c>
      <c r="AG1762">
        <v>7.2</v>
      </c>
      <c r="AH1762" t="s">
        <v>204</v>
      </c>
      <c r="AV1762">
        <v>64.349999999999994</v>
      </c>
      <c r="AW1762">
        <v>43466822</v>
      </c>
      <c r="AX1762">
        <v>77.39</v>
      </c>
      <c r="AY1762">
        <v>41.4</v>
      </c>
      <c r="AZ1762">
        <v>16.462</v>
      </c>
      <c r="BA1762">
        <v>11.132999999999999</v>
      </c>
      <c r="BB1762">
        <v>7894.393</v>
      </c>
      <c r="BC1762">
        <v>0.1</v>
      </c>
      <c r="BD1762">
        <v>539.84900000000005</v>
      </c>
      <c r="BE1762">
        <v>7.11</v>
      </c>
      <c r="BF1762">
        <v>13.5</v>
      </c>
      <c r="BG1762">
        <v>47.4</v>
      </c>
      <c r="BI1762">
        <v>8.8000000000000007</v>
      </c>
      <c r="BJ1762">
        <v>72.06</v>
      </c>
      <c r="BK1762">
        <v>0.77900000000000003</v>
      </c>
    </row>
    <row r="1763" spans="1:67" x14ac:dyDescent="0.3">
      <c r="A1763" t="s">
        <v>208</v>
      </c>
      <c r="B1763" t="s">
        <v>206</v>
      </c>
      <c r="C1763" t="s">
        <v>209</v>
      </c>
      <c r="D1763" s="33">
        <v>44102</v>
      </c>
      <c r="E1763">
        <v>206579</v>
      </c>
      <c r="F1763">
        <v>2780</v>
      </c>
      <c r="G1763">
        <v>3382.7139999999999</v>
      </c>
      <c r="H1763">
        <v>4082</v>
      </c>
      <c r="I1763">
        <v>38</v>
      </c>
      <c r="J1763">
        <v>61.429000000000002</v>
      </c>
      <c r="K1763">
        <v>4752.567</v>
      </c>
      <c r="L1763">
        <v>63.957000000000001</v>
      </c>
      <c r="M1763">
        <v>77.822999999999993</v>
      </c>
      <c r="N1763">
        <v>93.911000000000001</v>
      </c>
      <c r="O1763">
        <v>0.874</v>
      </c>
      <c r="P1763">
        <v>1.413</v>
      </c>
      <c r="Q1763">
        <v>1.1200000000000001</v>
      </c>
      <c r="Z1763">
        <v>16533</v>
      </c>
      <c r="AA1763">
        <v>2226508</v>
      </c>
      <c r="AB1763">
        <v>51.222999999999999</v>
      </c>
      <c r="AC1763">
        <v>0.38</v>
      </c>
      <c r="AD1763">
        <v>23981</v>
      </c>
      <c r="AE1763">
        <v>0.55200000000000005</v>
      </c>
      <c r="AF1763">
        <v>0.1411</v>
      </c>
      <c r="AG1763">
        <v>7.1</v>
      </c>
      <c r="AH1763" t="s">
        <v>204</v>
      </c>
      <c r="AV1763">
        <v>64.349999999999994</v>
      </c>
      <c r="AW1763">
        <v>43466822</v>
      </c>
      <c r="AX1763">
        <v>77.39</v>
      </c>
      <c r="AY1763">
        <v>41.4</v>
      </c>
      <c r="AZ1763">
        <v>16.462</v>
      </c>
      <c r="BA1763">
        <v>11.132999999999999</v>
      </c>
      <c r="BB1763">
        <v>7894.393</v>
      </c>
      <c r="BC1763">
        <v>0.1</v>
      </c>
      <c r="BD1763">
        <v>539.84900000000005</v>
      </c>
      <c r="BE1763">
        <v>7.11</v>
      </c>
      <c r="BF1763">
        <v>13.5</v>
      </c>
      <c r="BG1763">
        <v>47.4</v>
      </c>
      <c r="BI1763">
        <v>8.8000000000000007</v>
      </c>
      <c r="BJ1763">
        <v>72.06</v>
      </c>
      <c r="BK1763">
        <v>0.77900000000000003</v>
      </c>
    </row>
    <row r="1764" spans="1:67" x14ac:dyDescent="0.3">
      <c r="A1764" t="s">
        <v>208</v>
      </c>
      <c r="B1764" t="s">
        <v>206</v>
      </c>
      <c r="C1764" t="s">
        <v>209</v>
      </c>
      <c r="D1764" s="33">
        <v>44103</v>
      </c>
      <c r="E1764">
        <v>210309</v>
      </c>
      <c r="F1764">
        <v>3730</v>
      </c>
      <c r="G1764">
        <v>3488.4290000000001</v>
      </c>
      <c r="H1764">
        <v>4154</v>
      </c>
      <c r="I1764">
        <v>72</v>
      </c>
      <c r="J1764">
        <v>62.570999999999998</v>
      </c>
      <c r="K1764">
        <v>4838.38</v>
      </c>
      <c r="L1764">
        <v>85.813000000000002</v>
      </c>
      <c r="M1764">
        <v>80.254999999999995</v>
      </c>
      <c r="N1764">
        <v>95.566999999999993</v>
      </c>
      <c r="O1764">
        <v>1.6559999999999999</v>
      </c>
      <c r="P1764">
        <v>1.44</v>
      </c>
      <c r="Q1764">
        <v>1.1499999999999999</v>
      </c>
      <c r="Z1764">
        <v>24168</v>
      </c>
      <c r="AA1764">
        <v>2250676</v>
      </c>
      <c r="AB1764">
        <v>51.779000000000003</v>
      </c>
      <c r="AC1764">
        <v>0.55600000000000005</v>
      </c>
      <c r="AD1764">
        <v>24456</v>
      </c>
      <c r="AE1764">
        <v>0.56299999999999994</v>
      </c>
      <c r="AF1764">
        <v>0.1426</v>
      </c>
      <c r="AG1764">
        <v>7</v>
      </c>
      <c r="AH1764" t="s">
        <v>204</v>
      </c>
      <c r="AV1764">
        <v>58.8</v>
      </c>
      <c r="AW1764">
        <v>43466822</v>
      </c>
      <c r="AX1764">
        <v>77.39</v>
      </c>
      <c r="AY1764">
        <v>41.4</v>
      </c>
      <c r="AZ1764">
        <v>16.462</v>
      </c>
      <c r="BA1764">
        <v>11.132999999999999</v>
      </c>
      <c r="BB1764">
        <v>7894.393</v>
      </c>
      <c r="BC1764">
        <v>0.1</v>
      </c>
      <c r="BD1764">
        <v>539.84900000000005</v>
      </c>
      <c r="BE1764">
        <v>7.11</v>
      </c>
      <c r="BF1764">
        <v>13.5</v>
      </c>
      <c r="BG1764">
        <v>47.4</v>
      </c>
      <c r="BI1764">
        <v>8.8000000000000007</v>
      </c>
      <c r="BJ1764">
        <v>72.06</v>
      </c>
      <c r="BK1764">
        <v>0.77900000000000003</v>
      </c>
    </row>
    <row r="1765" spans="1:67" x14ac:dyDescent="0.3">
      <c r="A1765" t="s">
        <v>208</v>
      </c>
      <c r="B1765" t="s">
        <v>206</v>
      </c>
      <c r="C1765" t="s">
        <v>209</v>
      </c>
      <c r="D1765" s="33">
        <v>44104</v>
      </c>
      <c r="E1765">
        <v>214446</v>
      </c>
      <c r="F1765">
        <v>4137</v>
      </c>
      <c r="G1765">
        <v>3565.4290000000001</v>
      </c>
      <c r="H1765">
        <v>4221</v>
      </c>
      <c r="I1765">
        <v>67</v>
      </c>
      <c r="J1765">
        <v>62.429000000000002</v>
      </c>
      <c r="K1765">
        <v>4933.5559999999996</v>
      </c>
      <c r="L1765">
        <v>95.176000000000002</v>
      </c>
      <c r="M1765">
        <v>82.025999999999996</v>
      </c>
      <c r="N1765">
        <v>97.108999999999995</v>
      </c>
      <c r="O1765">
        <v>1.5409999999999999</v>
      </c>
      <c r="P1765">
        <v>1.4359999999999999</v>
      </c>
      <c r="Q1765">
        <v>1.17</v>
      </c>
      <c r="Z1765">
        <v>27572</v>
      </c>
      <c r="AA1765">
        <v>2278248</v>
      </c>
      <c r="AB1765">
        <v>52.412999999999997</v>
      </c>
      <c r="AC1765">
        <v>0.63400000000000001</v>
      </c>
      <c r="AD1765">
        <v>25124</v>
      </c>
      <c r="AE1765">
        <v>0.57799999999999996</v>
      </c>
      <c r="AF1765">
        <v>0.1419</v>
      </c>
      <c r="AG1765">
        <v>7</v>
      </c>
      <c r="AH1765" t="s">
        <v>204</v>
      </c>
      <c r="AV1765">
        <v>58.8</v>
      </c>
      <c r="AW1765">
        <v>43466822</v>
      </c>
      <c r="AX1765">
        <v>77.39</v>
      </c>
      <c r="AY1765">
        <v>41.4</v>
      </c>
      <c r="AZ1765">
        <v>16.462</v>
      </c>
      <c r="BA1765">
        <v>11.132999999999999</v>
      </c>
      <c r="BB1765">
        <v>7894.393</v>
      </c>
      <c r="BC1765">
        <v>0.1</v>
      </c>
      <c r="BD1765">
        <v>539.84900000000005</v>
      </c>
      <c r="BE1765">
        <v>7.11</v>
      </c>
      <c r="BF1765">
        <v>13.5</v>
      </c>
      <c r="BG1765">
        <v>47.4</v>
      </c>
      <c r="BI1765">
        <v>8.8000000000000007</v>
      </c>
      <c r="BJ1765">
        <v>72.06</v>
      </c>
      <c r="BK1765">
        <v>0.77900000000000003</v>
      </c>
      <c r="BL1765">
        <v>-3347.8</v>
      </c>
      <c r="BM1765">
        <v>-0.78</v>
      </c>
      <c r="BN1765">
        <v>15.59</v>
      </c>
      <c r="BO1765">
        <v>-77.019663411325496</v>
      </c>
    </row>
    <row r="1766" spans="1:67" x14ac:dyDescent="0.3">
      <c r="A1766" t="s">
        <v>208</v>
      </c>
      <c r="B1766" t="s">
        <v>206</v>
      </c>
      <c r="C1766" t="s">
        <v>209</v>
      </c>
      <c r="D1766" s="33">
        <v>44105</v>
      </c>
      <c r="E1766">
        <v>218625</v>
      </c>
      <c r="F1766">
        <v>4179</v>
      </c>
      <c r="G1766">
        <v>3665.5709999999999</v>
      </c>
      <c r="H1766">
        <v>4288</v>
      </c>
      <c r="I1766">
        <v>67</v>
      </c>
      <c r="J1766">
        <v>64.286000000000001</v>
      </c>
      <c r="K1766">
        <v>5029.6980000000003</v>
      </c>
      <c r="L1766">
        <v>96.141999999999996</v>
      </c>
      <c r="M1766">
        <v>84.33</v>
      </c>
      <c r="N1766">
        <v>98.65</v>
      </c>
      <c r="O1766">
        <v>1.5409999999999999</v>
      </c>
      <c r="P1766">
        <v>1.4790000000000001</v>
      </c>
      <c r="Q1766">
        <v>1.18</v>
      </c>
      <c r="Z1766">
        <v>30167</v>
      </c>
      <c r="AA1766">
        <v>2308415</v>
      </c>
      <c r="AB1766">
        <v>53.107999999999997</v>
      </c>
      <c r="AC1766">
        <v>0.69399999999999995</v>
      </c>
      <c r="AD1766">
        <v>25608</v>
      </c>
      <c r="AE1766">
        <v>0.58899999999999997</v>
      </c>
      <c r="AF1766">
        <v>0.1431</v>
      </c>
      <c r="AG1766">
        <v>7</v>
      </c>
      <c r="AH1766" t="s">
        <v>204</v>
      </c>
      <c r="AV1766">
        <v>58.8</v>
      </c>
      <c r="AW1766">
        <v>43466822</v>
      </c>
      <c r="AX1766">
        <v>77.39</v>
      </c>
      <c r="AY1766">
        <v>41.4</v>
      </c>
      <c r="AZ1766">
        <v>16.462</v>
      </c>
      <c r="BA1766">
        <v>11.132999999999999</v>
      </c>
      <c r="BB1766">
        <v>7894.393</v>
      </c>
      <c r="BC1766">
        <v>0.1</v>
      </c>
      <c r="BD1766">
        <v>539.84900000000005</v>
      </c>
      <c r="BE1766">
        <v>7.11</v>
      </c>
      <c r="BF1766">
        <v>13.5</v>
      </c>
      <c r="BG1766">
        <v>47.4</v>
      </c>
      <c r="BI1766">
        <v>8.8000000000000007</v>
      </c>
      <c r="BJ1766">
        <v>72.06</v>
      </c>
      <c r="BK1766">
        <v>0.77900000000000003</v>
      </c>
    </row>
    <row r="1767" spans="1:67" x14ac:dyDescent="0.3">
      <c r="A1767" t="s">
        <v>208</v>
      </c>
      <c r="B1767" t="s">
        <v>206</v>
      </c>
      <c r="C1767" t="s">
        <v>209</v>
      </c>
      <c r="D1767" s="33">
        <v>44106</v>
      </c>
      <c r="E1767">
        <v>223376</v>
      </c>
      <c r="F1767">
        <v>4751</v>
      </c>
      <c r="G1767">
        <v>3820.7139999999999</v>
      </c>
      <c r="H1767">
        <v>4357</v>
      </c>
      <c r="I1767">
        <v>69</v>
      </c>
      <c r="J1767">
        <v>63.856999999999999</v>
      </c>
      <c r="K1767">
        <v>5139</v>
      </c>
      <c r="L1767">
        <v>109.30200000000001</v>
      </c>
      <c r="M1767">
        <v>87.9</v>
      </c>
      <c r="N1767">
        <v>100.23699999999999</v>
      </c>
      <c r="O1767">
        <v>1.587</v>
      </c>
      <c r="P1767">
        <v>1.4690000000000001</v>
      </c>
      <c r="Q1767">
        <v>1.19</v>
      </c>
      <c r="Z1767">
        <v>29527</v>
      </c>
      <c r="AA1767">
        <v>2337942</v>
      </c>
      <c r="AB1767">
        <v>53.786999999999999</v>
      </c>
      <c r="AC1767">
        <v>0.67900000000000005</v>
      </c>
      <c r="AD1767">
        <v>25898</v>
      </c>
      <c r="AE1767">
        <v>0.59599999999999997</v>
      </c>
      <c r="AF1767">
        <v>0.14749999999999999</v>
      </c>
      <c r="AG1767">
        <v>6.8</v>
      </c>
      <c r="AH1767" t="s">
        <v>204</v>
      </c>
      <c r="AV1767">
        <v>58.8</v>
      </c>
      <c r="AW1767">
        <v>43466822</v>
      </c>
      <c r="AX1767">
        <v>77.39</v>
      </c>
      <c r="AY1767">
        <v>41.4</v>
      </c>
      <c r="AZ1767">
        <v>16.462</v>
      </c>
      <c r="BA1767">
        <v>11.132999999999999</v>
      </c>
      <c r="BB1767">
        <v>7894.393</v>
      </c>
      <c r="BC1767">
        <v>0.1</v>
      </c>
      <c r="BD1767">
        <v>539.84900000000005</v>
      </c>
      <c r="BE1767">
        <v>7.11</v>
      </c>
      <c r="BF1767">
        <v>13.5</v>
      </c>
      <c r="BG1767">
        <v>47.4</v>
      </c>
      <c r="BI1767">
        <v>8.8000000000000007</v>
      </c>
      <c r="BJ1767">
        <v>72.06</v>
      </c>
      <c r="BK1767">
        <v>0.77900000000000003</v>
      </c>
    </row>
    <row r="1768" spans="1:67" x14ac:dyDescent="0.3">
      <c r="A1768" t="s">
        <v>208</v>
      </c>
      <c r="B1768" t="s">
        <v>206</v>
      </c>
      <c r="C1768" t="s">
        <v>209</v>
      </c>
      <c r="D1768" s="33">
        <v>44107</v>
      </c>
      <c r="E1768">
        <v>228161</v>
      </c>
      <c r="F1768">
        <v>4785</v>
      </c>
      <c r="G1768">
        <v>3942.143</v>
      </c>
      <c r="H1768">
        <v>4451</v>
      </c>
      <c r="I1768">
        <v>94</v>
      </c>
      <c r="J1768">
        <v>66.143000000000001</v>
      </c>
      <c r="K1768">
        <v>5249.0839999999998</v>
      </c>
      <c r="L1768">
        <v>110.084</v>
      </c>
      <c r="M1768">
        <v>90.692999999999998</v>
      </c>
      <c r="N1768">
        <v>102.4</v>
      </c>
      <c r="O1768">
        <v>2.1629999999999998</v>
      </c>
      <c r="P1768">
        <v>1.522</v>
      </c>
      <c r="Q1768">
        <v>1.19</v>
      </c>
      <c r="AD1768">
        <v>24311</v>
      </c>
      <c r="AE1768">
        <v>0.55900000000000005</v>
      </c>
      <c r="AF1768">
        <v>0.16220000000000001</v>
      </c>
      <c r="AG1768">
        <v>6.2</v>
      </c>
      <c r="AH1768" t="s">
        <v>204</v>
      </c>
      <c r="AV1768">
        <v>58.8</v>
      </c>
      <c r="AW1768">
        <v>43466822</v>
      </c>
      <c r="AX1768">
        <v>77.39</v>
      </c>
      <c r="AY1768">
        <v>41.4</v>
      </c>
      <c r="AZ1768">
        <v>16.462</v>
      </c>
      <c r="BA1768">
        <v>11.132999999999999</v>
      </c>
      <c r="BB1768">
        <v>7894.393</v>
      </c>
      <c r="BC1768">
        <v>0.1</v>
      </c>
      <c r="BD1768">
        <v>539.84900000000005</v>
      </c>
      <c r="BE1768">
        <v>7.11</v>
      </c>
      <c r="BF1768">
        <v>13.5</v>
      </c>
      <c r="BG1768">
        <v>47.4</v>
      </c>
      <c r="BI1768">
        <v>8.8000000000000007</v>
      </c>
      <c r="BJ1768">
        <v>72.06</v>
      </c>
      <c r="BK1768">
        <v>0.77900000000000003</v>
      </c>
    </row>
    <row r="1769" spans="1:67" x14ac:dyDescent="0.3">
      <c r="A1769" t="s">
        <v>208</v>
      </c>
      <c r="B1769" t="s">
        <v>206</v>
      </c>
      <c r="C1769" t="s">
        <v>209</v>
      </c>
      <c r="D1769" s="33">
        <v>44108</v>
      </c>
      <c r="E1769">
        <v>232424</v>
      </c>
      <c r="F1769">
        <v>4263</v>
      </c>
      <c r="G1769">
        <v>4089.2860000000001</v>
      </c>
      <c r="H1769">
        <v>4495</v>
      </c>
      <c r="I1769">
        <v>44</v>
      </c>
      <c r="J1769">
        <v>64.429000000000002</v>
      </c>
      <c r="K1769">
        <v>5347.1589999999997</v>
      </c>
      <c r="L1769">
        <v>98.075000000000003</v>
      </c>
      <c r="M1769">
        <v>94.078000000000003</v>
      </c>
      <c r="N1769">
        <v>103.41200000000001</v>
      </c>
      <c r="O1769">
        <v>1.012</v>
      </c>
      <c r="P1769">
        <v>1.482</v>
      </c>
      <c r="Q1769">
        <v>1.2</v>
      </c>
      <c r="AA1769">
        <v>2382259</v>
      </c>
      <c r="AB1769">
        <v>54.805999999999997</v>
      </c>
      <c r="AD1769">
        <v>24612</v>
      </c>
      <c r="AE1769">
        <v>0.56599999999999995</v>
      </c>
      <c r="AF1769">
        <v>0.16619999999999999</v>
      </c>
      <c r="AG1769">
        <v>6</v>
      </c>
      <c r="AH1769" t="s">
        <v>204</v>
      </c>
      <c r="AV1769">
        <v>58.8</v>
      </c>
      <c r="AW1769">
        <v>43466822</v>
      </c>
      <c r="AX1769">
        <v>77.39</v>
      </c>
      <c r="AY1769">
        <v>41.4</v>
      </c>
      <c r="AZ1769">
        <v>16.462</v>
      </c>
      <c r="BA1769">
        <v>11.132999999999999</v>
      </c>
      <c r="BB1769">
        <v>7894.393</v>
      </c>
      <c r="BC1769">
        <v>0.1</v>
      </c>
      <c r="BD1769">
        <v>539.84900000000005</v>
      </c>
      <c r="BE1769">
        <v>7.11</v>
      </c>
      <c r="BF1769">
        <v>13.5</v>
      </c>
      <c r="BG1769">
        <v>47.4</v>
      </c>
      <c r="BI1769">
        <v>8.8000000000000007</v>
      </c>
      <c r="BJ1769">
        <v>72.06</v>
      </c>
      <c r="BK1769">
        <v>0.77900000000000003</v>
      </c>
    </row>
    <row r="1770" spans="1:67" x14ac:dyDescent="0.3">
      <c r="A1770" t="s">
        <v>208</v>
      </c>
      <c r="B1770" t="s">
        <v>206</v>
      </c>
      <c r="C1770" t="s">
        <v>209</v>
      </c>
      <c r="D1770" s="33">
        <v>44109</v>
      </c>
      <c r="E1770">
        <v>236329</v>
      </c>
      <c r="F1770">
        <v>3905</v>
      </c>
      <c r="G1770">
        <v>4250</v>
      </c>
      <c r="H1770">
        <v>4530</v>
      </c>
      <c r="I1770">
        <v>35</v>
      </c>
      <c r="J1770">
        <v>64</v>
      </c>
      <c r="K1770">
        <v>5436.9970000000003</v>
      </c>
      <c r="L1770">
        <v>89.838999999999999</v>
      </c>
      <c r="M1770">
        <v>97.775999999999996</v>
      </c>
      <c r="N1770">
        <v>104.217</v>
      </c>
      <c r="O1770">
        <v>0.80500000000000005</v>
      </c>
      <c r="P1770">
        <v>1.472</v>
      </c>
      <c r="Q1770">
        <v>1.2</v>
      </c>
      <c r="Z1770">
        <v>15646</v>
      </c>
      <c r="AA1770">
        <v>2397905</v>
      </c>
      <c r="AB1770">
        <v>55.165999999999997</v>
      </c>
      <c r="AC1770">
        <v>0.36</v>
      </c>
      <c r="AD1770">
        <v>24485</v>
      </c>
      <c r="AE1770">
        <v>0.56299999999999994</v>
      </c>
      <c r="AF1770">
        <v>0.1736</v>
      </c>
      <c r="AG1770">
        <v>5.8</v>
      </c>
      <c r="AH1770" t="s">
        <v>204</v>
      </c>
      <c r="AV1770">
        <v>58.8</v>
      </c>
      <c r="AW1770">
        <v>43466822</v>
      </c>
      <c r="AX1770">
        <v>77.39</v>
      </c>
      <c r="AY1770">
        <v>41.4</v>
      </c>
      <c r="AZ1770">
        <v>16.462</v>
      </c>
      <c r="BA1770">
        <v>11.132999999999999</v>
      </c>
      <c r="BB1770">
        <v>7894.393</v>
      </c>
      <c r="BC1770">
        <v>0.1</v>
      </c>
      <c r="BD1770">
        <v>539.84900000000005</v>
      </c>
      <c r="BE1770">
        <v>7.11</v>
      </c>
      <c r="BF1770">
        <v>13.5</v>
      </c>
      <c r="BG1770">
        <v>47.4</v>
      </c>
      <c r="BI1770">
        <v>8.8000000000000007</v>
      </c>
      <c r="BJ1770">
        <v>72.06</v>
      </c>
      <c r="BK1770">
        <v>0.77900000000000003</v>
      </c>
    </row>
    <row r="1771" spans="1:67" x14ac:dyDescent="0.3">
      <c r="A1771" t="s">
        <v>208</v>
      </c>
      <c r="B1771" t="s">
        <v>206</v>
      </c>
      <c r="C1771" t="s">
        <v>209</v>
      </c>
      <c r="D1771" s="33">
        <v>44110</v>
      </c>
      <c r="E1771">
        <v>240811</v>
      </c>
      <c r="F1771">
        <v>4482</v>
      </c>
      <c r="G1771">
        <v>4357.4290000000001</v>
      </c>
      <c r="H1771">
        <v>4624</v>
      </c>
      <c r="I1771">
        <v>94</v>
      </c>
      <c r="J1771">
        <v>67.143000000000001</v>
      </c>
      <c r="K1771">
        <v>5540.1109999999999</v>
      </c>
      <c r="L1771">
        <v>103.113</v>
      </c>
      <c r="M1771">
        <v>100.247</v>
      </c>
      <c r="N1771">
        <v>106.38</v>
      </c>
      <c r="O1771">
        <v>2.1629999999999998</v>
      </c>
      <c r="P1771">
        <v>1.5449999999999999</v>
      </c>
      <c r="Q1771">
        <v>1.2</v>
      </c>
      <c r="Z1771">
        <v>25126</v>
      </c>
      <c r="AA1771">
        <v>2423031</v>
      </c>
      <c r="AB1771">
        <v>55.744</v>
      </c>
      <c r="AC1771">
        <v>0.57799999999999996</v>
      </c>
      <c r="AD1771">
        <v>24622</v>
      </c>
      <c r="AE1771">
        <v>0.56599999999999995</v>
      </c>
      <c r="AF1771">
        <v>0.17699999999999999</v>
      </c>
      <c r="AG1771">
        <v>5.7</v>
      </c>
      <c r="AH1771" t="s">
        <v>204</v>
      </c>
      <c r="AV1771">
        <v>58.8</v>
      </c>
      <c r="AW1771">
        <v>43466822</v>
      </c>
      <c r="AX1771">
        <v>77.39</v>
      </c>
      <c r="AY1771">
        <v>41.4</v>
      </c>
      <c r="AZ1771">
        <v>16.462</v>
      </c>
      <c r="BA1771">
        <v>11.132999999999999</v>
      </c>
      <c r="BB1771">
        <v>7894.393</v>
      </c>
      <c r="BC1771">
        <v>0.1</v>
      </c>
      <c r="BD1771">
        <v>539.84900000000005</v>
      </c>
      <c r="BE1771">
        <v>7.11</v>
      </c>
      <c r="BF1771">
        <v>13.5</v>
      </c>
      <c r="BG1771">
        <v>47.4</v>
      </c>
      <c r="BI1771">
        <v>8.8000000000000007</v>
      </c>
      <c r="BJ1771">
        <v>72.06</v>
      </c>
      <c r="BK1771">
        <v>0.77900000000000003</v>
      </c>
    </row>
    <row r="1772" spans="1:67" x14ac:dyDescent="0.3">
      <c r="A1772" t="s">
        <v>208</v>
      </c>
      <c r="B1772" t="s">
        <v>206</v>
      </c>
      <c r="C1772" t="s">
        <v>209</v>
      </c>
      <c r="D1772" s="33">
        <v>44111</v>
      </c>
      <c r="E1772">
        <v>245698</v>
      </c>
      <c r="F1772">
        <v>4887</v>
      </c>
      <c r="G1772">
        <v>4464.5709999999999</v>
      </c>
      <c r="H1772">
        <v>4707</v>
      </c>
      <c r="I1772">
        <v>83</v>
      </c>
      <c r="J1772">
        <v>69.429000000000002</v>
      </c>
      <c r="K1772">
        <v>5652.5410000000002</v>
      </c>
      <c r="L1772">
        <v>112.431</v>
      </c>
      <c r="M1772">
        <v>102.712</v>
      </c>
      <c r="N1772">
        <v>108.289</v>
      </c>
      <c r="O1772">
        <v>1.91</v>
      </c>
      <c r="P1772">
        <v>1.597</v>
      </c>
      <c r="Q1772">
        <v>1.2</v>
      </c>
      <c r="Z1772">
        <v>32376</v>
      </c>
      <c r="AA1772">
        <v>2455407</v>
      </c>
      <c r="AB1772">
        <v>56.488999999999997</v>
      </c>
      <c r="AC1772">
        <v>0.745</v>
      </c>
      <c r="AD1772">
        <v>25308</v>
      </c>
      <c r="AE1772">
        <v>0.58199999999999996</v>
      </c>
      <c r="AF1772">
        <v>0.1764</v>
      </c>
      <c r="AG1772">
        <v>5.7</v>
      </c>
      <c r="AH1772" t="s">
        <v>204</v>
      </c>
      <c r="AV1772">
        <v>58.8</v>
      </c>
      <c r="AW1772">
        <v>43466822</v>
      </c>
      <c r="AX1772">
        <v>77.39</v>
      </c>
      <c r="AY1772">
        <v>41.4</v>
      </c>
      <c r="AZ1772">
        <v>16.462</v>
      </c>
      <c r="BA1772">
        <v>11.132999999999999</v>
      </c>
      <c r="BB1772">
        <v>7894.393</v>
      </c>
      <c r="BC1772">
        <v>0.1</v>
      </c>
      <c r="BD1772">
        <v>539.84900000000005</v>
      </c>
      <c r="BE1772">
        <v>7.11</v>
      </c>
      <c r="BF1772">
        <v>13.5</v>
      </c>
      <c r="BG1772">
        <v>47.4</v>
      </c>
      <c r="BI1772">
        <v>8.8000000000000007</v>
      </c>
      <c r="BJ1772">
        <v>72.06</v>
      </c>
      <c r="BK1772">
        <v>0.77900000000000003</v>
      </c>
    </row>
    <row r="1773" spans="1:67" x14ac:dyDescent="0.3">
      <c r="A1773" t="s">
        <v>208</v>
      </c>
      <c r="B1773" t="s">
        <v>206</v>
      </c>
      <c r="C1773" t="s">
        <v>209</v>
      </c>
      <c r="D1773" s="33">
        <v>44112</v>
      </c>
      <c r="E1773">
        <v>251243</v>
      </c>
      <c r="F1773">
        <v>5545</v>
      </c>
      <c r="G1773">
        <v>4659.7139999999999</v>
      </c>
      <c r="H1773">
        <v>4807</v>
      </c>
      <c r="I1773">
        <v>100</v>
      </c>
      <c r="J1773">
        <v>74.143000000000001</v>
      </c>
      <c r="K1773">
        <v>5780.11</v>
      </c>
      <c r="L1773">
        <v>127.569</v>
      </c>
      <c r="M1773">
        <v>107.202</v>
      </c>
      <c r="N1773">
        <v>110.59</v>
      </c>
      <c r="O1773">
        <v>2.3010000000000002</v>
      </c>
      <c r="P1773">
        <v>1.706</v>
      </c>
      <c r="Q1773">
        <v>1.22</v>
      </c>
      <c r="Z1773">
        <v>34295</v>
      </c>
      <c r="AA1773">
        <v>2489702</v>
      </c>
      <c r="AB1773">
        <v>57.277999999999999</v>
      </c>
      <c r="AC1773">
        <v>0.78900000000000003</v>
      </c>
      <c r="AD1773">
        <v>25898</v>
      </c>
      <c r="AE1773">
        <v>0.59599999999999997</v>
      </c>
      <c r="AF1773">
        <v>0.1799</v>
      </c>
      <c r="AG1773">
        <v>5.6</v>
      </c>
      <c r="AH1773" t="s">
        <v>204</v>
      </c>
      <c r="AV1773">
        <v>58.8</v>
      </c>
      <c r="AW1773">
        <v>43466822</v>
      </c>
      <c r="AX1773">
        <v>77.39</v>
      </c>
      <c r="AY1773">
        <v>41.4</v>
      </c>
      <c r="AZ1773">
        <v>16.462</v>
      </c>
      <c r="BA1773">
        <v>11.132999999999999</v>
      </c>
      <c r="BB1773">
        <v>7894.393</v>
      </c>
      <c r="BC1773">
        <v>0.1</v>
      </c>
      <c r="BD1773">
        <v>539.84900000000005</v>
      </c>
      <c r="BE1773">
        <v>7.11</v>
      </c>
      <c r="BF1773">
        <v>13.5</v>
      </c>
      <c r="BG1773">
        <v>47.4</v>
      </c>
      <c r="BI1773">
        <v>8.8000000000000007</v>
      </c>
      <c r="BJ1773">
        <v>72.06</v>
      </c>
      <c r="BK1773">
        <v>0.77900000000000003</v>
      </c>
    </row>
    <row r="1774" spans="1:67" x14ac:dyDescent="0.3">
      <c r="A1774" t="s">
        <v>208</v>
      </c>
      <c r="B1774" t="s">
        <v>206</v>
      </c>
      <c r="C1774" t="s">
        <v>209</v>
      </c>
      <c r="D1774" s="33">
        <v>44113</v>
      </c>
      <c r="E1774">
        <v>257204</v>
      </c>
      <c r="F1774">
        <v>5961</v>
      </c>
      <c r="G1774">
        <v>4832.5709999999999</v>
      </c>
      <c r="H1774">
        <v>4899</v>
      </c>
      <c r="I1774">
        <v>92</v>
      </c>
      <c r="J1774">
        <v>77.429000000000002</v>
      </c>
      <c r="K1774">
        <v>5917.2489999999998</v>
      </c>
      <c r="L1774">
        <v>137.13900000000001</v>
      </c>
      <c r="M1774">
        <v>111.178</v>
      </c>
      <c r="N1774">
        <v>112.70699999999999</v>
      </c>
      <c r="O1774">
        <v>2.117</v>
      </c>
      <c r="P1774">
        <v>1.7809999999999999</v>
      </c>
      <c r="Q1774">
        <v>1.21</v>
      </c>
      <c r="Z1774">
        <v>32658</v>
      </c>
      <c r="AA1774">
        <v>2522360</v>
      </c>
      <c r="AB1774">
        <v>58.03</v>
      </c>
      <c r="AC1774">
        <v>0.751</v>
      </c>
      <c r="AD1774">
        <v>26345</v>
      </c>
      <c r="AE1774">
        <v>0.60599999999999998</v>
      </c>
      <c r="AF1774">
        <v>0.18340000000000001</v>
      </c>
      <c r="AG1774">
        <v>5.5</v>
      </c>
      <c r="AH1774" t="s">
        <v>204</v>
      </c>
      <c r="AV1774">
        <v>58.8</v>
      </c>
      <c r="AW1774">
        <v>43466822</v>
      </c>
      <c r="AX1774">
        <v>77.39</v>
      </c>
      <c r="AY1774">
        <v>41.4</v>
      </c>
      <c r="AZ1774">
        <v>16.462</v>
      </c>
      <c r="BA1774">
        <v>11.132999999999999</v>
      </c>
      <c r="BB1774">
        <v>7894.393</v>
      </c>
      <c r="BC1774">
        <v>0.1</v>
      </c>
      <c r="BD1774">
        <v>539.84900000000005</v>
      </c>
      <c r="BE1774">
        <v>7.11</v>
      </c>
      <c r="BF1774">
        <v>13.5</v>
      </c>
      <c r="BG1774">
        <v>47.4</v>
      </c>
      <c r="BI1774">
        <v>8.8000000000000007</v>
      </c>
      <c r="BJ1774">
        <v>72.06</v>
      </c>
      <c r="BK1774">
        <v>0.77900000000000003</v>
      </c>
    </row>
    <row r="1775" spans="1:67" x14ac:dyDescent="0.3">
      <c r="A1775" t="s">
        <v>208</v>
      </c>
      <c r="B1775" t="s">
        <v>206</v>
      </c>
      <c r="C1775" t="s">
        <v>209</v>
      </c>
      <c r="D1775" s="33">
        <v>44114</v>
      </c>
      <c r="E1775">
        <v>263105</v>
      </c>
      <c r="F1775">
        <v>5901</v>
      </c>
      <c r="G1775">
        <v>4992</v>
      </c>
      <c r="H1775">
        <v>5010</v>
      </c>
      <c r="I1775">
        <v>111</v>
      </c>
      <c r="J1775">
        <v>79.856999999999999</v>
      </c>
      <c r="K1775">
        <v>6053.0079999999998</v>
      </c>
      <c r="L1775">
        <v>135.75899999999999</v>
      </c>
      <c r="M1775">
        <v>114.846</v>
      </c>
      <c r="N1775">
        <v>115.26</v>
      </c>
      <c r="O1775">
        <v>2.5539999999999998</v>
      </c>
      <c r="P1775">
        <v>1.837</v>
      </c>
      <c r="Q1775">
        <v>1.19</v>
      </c>
      <c r="Z1775">
        <v>60408</v>
      </c>
      <c r="AA1775">
        <v>2582768</v>
      </c>
      <c r="AB1775">
        <v>59.418999999999997</v>
      </c>
      <c r="AC1775">
        <v>1.39</v>
      </c>
      <c r="AD1775">
        <v>31810</v>
      </c>
      <c r="AE1775">
        <v>0.73199999999999998</v>
      </c>
      <c r="AF1775">
        <v>0.15690000000000001</v>
      </c>
      <c r="AG1775">
        <v>6.4</v>
      </c>
      <c r="AH1775" t="s">
        <v>204</v>
      </c>
      <c r="AV1775">
        <v>58.8</v>
      </c>
      <c r="AW1775">
        <v>43466822</v>
      </c>
      <c r="AX1775">
        <v>77.39</v>
      </c>
      <c r="AY1775">
        <v>41.4</v>
      </c>
      <c r="AZ1775">
        <v>16.462</v>
      </c>
      <c r="BA1775">
        <v>11.132999999999999</v>
      </c>
      <c r="BB1775">
        <v>7894.393</v>
      </c>
      <c r="BC1775">
        <v>0.1</v>
      </c>
      <c r="BD1775">
        <v>539.84900000000005</v>
      </c>
      <c r="BE1775">
        <v>7.11</v>
      </c>
      <c r="BF1775">
        <v>13.5</v>
      </c>
      <c r="BG1775">
        <v>47.4</v>
      </c>
      <c r="BI1775">
        <v>8.8000000000000007</v>
      </c>
      <c r="BJ1775">
        <v>72.06</v>
      </c>
      <c r="BK1775">
        <v>0.77900000000000003</v>
      </c>
    </row>
    <row r="1776" spans="1:67" x14ac:dyDescent="0.3">
      <c r="A1776" t="s">
        <v>208</v>
      </c>
      <c r="B1776" t="s">
        <v>206</v>
      </c>
      <c r="C1776" t="s">
        <v>209</v>
      </c>
      <c r="D1776" s="33">
        <v>44115</v>
      </c>
      <c r="E1776">
        <v>268065</v>
      </c>
      <c r="F1776">
        <v>4960</v>
      </c>
      <c r="G1776">
        <v>5091.5709999999999</v>
      </c>
      <c r="H1776">
        <v>5098</v>
      </c>
      <c r="I1776">
        <v>88</v>
      </c>
      <c r="J1776">
        <v>86.143000000000001</v>
      </c>
      <c r="K1776">
        <v>6167.1180000000004</v>
      </c>
      <c r="L1776">
        <v>114.11</v>
      </c>
      <c r="M1776">
        <v>117.137</v>
      </c>
      <c r="N1776">
        <v>117.285</v>
      </c>
      <c r="O1776">
        <v>2.0249999999999999</v>
      </c>
      <c r="P1776">
        <v>1.982</v>
      </c>
      <c r="Q1776">
        <v>1.18</v>
      </c>
      <c r="AD1776">
        <v>30063</v>
      </c>
      <c r="AE1776">
        <v>0.69199999999999995</v>
      </c>
      <c r="AF1776">
        <v>0.1694</v>
      </c>
      <c r="AG1776">
        <v>5.9</v>
      </c>
      <c r="AH1776" t="s">
        <v>204</v>
      </c>
      <c r="AV1776">
        <v>58.8</v>
      </c>
      <c r="AW1776">
        <v>43466822</v>
      </c>
      <c r="AX1776">
        <v>77.39</v>
      </c>
      <c r="AY1776">
        <v>41.4</v>
      </c>
      <c r="AZ1776">
        <v>16.462</v>
      </c>
      <c r="BA1776">
        <v>11.132999999999999</v>
      </c>
      <c r="BB1776">
        <v>7894.393</v>
      </c>
      <c r="BC1776">
        <v>0.1</v>
      </c>
      <c r="BD1776">
        <v>539.84900000000005</v>
      </c>
      <c r="BE1776">
        <v>7.11</v>
      </c>
      <c r="BF1776">
        <v>13.5</v>
      </c>
      <c r="BG1776">
        <v>47.4</v>
      </c>
      <c r="BI1776">
        <v>8.8000000000000007</v>
      </c>
      <c r="BJ1776">
        <v>72.06</v>
      </c>
      <c r="BK1776">
        <v>0.77900000000000003</v>
      </c>
    </row>
    <row r="1777" spans="1:63" x14ac:dyDescent="0.3">
      <c r="A1777" t="s">
        <v>208</v>
      </c>
      <c r="B1777" t="s">
        <v>206</v>
      </c>
      <c r="C1777" t="s">
        <v>209</v>
      </c>
      <c r="D1777" s="33">
        <v>44116</v>
      </c>
      <c r="E1777">
        <v>272671</v>
      </c>
      <c r="F1777">
        <v>4606</v>
      </c>
      <c r="G1777">
        <v>5191.7139999999999</v>
      </c>
      <c r="H1777">
        <v>5143</v>
      </c>
      <c r="I1777">
        <v>45</v>
      </c>
      <c r="J1777">
        <v>87.570999999999998</v>
      </c>
      <c r="K1777">
        <v>6273.0829999999996</v>
      </c>
      <c r="L1777">
        <v>105.96599999999999</v>
      </c>
      <c r="M1777">
        <v>119.441</v>
      </c>
      <c r="N1777">
        <v>118.32</v>
      </c>
      <c r="O1777">
        <v>1.0349999999999999</v>
      </c>
      <c r="P1777">
        <v>2.0150000000000001</v>
      </c>
      <c r="Q1777">
        <v>1.1599999999999999</v>
      </c>
      <c r="AA1777">
        <v>2602635</v>
      </c>
      <c r="AB1777">
        <v>59.875999999999998</v>
      </c>
      <c r="AD1777">
        <v>29247</v>
      </c>
      <c r="AE1777">
        <v>0.67300000000000004</v>
      </c>
      <c r="AF1777">
        <v>0.17749999999999999</v>
      </c>
      <c r="AG1777">
        <v>5.6</v>
      </c>
      <c r="AH1777" t="s">
        <v>204</v>
      </c>
      <c r="AV1777">
        <v>58.8</v>
      </c>
      <c r="AW1777">
        <v>43466822</v>
      </c>
      <c r="AX1777">
        <v>77.39</v>
      </c>
      <c r="AY1777">
        <v>41.4</v>
      </c>
      <c r="AZ1777">
        <v>16.462</v>
      </c>
      <c r="BA1777">
        <v>11.132999999999999</v>
      </c>
      <c r="BB1777">
        <v>7894.393</v>
      </c>
      <c r="BC1777">
        <v>0.1</v>
      </c>
      <c r="BD1777">
        <v>539.84900000000005</v>
      </c>
      <c r="BE1777">
        <v>7.11</v>
      </c>
      <c r="BF1777">
        <v>13.5</v>
      </c>
      <c r="BG1777">
        <v>47.4</v>
      </c>
      <c r="BI1777">
        <v>8.8000000000000007</v>
      </c>
      <c r="BJ1777">
        <v>72.06</v>
      </c>
      <c r="BK1777">
        <v>0.77900000000000003</v>
      </c>
    </row>
    <row r="1778" spans="1:63" x14ac:dyDescent="0.3">
      <c r="A1778" t="s">
        <v>208</v>
      </c>
      <c r="B1778" t="s">
        <v>206</v>
      </c>
      <c r="C1778" t="s">
        <v>209</v>
      </c>
      <c r="D1778" s="33">
        <v>44117</v>
      </c>
      <c r="E1778">
        <v>277982</v>
      </c>
      <c r="F1778">
        <v>5311</v>
      </c>
      <c r="G1778">
        <v>5310.143</v>
      </c>
      <c r="H1778">
        <v>5254</v>
      </c>
      <c r="I1778">
        <v>111</v>
      </c>
      <c r="J1778">
        <v>90</v>
      </c>
      <c r="K1778">
        <v>6395.2690000000002</v>
      </c>
      <c r="L1778">
        <v>122.185</v>
      </c>
      <c r="M1778">
        <v>122.16500000000001</v>
      </c>
      <c r="N1778">
        <v>120.874</v>
      </c>
      <c r="O1778">
        <v>2.5539999999999998</v>
      </c>
      <c r="P1778">
        <v>2.0710000000000002</v>
      </c>
      <c r="Q1778">
        <v>1.1499999999999999</v>
      </c>
      <c r="Z1778">
        <v>28353</v>
      </c>
      <c r="AA1778">
        <v>2630988</v>
      </c>
      <c r="AB1778">
        <v>60.529000000000003</v>
      </c>
      <c r="AC1778">
        <v>0.65200000000000002</v>
      </c>
      <c r="AD1778">
        <v>29708</v>
      </c>
      <c r="AE1778">
        <v>0.68300000000000005</v>
      </c>
      <c r="AF1778">
        <v>0.1787</v>
      </c>
      <c r="AG1778">
        <v>5.6</v>
      </c>
      <c r="AH1778" t="s">
        <v>204</v>
      </c>
      <c r="AV1778">
        <v>58.8</v>
      </c>
      <c r="AW1778">
        <v>43466822</v>
      </c>
      <c r="AX1778">
        <v>77.39</v>
      </c>
      <c r="AY1778">
        <v>41.4</v>
      </c>
      <c r="AZ1778">
        <v>16.462</v>
      </c>
      <c r="BA1778">
        <v>11.132999999999999</v>
      </c>
      <c r="BB1778">
        <v>7894.393</v>
      </c>
      <c r="BC1778">
        <v>0.1</v>
      </c>
      <c r="BD1778">
        <v>539.84900000000005</v>
      </c>
      <c r="BE1778">
        <v>7.11</v>
      </c>
      <c r="BF1778">
        <v>13.5</v>
      </c>
      <c r="BG1778">
        <v>47.4</v>
      </c>
      <c r="BI1778">
        <v>8.8000000000000007</v>
      </c>
      <c r="BJ1778">
        <v>72.06</v>
      </c>
      <c r="BK1778">
        <v>0.77900000000000003</v>
      </c>
    </row>
    <row r="1779" spans="1:63" x14ac:dyDescent="0.3">
      <c r="A1779" t="s">
        <v>208</v>
      </c>
      <c r="B1779" t="s">
        <v>206</v>
      </c>
      <c r="C1779" t="s">
        <v>209</v>
      </c>
      <c r="D1779" s="33">
        <v>44118</v>
      </c>
      <c r="E1779">
        <v>283762</v>
      </c>
      <c r="F1779">
        <v>5780</v>
      </c>
      <c r="G1779">
        <v>5437.7139999999999</v>
      </c>
      <c r="H1779">
        <v>5365</v>
      </c>
      <c r="I1779">
        <v>111</v>
      </c>
      <c r="J1779">
        <v>94</v>
      </c>
      <c r="K1779">
        <v>6528.2439999999997</v>
      </c>
      <c r="L1779">
        <v>132.97499999999999</v>
      </c>
      <c r="M1779">
        <v>125.1</v>
      </c>
      <c r="N1779">
        <v>123.42700000000001</v>
      </c>
      <c r="O1779">
        <v>2.5539999999999998</v>
      </c>
      <c r="P1779">
        <v>2.1629999999999998</v>
      </c>
      <c r="Q1779">
        <v>1.1200000000000001</v>
      </c>
      <c r="Z1779">
        <v>64500</v>
      </c>
      <c r="AA1779">
        <v>2695488</v>
      </c>
      <c r="AB1779">
        <v>62.012999999999998</v>
      </c>
      <c r="AC1779">
        <v>1.484</v>
      </c>
      <c r="AD1779">
        <v>34297</v>
      </c>
      <c r="AE1779">
        <v>0.78900000000000003</v>
      </c>
      <c r="AF1779">
        <v>0.1585</v>
      </c>
      <c r="AG1779">
        <v>6.3</v>
      </c>
      <c r="AH1779" t="s">
        <v>204</v>
      </c>
      <c r="AV1779">
        <v>58.8</v>
      </c>
      <c r="AW1779">
        <v>43466822</v>
      </c>
      <c r="AX1779">
        <v>77.39</v>
      </c>
      <c r="AY1779">
        <v>41.4</v>
      </c>
      <c r="AZ1779">
        <v>16.462</v>
      </c>
      <c r="BA1779">
        <v>11.132999999999999</v>
      </c>
      <c r="BB1779">
        <v>7894.393</v>
      </c>
      <c r="BC1779">
        <v>0.1</v>
      </c>
      <c r="BD1779">
        <v>539.84900000000005</v>
      </c>
      <c r="BE1779">
        <v>7.11</v>
      </c>
      <c r="BF1779">
        <v>13.5</v>
      </c>
      <c r="BG1779">
        <v>47.4</v>
      </c>
      <c r="BI1779">
        <v>8.8000000000000007</v>
      </c>
      <c r="BJ1779">
        <v>72.06</v>
      </c>
      <c r="BK1779">
        <v>0.77900000000000003</v>
      </c>
    </row>
    <row r="1780" spans="1:63" x14ac:dyDescent="0.3">
      <c r="A1780" t="s">
        <v>208</v>
      </c>
      <c r="B1780" t="s">
        <v>206</v>
      </c>
      <c r="C1780" t="s">
        <v>209</v>
      </c>
      <c r="D1780" s="33">
        <v>44119</v>
      </c>
      <c r="E1780">
        <v>289022</v>
      </c>
      <c r="F1780">
        <v>5260</v>
      </c>
      <c r="G1780">
        <v>5397</v>
      </c>
      <c r="H1780">
        <v>5443</v>
      </c>
      <c r="I1780">
        <v>78</v>
      </c>
      <c r="J1780">
        <v>90.856999999999999</v>
      </c>
      <c r="K1780">
        <v>6649.2550000000001</v>
      </c>
      <c r="L1780">
        <v>121.012</v>
      </c>
      <c r="M1780">
        <v>124.164</v>
      </c>
      <c r="N1780">
        <v>125.22199999999999</v>
      </c>
      <c r="O1780">
        <v>1.794</v>
      </c>
      <c r="P1780">
        <v>2.09</v>
      </c>
      <c r="Q1780">
        <v>1.1000000000000001</v>
      </c>
      <c r="AD1780">
        <v>31827</v>
      </c>
      <c r="AE1780">
        <v>0.73199999999999998</v>
      </c>
      <c r="AF1780">
        <v>0.1696</v>
      </c>
      <c r="AG1780">
        <v>5.9</v>
      </c>
      <c r="AH1780" t="s">
        <v>204</v>
      </c>
      <c r="AV1780">
        <v>58.8</v>
      </c>
      <c r="AW1780">
        <v>43466822</v>
      </c>
      <c r="AX1780">
        <v>77.39</v>
      </c>
      <c r="AY1780">
        <v>41.4</v>
      </c>
      <c r="AZ1780">
        <v>16.462</v>
      </c>
      <c r="BA1780">
        <v>11.132999999999999</v>
      </c>
      <c r="BB1780">
        <v>7894.393</v>
      </c>
      <c r="BC1780">
        <v>0.1</v>
      </c>
      <c r="BD1780">
        <v>539.84900000000005</v>
      </c>
      <c r="BE1780">
        <v>7.11</v>
      </c>
      <c r="BF1780">
        <v>13.5</v>
      </c>
      <c r="BG1780">
        <v>47.4</v>
      </c>
      <c r="BI1780">
        <v>8.8000000000000007</v>
      </c>
      <c r="BJ1780">
        <v>72.06</v>
      </c>
      <c r="BK1780">
        <v>0.77900000000000003</v>
      </c>
    </row>
    <row r="1781" spans="1:63" x14ac:dyDescent="0.3">
      <c r="A1781" t="s">
        <v>208</v>
      </c>
      <c r="B1781" t="s">
        <v>206</v>
      </c>
      <c r="C1781" t="s">
        <v>209</v>
      </c>
      <c r="D1781" s="33">
        <v>44120</v>
      </c>
      <c r="E1781">
        <v>295227</v>
      </c>
      <c r="F1781">
        <v>6205</v>
      </c>
      <c r="G1781">
        <v>5431.857</v>
      </c>
      <c r="H1781">
        <v>5551</v>
      </c>
      <c r="I1781">
        <v>108</v>
      </c>
      <c r="J1781">
        <v>93.143000000000001</v>
      </c>
      <c r="K1781">
        <v>6792.0079999999998</v>
      </c>
      <c r="L1781">
        <v>142.75299999999999</v>
      </c>
      <c r="M1781">
        <v>124.96599999999999</v>
      </c>
      <c r="N1781">
        <v>127.70699999999999</v>
      </c>
      <c r="O1781">
        <v>2.4849999999999999</v>
      </c>
      <c r="P1781">
        <v>2.1429999999999998</v>
      </c>
      <c r="Q1781">
        <v>1.1100000000000001</v>
      </c>
      <c r="AA1781">
        <v>2729496</v>
      </c>
      <c r="AB1781">
        <v>62.795000000000002</v>
      </c>
      <c r="AD1781">
        <v>29591</v>
      </c>
      <c r="AE1781">
        <v>0.68100000000000005</v>
      </c>
      <c r="AF1781">
        <v>0.18360000000000001</v>
      </c>
      <c r="AG1781">
        <v>5.4</v>
      </c>
      <c r="AH1781" t="s">
        <v>204</v>
      </c>
      <c r="AV1781">
        <v>58.8</v>
      </c>
      <c r="AW1781">
        <v>43466822</v>
      </c>
      <c r="AX1781">
        <v>77.39</v>
      </c>
      <c r="AY1781">
        <v>41.4</v>
      </c>
      <c r="AZ1781">
        <v>16.462</v>
      </c>
      <c r="BA1781">
        <v>11.132999999999999</v>
      </c>
      <c r="BB1781">
        <v>7894.393</v>
      </c>
      <c r="BC1781">
        <v>0.1</v>
      </c>
      <c r="BD1781">
        <v>539.84900000000005</v>
      </c>
      <c r="BE1781">
        <v>7.11</v>
      </c>
      <c r="BF1781">
        <v>13.5</v>
      </c>
      <c r="BG1781">
        <v>47.4</v>
      </c>
      <c r="BI1781">
        <v>8.8000000000000007</v>
      </c>
      <c r="BJ1781">
        <v>72.06</v>
      </c>
      <c r="BK1781">
        <v>0.77900000000000003</v>
      </c>
    </row>
    <row r="1782" spans="1:63" x14ac:dyDescent="0.3">
      <c r="A1782" t="s">
        <v>208</v>
      </c>
      <c r="B1782" t="s">
        <v>206</v>
      </c>
      <c r="C1782" t="s">
        <v>209</v>
      </c>
      <c r="D1782" s="33">
        <v>44121</v>
      </c>
      <c r="E1782">
        <v>301856</v>
      </c>
      <c r="F1782">
        <v>6629</v>
      </c>
      <c r="G1782">
        <v>5535.857</v>
      </c>
      <c r="H1782">
        <v>5669</v>
      </c>
      <c r="I1782">
        <v>118</v>
      </c>
      <c r="J1782">
        <v>94.143000000000001</v>
      </c>
      <c r="K1782">
        <v>6944.5150000000003</v>
      </c>
      <c r="L1782">
        <v>152.50700000000001</v>
      </c>
      <c r="M1782">
        <v>127.358</v>
      </c>
      <c r="N1782">
        <v>130.42099999999999</v>
      </c>
      <c r="O1782">
        <v>2.7149999999999999</v>
      </c>
      <c r="P1782">
        <v>2.1659999999999999</v>
      </c>
      <c r="Q1782">
        <v>1.1299999999999999</v>
      </c>
      <c r="Z1782">
        <v>36291</v>
      </c>
      <c r="AA1782">
        <v>2765787</v>
      </c>
      <c r="AB1782">
        <v>63.63</v>
      </c>
      <c r="AC1782">
        <v>0.83499999999999996</v>
      </c>
      <c r="AD1782">
        <v>26146</v>
      </c>
      <c r="AE1782">
        <v>0.60199999999999998</v>
      </c>
      <c r="AF1782">
        <v>0.2117</v>
      </c>
      <c r="AG1782">
        <v>4.7</v>
      </c>
      <c r="AH1782" t="s">
        <v>204</v>
      </c>
      <c r="AV1782">
        <v>58.8</v>
      </c>
      <c r="AW1782">
        <v>43466822</v>
      </c>
      <c r="AX1782">
        <v>77.39</v>
      </c>
      <c r="AY1782">
        <v>41.4</v>
      </c>
      <c r="AZ1782">
        <v>16.462</v>
      </c>
      <c r="BA1782">
        <v>11.132999999999999</v>
      </c>
      <c r="BB1782">
        <v>7894.393</v>
      </c>
      <c r="BC1782">
        <v>0.1</v>
      </c>
      <c r="BD1782">
        <v>539.84900000000005</v>
      </c>
      <c r="BE1782">
        <v>7.11</v>
      </c>
      <c r="BF1782">
        <v>13.5</v>
      </c>
      <c r="BG1782">
        <v>47.4</v>
      </c>
      <c r="BI1782">
        <v>8.8000000000000007</v>
      </c>
      <c r="BJ1782">
        <v>72.06</v>
      </c>
      <c r="BK1782">
        <v>0.77900000000000003</v>
      </c>
    </row>
    <row r="1783" spans="1:63" x14ac:dyDescent="0.3">
      <c r="A1783" t="s">
        <v>208</v>
      </c>
      <c r="B1783" t="s">
        <v>206</v>
      </c>
      <c r="C1783" t="s">
        <v>209</v>
      </c>
      <c r="D1783" s="33">
        <v>44122</v>
      </c>
      <c r="E1783">
        <v>307301</v>
      </c>
      <c r="F1783">
        <v>5445</v>
      </c>
      <c r="G1783">
        <v>5605.143</v>
      </c>
      <c r="H1783">
        <v>5762</v>
      </c>
      <c r="I1783">
        <v>93</v>
      </c>
      <c r="J1783">
        <v>94.856999999999999</v>
      </c>
      <c r="K1783">
        <v>7069.7830000000004</v>
      </c>
      <c r="L1783">
        <v>125.268</v>
      </c>
      <c r="M1783">
        <v>128.952</v>
      </c>
      <c r="N1783">
        <v>132.56100000000001</v>
      </c>
      <c r="O1783">
        <v>2.14</v>
      </c>
      <c r="P1783">
        <v>2.1819999999999999</v>
      </c>
      <c r="Q1783">
        <v>1.1399999999999999</v>
      </c>
      <c r="AD1783">
        <v>28301</v>
      </c>
      <c r="AE1783">
        <v>0.65100000000000002</v>
      </c>
      <c r="AF1783">
        <v>0.1981</v>
      </c>
      <c r="AG1783">
        <v>5</v>
      </c>
      <c r="AH1783" t="s">
        <v>204</v>
      </c>
      <c r="AV1783">
        <v>58.8</v>
      </c>
      <c r="AW1783">
        <v>43466822</v>
      </c>
      <c r="AX1783">
        <v>77.39</v>
      </c>
      <c r="AY1783">
        <v>41.4</v>
      </c>
      <c r="AZ1783">
        <v>16.462</v>
      </c>
      <c r="BA1783">
        <v>11.132999999999999</v>
      </c>
      <c r="BB1783">
        <v>7894.393</v>
      </c>
      <c r="BC1783">
        <v>0.1</v>
      </c>
      <c r="BD1783">
        <v>539.84900000000005</v>
      </c>
      <c r="BE1783">
        <v>7.11</v>
      </c>
      <c r="BF1783">
        <v>13.5</v>
      </c>
      <c r="BG1783">
        <v>47.4</v>
      </c>
      <c r="BI1783">
        <v>8.8000000000000007</v>
      </c>
      <c r="BJ1783">
        <v>72.06</v>
      </c>
      <c r="BK1783">
        <v>0.77900000000000003</v>
      </c>
    </row>
    <row r="1784" spans="1:63" x14ac:dyDescent="0.3">
      <c r="A1784" t="s">
        <v>208</v>
      </c>
      <c r="B1784" t="s">
        <v>206</v>
      </c>
      <c r="C1784" t="s">
        <v>209</v>
      </c>
      <c r="D1784" s="33">
        <v>44123</v>
      </c>
      <c r="E1784">
        <v>312287</v>
      </c>
      <c r="F1784">
        <v>4986</v>
      </c>
      <c r="G1784">
        <v>5659.4290000000001</v>
      </c>
      <c r="H1784">
        <v>5834</v>
      </c>
      <c r="I1784">
        <v>72</v>
      </c>
      <c r="J1784">
        <v>98.713999999999999</v>
      </c>
      <c r="K1784">
        <v>7184.491</v>
      </c>
      <c r="L1784">
        <v>114.708</v>
      </c>
      <c r="M1784">
        <v>130.20099999999999</v>
      </c>
      <c r="N1784">
        <v>134.21700000000001</v>
      </c>
      <c r="O1784">
        <v>1.6559999999999999</v>
      </c>
      <c r="P1784">
        <v>2.2709999999999999</v>
      </c>
      <c r="Q1784">
        <v>1.1399999999999999</v>
      </c>
      <c r="AA1784">
        <v>2815833</v>
      </c>
      <c r="AB1784">
        <v>64.781000000000006</v>
      </c>
      <c r="AD1784">
        <v>30457</v>
      </c>
      <c r="AE1784">
        <v>0.70099999999999996</v>
      </c>
      <c r="AF1784">
        <v>0.18579999999999999</v>
      </c>
      <c r="AG1784">
        <v>5.4</v>
      </c>
      <c r="AH1784" t="s">
        <v>204</v>
      </c>
      <c r="AV1784">
        <v>58.8</v>
      </c>
      <c r="AW1784">
        <v>43466822</v>
      </c>
      <c r="AX1784">
        <v>77.39</v>
      </c>
      <c r="AY1784">
        <v>41.4</v>
      </c>
      <c r="AZ1784">
        <v>16.462</v>
      </c>
      <c r="BA1784">
        <v>11.132999999999999</v>
      </c>
      <c r="BB1784">
        <v>7894.393</v>
      </c>
      <c r="BC1784">
        <v>0.1</v>
      </c>
      <c r="BD1784">
        <v>539.84900000000005</v>
      </c>
      <c r="BE1784">
        <v>7.11</v>
      </c>
      <c r="BF1784">
        <v>13.5</v>
      </c>
      <c r="BG1784">
        <v>47.4</v>
      </c>
      <c r="BI1784">
        <v>8.8000000000000007</v>
      </c>
      <c r="BJ1784">
        <v>72.06</v>
      </c>
      <c r="BK1784">
        <v>0.77900000000000003</v>
      </c>
    </row>
    <row r="1785" spans="1:63" x14ac:dyDescent="0.3">
      <c r="A1785" t="s">
        <v>208</v>
      </c>
      <c r="B1785" t="s">
        <v>206</v>
      </c>
      <c r="C1785" t="s">
        <v>209</v>
      </c>
      <c r="D1785" s="33">
        <v>44124</v>
      </c>
      <c r="E1785">
        <v>317967</v>
      </c>
      <c r="F1785">
        <v>5680</v>
      </c>
      <c r="G1785">
        <v>5712.143</v>
      </c>
      <c r="H1785">
        <v>5948</v>
      </c>
      <c r="I1785">
        <v>114</v>
      </c>
      <c r="J1785">
        <v>99.143000000000001</v>
      </c>
      <c r="K1785">
        <v>7315.1660000000002</v>
      </c>
      <c r="L1785">
        <v>130.67400000000001</v>
      </c>
      <c r="M1785">
        <v>131.41399999999999</v>
      </c>
      <c r="N1785">
        <v>136.84</v>
      </c>
      <c r="O1785">
        <v>2.6230000000000002</v>
      </c>
      <c r="P1785">
        <v>2.2810000000000001</v>
      </c>
      <c r="Q1785">
        <v>1.1499999999999999</v>
      </c>
      <c r="Z1785">
        <v>31543</v>
      </c>
      <c r="AA1785">
        <v>2847376</v>
      </c>
      <c r="AB1785">
        <v>65.507000000000005</v>
      </c>
      <c r="AC1785">
        <v>0.72599999999999998</v>
      </c>
      <c r="AD1785">
        <v>30913</v>
      </c>
      <c r="AE1785">
        <v>0.71099999999999997</v>
      </c>
      <c r="AF1785">
        <v>0.18479999999999999</v>
      </c>
      <c r="AG1785">
        <v>5.4</v>
      </c>
      <c r="AH1785" t="s">
        <v>204</v>
      </c>
      <c r="AV1785">
        <v>58.8</v>
      </c>
      <c r="AW1785">
        <v>43466822</v>
      </c>
      <c r="AX1785">
        <v>77.39</v>
      </c>
      <c r="AY1785">
        <v>41.4</v>
      </c>
      <c r="AZ1785">
        <v>16.462</v>
      </c>
      <c r="BA1785">
        <v>11.132999999999999</v>
      </c>
      <c r="BB1785">
        <v>7894.393</v>
      </c>
      <c r="BC1785">
        <v>0.1</v>
      </c>
      <c r="BD1785">
        <v>539.84900000000005</v>
      </c>
      <c r="BE1785">
        <v>7.11</v>
      </c>
      <c r="BF1785">
        <v>13.5</v>
      </c>
      <c r="BG1785">
        <v>47.4</v>
      </c>
      <c r="BI1785">
        <v>8.8000000000000007</v>
      </c>
      <c r="BJ1785">
        <v>72.06</v>
      </c>
      <c r="BK1785">
        <v>0.77900000000000003</v>
      </c>
    </row>
    <row r="1786" spans="1:63" x14ac:dyDescent="0.3">
      <c r="A1786" t="s">
        <v>208</v>
      </c>
      <c r="B1786" t="s">
        <v>206</v>
      </c>
      <c r="C1786" t="s">
        <v>209</v>
      </c>
      <c r="D1786" s="33">
        <v>44125</v>
      </c>
      <c r="E1786">
        <v>324942</v>
      </c>
      <c r="F1786">
        <v>6975</v>
      </c>
      <c r="G1786">
        <v>5882.857</v>
      </c>
      <c r="H1786">
        <v>6093</v>
      </c>
      <c r="I1786">
        <v>145</v>
      </c>
      <c r="J1786">
        <v>104</v>
      </c>
      <c r="K1786">
        <v>7475.6329999999998</v>
      </c>
      <c r="L1786">
        <v>160.46700000000001</v>
      </c>
      <c r="M1786">
        <v>135.34100000000001</v>
      </c>
      <c r="N1786">
        <v>140.17599999999999</v>
      </c>
      <c r="O1786">
        <v>3.3359999999999999</v>
      </c>
      <c r="P1786">
        <v>2.3929999999999998</v>
      </c>
      <c r="Q1786">
        <v>1.17</v>
      </c>
      <c r="Z1786">
        <v>32729</v>
      </c>
      <c r="AA1786">
        <v>2880105</v>
      </c>
      <c r="AB1786">
        <v>66.260000000000005</v>
      </c>
      <c r="AC1786">
        <v>0.753</v>
      </c>
      <c r="AD1786">
        <v>26374</v>
      </c>
      <c r="AE1786">
        <v>0.60699999999999998</v>
      </c>
      <c r="AF1786">
        <v>0.22309999999999999</v>
      </c>
      <c r="AG1786">
        <v>4.5</v>
      </c>
      <c r="AH1786" t="s">
        <v>204</v>
      </c>
      <c r="AV1786">
        <v>58.8</v>
      </c>
      <c r="AW1786">
        <v>43466822</v>
      </c>
      <c r="AX1786">
        <v>77.39</v>
      </c>
      <c r="AY1786">
        <v>41.4</v>
      </c>
      <c r="AZ1786">
        <v>16.462</v>
      </c>
      <c r="BA1786">
        <v>11.132999999999999</v>
      </c>
      <c r="BB1786">
        <v>7894.393</v>
      </c>
      <c r="BC1786">
        <v>0.1</v>
      </c>
      <c r="BD1786">
        <v>539.84900000000005</v>
      </c>
      <c r="BE1786">
        <v>7.11</v>
      </c>
      <c r="BF1786">
        <v>13.5</v>
      </c>
      <c r="BG1786">
        <v>47.4</v>
      </c>
      <c r="BI1786">
        <v>8.8000000000000007</v>
      </c>
      <c r="BJ1786">
        <v>72.06</v>
      </c>
      <c r="BK1786">
        <v>0.77900000000000003</v>
      </c>
    </row>
    <row r="1787" spans="1:63" x14ac:dyDescent="0.3">
      <c r="A1787" t="s">
        <v>208</v>
      </c>
      <c r="B1787" t="s">
        <v>206</v>
      </c>
      <c r="C1787" t="s">
        <v>209</v>
      </c>
      <c r="D1787" s="33">
        <v>44126</v>
      </c>
      <c r="E1787">
        <v>332262</v>
      </c>
      <c r="F1787">
        <v>7320</v>
      </c>
      <c r="G1787">
        <v>6177.143</v>
      </c>
      <c r="H1787">
        <v>6213</v>
      </c>
      <c r="I1787">
        <v>120</v>
      </c>
      <c r="J1787">
        <v>110</v>
      </c>
      <c r="K1787">
        <v>7644.0370000000003</v>
      </c>
      <c r="L1787">
        <v>168.404</v>
      </c>
      <c r="M1787">
        <v>142.11199999999999</v>
      </c>
      <c r="N1787">
        <v>142.93700000000001</v>
      </c>
      <c r="O1787">
        <v>2.7610000000000001</v>
      </c>
      <c r="P1787">
        <v>2.5310000000000001</v>
      </c>
      <c r="Q1787">
        <v>1.18</v>
      </c>
      <c r="Z1787">
        <v>33901</v>
      </c>
      <c r="AA1787">
        <v>2914006</v>
      </c>
      <c r="AB1787">
        <v>67.040000000000006</v>
      </c>
      <c r="AC1787">
        <v>0.78</v>
      </c>
      <c r="AD1787">
        <v>28788</v>
      </c>
      <c r="AE1787">
        <v>0.66200000000000003</v>
      </c>
      <c r="AF1787">
        <v>0.21460000000000001</v>
      </c>
      <c r="AG1787">
        <v>4.7</v>
      </c>
      <c r="AH1787" t="s">
        <v>204</v>
      </c>
      <c r="AV1787">
        <v>58.8</v>
      </c>
      <c r="AW1787">
        <v>43466822</v>
      </c>
      <c r="AX1787">
        <v>77.39</v>
      </c>
      <c r="AY1787">
        <v>41.4</v>
      </c>
      <c r="AZ1787">
        <v>16.462</v>
      </c>
      <c r="BA1787">
        <v>11.132999999999999</v>
      </c>
      <c r="BB1787">
        <v>7894.393</v>
      </c>
      <c r="BC1787">
        <v>0.1</v>
      </c>
      <c r="BD1787">
        <v>539.84900000000005</v>
      </c>
      <c r="BE1787">
        <v>7.11</v>
      </c>
      <c r="BF1787">
        <v>13.5</v>
      </c>
      <c r="BG1787">
        <v>47.4</v>
      </c>
      <c r="BI1787">
        <v>8.8000000000000007</v>
      </c>
      <c r="BJ1787">
        <v>72.06</v>
      </c>
      <c r="BK1787">
        <v>0.77900000000000003</v>
      </c>
    </row>
    <row r="1788" spans="1:63" x14ac:dyDescent="0.3">
      <c r="A1788" t="s">
        <v>208</v>
      </c>
      <c r="B1788" t="s">
        <v>206</v>
      </c>
      <c r="C1788" t="s">
        <v>209</v>
      </c>
      <c r="D1788" s="33">
        <v>44127</v>
      </c>
      <c r="E1788">
        <v>340042</v>
      </c>
      <c r="F1788">
        <v>7780</v>
      </c>
      <c r="G1788">
        <v>6402.143</v>
      </c>
      <c r="H1788">
        <v>6336</v>
      </c>
      <c r="I1788">
        <v>123</v>
      </c>
      <c r="J1788">
        <v>112.143</v>
      </c>
      <c r="K1788">
        <v>7823.0240000000003</v>
      </c>
      <c r="L1788">
        <v>178.98699999999999</v>
      </c>
      <c r="M1788">
        <v>147.28800000000001</v>
      </c>
      <c r="N1788">
        <v>145.76599999999999</v>
      </c>
      <c r="O1788">
        <v>2.83</v>
      </c>
      <c r="P1788">
        <v>2.58</v>
      </c>
      <c r="Q1788">
        <v>1.17</v>
      </c>
      <c r="Z1788">
        <v>36457</v>
      </c>
      <c r="AA1788">
        <v>2950463</v>
      </c>
      <c r="AB1788">
        <v>67.879000000000005</v>
      </c>
      <c r="AC1788">
        <v>0.83899999999999997</v>
      </c>
      <c r="AD1788">
        <v>31567</v>
      </c>
      <c r="AE1788">
        <v>0.72599999999999998</v>
      </c>
      <c r="AF1788">
        <v>0.20280000000000001</v>
      </c>
      <c r="AG1788">
        <v>4.9000000000000004</v>
      </c>
      <c r="AH1788" t="s">
        <v>204</v>
      </c>
      <c r="AV1788">
        <v>58.8</v>
      </c>
      <c r="AW1788">
        <v>43466822</v>
      </c>
      <c r="AX1788">
        <v>77.39</v>
      </c>
      <c r="AY1788">
        <v>41.4</v>
      </c>
      <c r="AZ1788">
        <v>16.462</v>
      </c>
      <c r="BA1788">
        <v>11.132999999999999</v>
      </c>
      <c r="BB1788">
        <v>7894.393</v>
      </c>
      <c r="BC1788">
        <v>0.1</v>
      </c>
      <c r="BD1788">
        <v>539.84900000000005</v>
      </c>
      <c r="BE1788">
        <v>7.11</v>
      </c>
      <c r="BF1788">
        <v>13.5</v>
      </c>
      <c r="BG1788">
        <v>47.4</v>
      </c>
      <c r="BI1788">
        <v>8.8000000000000007</v>
      </c>
      <c r="BJ1788">
        <v>72.06</v>
      </c>
      <c r="BK1788">
        <v>0.77900000000000003</v>
      </c>
    </row>
    <row r="1789" spans="1:63" x14ac:dyDescent="0.3">
      <c r="A1789" t="s">
        <v>208</v>
      </c>
      <c r="B1789" t="s">
        <v>206</v>
      </c>
      <c r="C1789" t="s">
        <v>209</v>
      </c>
      <c r="D1789" s="33">
        <v>44128</v>
      </c>
      <c r="E1789">
        <v>347317</v>
      </c>
      <c r="F1789">
        <v>7275</v>
      </c>
      <c r="G1789">
        <v>6494.4290000000001</v>
      </c>
      <c r="H1789">
        <v>6463</v>
      </c>
      <c r="I1789">
        <v>127</v>
      </c>
      <c r="J1789">
        <v>113.429</v>
      </c>
      <c r="K1789">
        <v>7990.393</v>
      </c>
      <c r="L1789">
        <v>167.369</v>
      </c>
      <c r="M1789">
        <v>149.411</v>
      </c>
      <c r="N1789">
        <v>148.68799999999999</v>
      </c>
      <c r="O1789">
        <v>2.9220000000000002</v>
      </c>
      <c r="P1789">
        <v>2.61</v>
      </c>
      <c r="Q1789">
        <v>1.1399999999999999</v>
      </c>
      <c r="Z1789">
        <v>41430</v>
      </c>
      <c r="AA1789">
        <v>2991893</v>
      </c>
      <c r="AB1789">
        <v>68.831999999999994</v>
      </c>
      <c r="AC1789">
        <v>0.95299999999999996</v>
      </c>
      <c r="AD1789">
        <v>32301</v>
      </c>
      <c r="AE1789">
        <v>0.74299999999999999</v>
      </c>
      <c r="AF1789">
        <v>0.2011</v>
      </c>
      <c r="AG1789">
        <v>5</v>
      </c>
      <c r="AH1789" t="s">
        <v>204</v>
      </c>
      <c r="AV1789">
        <v>58.8</v>
      </c>
      <c r="AW1789">
        <v>43466822</v>
      </c>
      <c r="AX1789">
        <v>77.39</v>
      </c>
      <c r="AY1789">
        <v>41.4</v>
      </c>
      <c r="AZ1789">
        <v>16.462</v>
      </c>
      <c r="BA1789">
        <v>11.132999999999999</v>
      </c>
      <c r="BB1789">
        <v>7894.393</v>
      </c>
      <c r="BC1789">
        <v>0.1</v>
      </c>
      <c r="BD1789">
        <v>539.84900000000005</v>
      </c>
      <c r="BE1789">
        <v>7.11</v>
      </c>
      <c r="BF1789">
        <v>13.5</v>
      </c>
      <c r="BG1789">
        <v>47.4</v>
      </c>
      <c r="BI1789">
        <v>8.8000000000000007</v>
      </c>
      <c r="BJ1789">
        <v>72.06</v>
      </c>
      <c r="BK1789">
        <v>0.77900000000000003</v>
      </c>
    </row>
    <row r="1790" spans="1:63" x14ac:dyDescent="0.3">
      <c r="A1790" t="s">
        <v>208</v>
      </c>
      <c r="B1790" t="s">
        <v>206</v>
      </c>
      <c r="C1790" t="s">
        <v>209</v>
      </c>
      <c r="D1790" s="33">
        <v>44129</v>
      </c>
      <c r="E1790">
        <v>353723</v>
      </c>
      <c r="F1790">
        <v>6406</v>
      </c>
      <c r="G1790">
        <v>6631.7139999999999</v>
      </c>
      <c r="H1790">
        <v>6566</v>
      </c>
      <c r="I1790">
        <v>103</v>
      </c>
      <c r="J1790">
        <v>114.857</v>
      </c>
      <c r="K1790">
        <v>8137.77</v>
      </c>
      <c r="L1790">
        <v>147.37700000000001</v>
      </c>
      <c r="M1790">
        <v>152.57</v>
      </c>
      <c r="N1790">
        <v>151.05799999999999</v>
      </c>
      <c r="O1790">
        <v>2.37</v>
      </c>
      <c r="P1790">
        <v>2.6419999999999999</v>
      </c>
      <c r="Q1790">
        <v>1.1399999999999999</v>
      </c>
      <c r="Z1790">
        <v>33255</v>
      </c>
      <c r="AA1790">
        <v>3025148</v>
      </c>
      <c r="AB1790">
        <v>69.596999999999994</v>
      </c>
      <c r="AC1790">
        <v>0.76500000000000001</v>
      </c>
      <c r="AD1790">
        <v>33477</v>
      </c>
      <c r="AE1790">
        <v>0.77</v>
      </c>
      <c r="AF1790">
        <v>0.1981</v>
      </c>
      <c r="AG1790">
        <v>5</v>
      </c>
      <c r="AH1790" t="s">
        <v>204</v>
      </c>
      <c r="AV1790">
        <v>58.8</v>
      </c>
      <c r="AW1790">
        <v>43466822</v>
      </c>
      <c r="AX1790">
        <v>77.39</v>
      </c>
      <c r="AY1790">
        <v>41.4</v>
      </c>
      <c r="AZ1790">
        <v>16.462</v>
      </c>
      <c r="BA1790">
        <v>11.132999999999999</v>
      </c>
      <c r="BB1790">
        <v>7894.393</v>
      </c>
      <c r="BC1790">
        <v>0.1</v>
      </c>
      <c r="BD1790">
        <v>539.84900000000005</v>
      </c>
      <c r="BE1790">
        <v>7.11</v>
      </c>
      <c r="BF1790">
        <v>13.5</v>
      </c>
      <c r="BG1790">
        <v>47.4</v>
      </c>
      <c r="BI1790">
        <v>8.8000000000000007</v>
      </c>
      <c r="BJ1790">
        <v>72.06</v>
      </c>
      <c r="BK1790">
        <v>0.77900000000000003</v>
      </c>
    </row>
    <row r="1791" spans="1:63" x14ac:dyDescent="0.3">
      <c r="A1791" t="s">
        <v>208</v>
      </c>
      <c r="B1791" t="s">
        <v>206</v>
      </c>
      <c r="C1791" t="s">
        <v>209</v>
      </c>
      <c r="D1791" s="33">
        <v>44130</v>
      </c>
      <c r="E1791">
        <v>359348</v>
      </c>
      <c r="F1791">
        <v>5625</v>
      </c>
      <c r="G1791">
        <v>6723</v>
      </c>
      <c r="H1791">
        <v>6641</v>
      </c>
      <c r="I1791">
        <v>75</v>
      </c>
      <c r="J1791">
        <v>115.286</v>
      </c>
      <c r="K1791">
        <v>8267.1790000000001</v>
      </c>
      <c r="L1791">
        <v>129.40899999999999</v>
      </c>
      <c r="M1791">
        <v>154.66999999999999</v>
      </c>
      <c r="N1791">
        <v>152.78299999999999</v>
      </c>
      <c r="O1791">
        <v>1.7250000000000001</v>
      </c>
      <c r="P1791">
        <v>2.6520000000000001</v>
      </c>
      <c r="Q1791">
        <v>1.1399999999999999</v>
      </c>
      <c r="Z1791">
        <v>28779</v>
      </c>
      <c r="AA1791">
        <v>3053927</v>
      </c>
      <c r="AB1791">
        <v>70.259</v>
      </c>
      <c r="AC1791">
        <v>0.66200000000000003</v>
      </c>
      <c r="AD1791">
        <v>34013</v>
      </c>
      <c r="AE1791">
        <v>0.78300000000000003</v>
      </c>
      <c r="AF1791">
        <v>0.19769999999999999</v>
      </c>
      <c r="AG1791">
        <v>5.0999999999999996</v>
      </c>
      <c r="AH1791" t="s">
        <v>204</v>
      </c>
      <c r="AV1791">
        <v>58.8</v>
      </c>
      <c r="AW1791">
        <v>43466822</v>
      </c>
      <c r="AX1791">
        <v>77.39</v>
      </c>
      <c r="AY1791">
        <v>41.4</v>
      </c>
      <c r="AZ1791">
        <v>16.462</v>
      </c>
      <c r="BA1791">
        <v>11.132999999999999</v>
      </c>
      <c r="BB1791">
        <v>7894.393</v>
      </c>
      <c r="BC1791">
        <v>0.1</v>
      </c>
      <c r="BD1791">
        <v>539.84900000000005</v>
      </c>
      <c r="BE1791">
        <v>7.11</v>
      </c>
      <c r="BF1791">
        <v>13.5</v>
      </c>
      <c r="BG1791">
        <v>47.4</v>
      </c>
      <c r="BI1791">
        <v>8.8000000000000007</v>
      </c>
      <c r="BJ1791">
        <v>72.06</v>
      </c>
      <c r="BK1791">
        <v>0.77900000000000003</v>
      </c>
    </row>
    <row r="1792" spans="1:63" x14ac:dyDescent="0.3">
      <c r="A1792" t="s">
        <v>208</v>
      </c>
      <c r="B1792" t="s">
        <v>206</v>
      </c>
      <c r="C1792" t="s">
        <v>209</v>
      </c>
      <c r="D1792" s="33">
        <v>44131</v>
      </c>
      <c r="E1792">
        <v>366233</v>
      </c>
      <c r="F1792">
        <v>6885</v>
      </c>
      <c r="G1792">
        <v>6895.143</v>
      </c>
      <c r="H1792">
        <v>6770</v>
      </c>
      <c r="I1792">
        <v>129</v>
      </c>
      <c r="J1792">
        <v>117.429</v>
      </c>
      <c r="K1792">
        <v>8425.5759999999991</v>
      </c>
      <c r="L1792">
        <v>158.39699999999999</v>
      </c>
      <c r="M1792">
        <v>158.63</v>
      </c>
      <c r="N1792">
        <v>155.751</v>
      </c>
      <c r="O1792">
        <v>2.968</v>
      </c>
      <c r="P1792">
        <v>2.702</v>
      </c>
      <c r="Q1792">
        <v>1.1399999999999999</v>
      </c>
      <c r="Z1792">
        <v>33361</v>
      </c>
      <c r="AA1792">
        <v>3087288</v>
      </c>
      <c r="AB1792">
        <v>71.025999999999996</v>
      </c>
      <c r="AC1792">
        <v>0.76800000000000002</v>
      </c>
      <c r="AD1792">
        <v>34273</v>
      </c>
      <c r="AE1792">
        <v>0.78800000000000003</v>
      </c>
      <c r="AF1792">
        <v>0.20119999999999999</v>
      </c>
      <c r="AG1792">
        <v>5</v>
      </c>
      <c r="AH1792" t="s">
        <v>204</v>
      </c>
      <c r="AV1792">
        <v>58.8</v>
      </c>
      <c r="AW1792">
        <v>43466822</v>
      </c>
      <c r="AX1792">
        <v>77.39</v>
      </c>
      <c r="AY1792">
        <v>41.4</v>
      </c>
      <c r="AZ1792">
        <v>16.462</v>
      </c>
      <c r="BA1792">
        <v>11.132999999999999</v>
      </c>
      <c r="BB1792">
        <v>7894.393</v>
      </c>
      <c r="BC1792">
        <v>0.1</v>
      </c>
      <c r="BD1792">
        <v>539.84900000000005</v>
      </c>
      <c r="BE1792">
        <v>7.11</v>
      </c>
      <c r="BF1792">
        <v>13.5</v>
      </c>
      <c r="BG1792">
        <v>47.4</v>
      </c>
      <c r="BI1792">
        <v>8.8000000000000007</v>
      </c>
      <c r="BJ1792">
        <v>72.06</v>
      </c>
      <c r="BK1792">
        <v>0.77900000000000003</v>
      </c>
    </row>
    <row r="1793" spans="1:67" x14ac:dyDescent="0.3">
      <c r="A1793" t="s">
        <v>208</v>
      </c>
      <c r="B1793" t="s">
        <v>206</v>
      </c>
      <c r="C1793" t="s">
        <v>209</v>
      </c>
      <c r="D1793" s="33">
        <v>44132</v>
      </c>
      <c r="E1793">
        <v>374023</v>
      </c>
      <c r="F1793">
        <v>7790</v>
      </c>
      <c r="G1793">
        <v>7011.5709999999999</v>
      </c>
      <c r="H1793">
        <v>6938</v>
      </c>
      <c r="I1793">
        <v>168</v>
      </c>
      <c r="J1793">
        <v>120.714</v>
      </c>
      <c r="K1793">
        <v>8604.7929999999997</v>
      </c>
      <c r="L1793">
        <v>179.21700000000001</v>
      </c>
      <c r="M1793">
        <v>161.309</v>
      </c>
      <c r="N1793">
        <v>159.61600000000001</v>
      </c>
      <c r="O1793">
        <v>3.8650000000000002</v>
      </c>
      <c r="P1793">
        <v>2.7770000000000001</v>
      </c>
      <c r="Q1793">
        <v>1.1499999999999999</v>
      </c>
      <c r="Z1793">
        <v>41947</v>
      </c>
      <c r="AA1793">
        <v>3129235</v>
      </c>
      <c r="AB1793">
        <v>71.991</v>
      </c>
      <c r="AC1793">
        <v>0.96499999999999997</v>
      </c>
      <c r="AD1793">
        <v>35590</v>
      </c>
      <c r="AE1793">
        <v>0.81899999999999995</v>
      </c>
      <c r="AF1793">
        <v>0.19700000000000001</v>
      </c>
      <c r="AG1793">
        <v>5.0999999999999996</v>
      </c>
      <c r="AH1793" t="s">
        <v>204</v>
      </c>
      <c r="AV1793">
        <v>58.8</v>
      </c>
      <c r="AW1793">
        <v>43466822</v>
      </c>
      <c r="AX1793">
        <v>77.39</v>
      </c>
      <c r="AY1793">
        <v>41.4</v>
      </c>
      <c r="AZ1793">
        <v>16.462</v>
      </c>
      <c r="BA1793">
        <v>11.132999999999999</v>
      </c>
      <c r="BB1793">
        <v>7894.393</v>
      </c>
      <c r="BC1793">
        <v>0.1</v>
      </c>
      <c r="BD1793">
        <v>539.84900000000005</v>
      </c>
      <c r="BE1793">
        <v>7.11</v>
      </c>
      <c r="BF1793">
        <v>13.5</v>
      </c>
      <c r="BG1793">
        <v>47.4</v>
      </c>
      <c r="BI1793">
        <v>8.8000000000000007</v>
      </c>
      <c r="BJ1793">
        <v>72.06</v>
      </c>
      <c r="BK1793">
        <v>0.77900000000000003</v>
      </c>
    </row>
    <row r="1794" spans="1:67" x14ac:dyDescent="0.3">
      <c r="A1794" t="s">
        <v>208</v>
      </c>
      <c r="B1794" t="s">
        <v>206</v>
      </c>
      <c r="C1794" t="s">
        <v>209</v>
      </c>
      <c r="D1794" s="33">
        <v>44133</v>
      </c>
      <c r="E1794">
        <v>381664</v>
      </c>
      <c r="F1794">
        <v>7641</v>
      </c>
      <c r="G1794">
        <v>7057.4290000000001</v>
      </c>
      <c r="H1794">
        <v>7058</v>
      </c>
      <c r="I1794">
        <v>120</v>
      </c>
      <c r="J1794">
        <v>120.714</v>
      </c>
      <c r="K1794">
        <v>8780.5820000000003</v>
      </c>
      <c r="L1794">
        <v>175.78899999999999</v>
      </c>
      <c r="M1794">
        <v>162.364</v>
      </c>
      <c r="N1794">
        <v>162.37700000000001</v>
      </c>
      <c r="O1794">
        <v>2.7610000000000001</v>
      </c>
      <c r="P1794">
        <v>2.7770000000000001</v>
      </c>
      <c r="Q1794">
        <v>1.1499999999999999</v>
      </c>
      <c r="Z1794">
        <v>47162</v>
      </c>
      <c r="AA1794">
        <v>3176397</v>
      </c>
      <c r="AB1794">
        <v>73.075999999999993</v>
      </c>
      <c r="AC1794">
        <v>1.085</v>
      </c>
      <c r="AD1794">
        <v>37484</v>
      </c>
      <c r="AE1794">
        <v>0.86199999999999999</v>
      </c>
      <c r="AF1794">
        <v>0.1883</v>
      </c>
      <c r="AG1794">
        <v>5.3</v>
      </c>
      <c r="AH1794" t="s">
        <v>204</v>
      </c>
      <c r="AV1794">
        <v>58.8</v>
      </c>
      <c r="AW1794">
        <v>43466822</v>
      </c>
      <c r="AX1794">
        <v>77.39</v>
      </c>
      <c r="AY1794">
        <v>41.4</v>
      </c>
      <c r="AZ1794">
        <v>16.462</v>
      </c>
      <c r="BA1794">
        <v>11.132999999999999</v>
      </c>
      <c r="BB1794">
        <v>7894.393</v>
      </c>
      <c r="BC1794">
        <v>0.1</v>
      </c>
      <c r="BD1794">
        <v>539.84900000000005</v>
      </c>
      <c r="BE1794">
        <v>7.11</v>
      </c>
      <c r="BF1794">
        <v>13.5</v>
      </c>
      <c r="BG1794">
        <v>47.4</v>
      </c>
      <c r="BI1794">
        <v>8.8000000000000007</v>
      </c>
      <c r="BJ1794">
        <v>72.06</v>
      </c>
      <c r="BK1794">
        <v>0.77900000000000003</v>
      </c>
    </row>
    <row r="1795" spans="1:67" x14ac:dyDescent="0.3">
      <c r="A1795" t="s">
        <v>208</v>
      </c>
      <c r="B1795" t="s">
        <v>206</v>
      </c>
      <c r="C1795" t="s">
        <v>209</v>
      </c>
      <c r="D1795" s="33">
        <v>44134</v>
      </c>
      <c r="E1795">
        <v>390272</v>
      </c>
      <c r="F1795">
        <v>8608</v>
      </c>
      <c r="G1795">
        <v>7175.7139999999999</v>
      </c>
      <c r="H1795">
        <v>7235</v>
      </c>
      <c r="I1795">
        <v>177</v>
      </c>
      <c r="J1795">
        <v>128.429</v>
      </c>
      <c r="K1795">
        <v>8978.6180000000004</v>
      </c>
      <c r="L1795">
        <v>198.036</v>
      </c>
      <c r="M1795">
        <v>165.08500000000001</v>
      </c>
      <c r="N1795">
        <v>166.44900000000001</v>
      </c>
      <c r="O1795">
        <v>4.0720000000000001</v>
      </c>
      <c r="P1795">
        <v>2.9550000000000001</v>
      </c>
      <c r="Q1795">
        <v>1.17</v>
      </c>
      <c r="Z1795">
        <v>49557</v>
      </c>
      <c r="AA1795">
        <v>3225954</v>
      </c>
      <c r="AB1795">
        <v>74.215999999999994</v>
      </c>
      <c r="AC1795">
        <v>1.1399999999999999</v>
      </c>
      <c r="AD1795">
        <v>39356</v>
      </c>
      <c r="AE1795">
        <v>0.90500000000000003</v>
      </c>
      <c r="AF1795">
        <v>0.18229999999999999</v>
      </c>
      <c r="AG1795">
        <v>5.5</v>
      </c>
      <c r="AH1795" t="s">
        <v>204</v>
      </c>
      <c r="AV1795">
        <v>58.8</v>
      </c>
      <c r="AW1795">
        <v>43466822</v>
      </c>
      <c r="AX1795">
        <v>77.39</v>
      </c>
      <c r="AY1795">
        <v>41.4</v>
      </c>
      <c r="AZ1795">
        <v>16.462</v>
      </c>
      <c r="BA1795">
        <v>11.132999999999999</v>
      </c>
      <c r="BB1795">
        <v>7894.393</v>
      </c>
      <c r="BC1795">
        <v>0.1</v>
      </c>
      <c r="BD1795">
        <v>539.84900000000005</v>
      </c>
      <c r="BE1795">
        <v>7.11</v>
      </c>
      <c r="BF1795">
        <v>13.5</v>
      </c>
      <c r="BG1795">
        <v>47.4</v>
      </c>
      <c r="BI1795">
        <v>8.8000000000000007</v>
      </c>
      <c r="BJ1795">
        <v>72.06</v>
      </c>
      <c r="BK1795">
        <v>0.77900000000000003</v>
      </c>
    </row>
    <row r="1796" spans="1:67" x14ac:dyDescent="0.3">
      <c r="A1796" t="s">
        <v>208</v>
      </c>
      <c r="B1796" t="s">
        <v>206</v>
      </c>
      <c r="C1796" t="s">
        <v>209</v>
      </c>
      <c r="D1796" s="33">
        <v>44135</v>
      </c>
      <c r="E1796">
        <v>399330</v>
      </c>
      <c r="F1796">
        <v>9058</v>
      </c>
      <c r="G1796">
        <v>7430.4290000000001</v>
      </c>
      <c r="H1796">
        <v>7399</v>
      </c>
      <c r="I1796">
        <v>164</v>
      </c>
      <c r="J1796">
        <v>133.714</v>
      </c>
      <c r="K1796">
        <v>9187.0069999999996</v>
      </c>
      <c r="L1796">
        <v>208.38900000000001</v>
      </c>
      <c r="M1796">
        <v>170.94499999999999</v>
      </c>
      <c r="N1796">
        <v>170.22200000000001</v>
      </c>
      <c r="O1796">
        <v>3.7730000000000001</v>
      </c>
      <c r="P1796">
        <v>3.0760000000000001</v>
      </c>
      <c r="Q1796">
        <v>1.19</v>
      </c>
      <c r="AD1796">
        <v>39623</v>
      </c>
      <c r="AE1796">
        <v>0.91200000000000003</v>
      </c>
      <c r="AF1796">
        <v>0.1875</v>
      </c>
      <c r="AG1796">
        <v>5.3</v>
      </c>
      <c r="AH1796" t="s">
        <v>204</v>
      </c>
      <c r="AV1796">
        <v>58.8</v>
      </c>
      <c r="AW1796">
        <v>43466822</v>
      </c>
      <c r="AX1796">
        <v>77.39</v>
      </c>
      <c r="AY1796">
        <v>41.4</v>
      </c>
      <c r="AZ1796">
        <v>16.462</v>
      </c>
      <c r="BA1796">
        <v>11.132999999999999</v>
      </c>
      <c r="BB1796">
        <v>7894.393</v>
      </c>
      <c r="BC1796">
        <v>0.1</v>
      </c>
      <c r="BD1796">
        <v>539.84900000000005</v>
      </c>
      <c r="BE1796">
        <v>7.11</v>
      </c>
      <c r="BF1796">
        <v>13.5</v>
      </c>
      <c r="BG1796">
        <v>47.4</v>
      </c>
      <c r="BI1796">
        <v>8.8000000000000007</v>
      </c>
      <c r="BJ1796">
        <v>72.06</v>
      </c>
      <c r="BK1796">
        <v>0.77900000000000003</v>
      </c>
      <c r="BL1796">
        <v>6440.2</v>
      </c>
      <c r="BM1796">
        <v>1.34</v>
      </c>
      <c r="BN1796">
        <v>19.87</v>
      </c>
      <c r="BO1796">
        <v>148.163580949166</v>
      </c>
    </row>
    <row r="1797" spans="1:67" x14ac:dyDescent="0.3">
      <c r="A1797" t="s">
        <v>208</v>
      </c>
      <c r="B1797" t="s">
        <v>206</v>
      </c>
      <c r="C1797" t="s">
        <v>209</v>
      </c>
      <c r="D1797" s="33">
        <v>44136</v>
      </c>
      <c r="E1797">
        <v>407573</v>
      </c>
      <c r="F1797">
        <v>8243</v>
      </c>
      <c r="G1797">
        <v>7692.857</v>
      </c>
      <c r="H1797">
        <v>7515</v>
      </c>
      <c r="I1797">
        <v>116</v>
      </c>
      <c r="J1797">
        <v>135.571</v>
      </c>
      <c r="K1797">
        <v>9376.6460000000006</v>
      </c>
      <c r="L1797">
        <v>189.63900000000001</v>
      </c>
      <c r="M1797">
        <v>176.982</v>
      </c>
      <c r="N1797">
        <v>172.89</v>
      </c>
      <c r="O1797">
        <v>2.669</v>
      </c>
      <c r="P1797">
        <v>3.1190000000000002</v>
      </c>
      <c r="Q1797">
        <v>1.2</v>
      </c>
      <c r="AA1797">
        <v>3312549</v>
      </c>
      <c r="AB1797">
        <v>76.209000000000003</v>
      </c>
      <c r="AD1797">
        <v>41057</v>
      </c>
      <c r="AE1797">
        <v>0.94499999999999995</v>
      </c>
      <c r="AF1797">
        <v>0.18740000000000001</v>
      </c>
      <c r="AG1797">
        <v>5.3</v>
      </c>
      <c r="AH1797" t="s">
        <v>204</v>
      </c>
      <c r="AV1797">
        <v>58.8</v>
      </c>
      <c r="AW1797">
        <v>43466822</v>
      </c>
      <c r="AX1797">
        <v>77.39</v>
      </c>
      <c r="AY1797">
        <v>41.4</v>
      </c>
      <c r="AZ1797">
        <v>16.462</v>
      </c>
      <c r="BA1797">
        <v>11.132999999999999</v>
      </c>
      <c r="BB1797">
        <v>7894.393</v>
      </c>
      <c r="BC1797">
        <v>0.1</v>
      </c>
      <c r="BD1797">
        <v>539.84900000000005</v>
      </c>
      <c r="BE1797">
        <v>7.11</v>
      </c>
      <c r="BF1797">
        <v>13.5</v>
      </c>
      <c r="BG1797">
        <v>47.4</v>
      </c>
      <c r="BI1797">
        <v>8.8000000000000007</v>
      </c>
      <c r="BJ1797">
        <v>72.06</v>
      </c>
      <c r="BK1797">
        <v>0.77900000000000003</v>
      </c>
    </row>
    <row r="1798" spans="1:67" x14ac:dyDescent="0.3">
      <c r="A1798" t="s">
        <v>208</v>
      </c>
      <c r="B1798" t="s">
        <v>206</v>
      </c>
      <c r="C1798" t="s">
        <v>209</v>
      </c>
      <c r="D1798" s="33">
        <v>44137</v>
      </c>
      <c r="E1798">
        <v>414567</v>
      </c>
      <c r="F1798">
        <v>6994</v>
      </c>
      <c r="G1798">
        <v>7888.4290000000001</v>
      </c>
      <c r="H1798">
        <v>7584</v>
      </c>
      <c r="I1798">
        <v>69</v>
      </c>
      <c r="J1798">
        <v>134.714</v>
      </c>
      <c r="K1798">
        <v>9537.5499999999993</v>
      </c>
      <c r="L1798">
        <v>160.904</v>
      </c>
      <c r="M1798">
        <v>181.482</v>
      </c>
      <c r="N1798">
        <v>174.47800000000001</v>
      </c>
      <c r="O1798">
        <v>1.587</v>
      </c>
      <c r="P1798">
        <v>3.0990000000000002</v>
      </c>
      <c r="Q1798">
        <v>1.21</v>
      </c>
      <c r="Z1798">
        <v>31662</v>
      </c>
      <c r="AA1798">
        <v>3344211</v>
      </c>
      <c r="AB1798">
        <v>76.936999999999998</v>
      </c>
      <c r="AC1798">
        <v>0.72799999999999998</v>
      </c>
      <c r="AD1798">
        <v>41469</v>
      </c>
      <c r="AE1798">
        <v>0.95399999999999996</v>
      </c>
      <c r="AF1798">
        <v>0.19020000000000001</v>
      </c>
      <c r="AG1798">
        <v>5.3</v>
      </c>
      <c r="AH1798" t="s">
        <v>204</v>
      </c>
      <c r="AV1798">
        <v>58.8</v>
      </c>
      <c r="AW1798">
        <v>43466822</v>
      </c>
      <c r="AX1798">
        <v>77.39</v>
      </c>
      <c r="AY1798">
        <v>41.4</v>
      </c>
      <c r="AZ1798">
        <v>16.462</v>
      </c>
      <c r="BA1798">
        <v>11.132999999999999</v>
      </c>
      <c r="BB1798">
        <v>7894.393</v>
      </c>
      <c r="BC1798">
        <v>0.1</v>
      </c>
      <c r="BD1798">
        <v>539.84900000000005</v>
      </c>
      <c r="BE1798">
        <v>7.11</v>
      </c>
      <c r="BF1798">
        <v>13.5</v>
      </c>
      <c r="BG1798">
        <v>47.4</v>
      </c>
      <c r="BI1798">
        <v>8.8000000000000007</v>
      </c>
      <c r="BJ1798">
        <v>72.06</v>
      </c>
      <c r="BK1798">
        <v>0.77900000000000003</v>
      </c>
    </row>
    <row r="1799" spans="1:67" x14ac:dyDescent="0.3">
      <c r="A1799" t="s">
        <v>208</v>
      </c>
      <c r="B1799" t="s">
        <v>206</v>
      </c>
      <c r="C1799" t="s">
        <v>209</v>
      </c>
      <c r="D1799" s="33">
        <v>44138</v>
      </c>
      <c r="E1799">
        <v>423683</v>
      </c>
      <c r="F1799">
        <v>9116</v>
      </c>
      <c r="G1799">
        <v>8207.143</v>
      </c>
      <c r="H1799">
        <v>7749</v>
      </c>
      <c r="I1799">
        <v>165</v>
      </c>
      <c r="J1799">
        <v>139.857</v>
      </c>
      <c r="K1799">
        <v>9747.2729999999992</v>
      </c>
      <c r="L1799">
        <v>209.72300000000001</v>
      </c>
      <c r="M1799">
        <v>188.81399999999999</v>
      </c>
      <c r="N1799">
        <v>178.274</v>
      </c>
      <c r="O1799">
        <v>3.7959999999999998</v>
      </c>
      <c r="P1799">
        <v>3.218</v>
      </c>
      <c r="Q1799">
        <v>1.21</v>
      </c>
      <c r="Z1799">
        <v>34818</v>
      </c>
      <c r="AA1799">
        <v>3379029</v>
      </c>
      <c r="AB1799">
        <v>77.738</v>
      </c>
      <c r="AC1799">
        <v>0.80100000000000005</v>
      </c>
      <c r="AD1799">
        <v>41677</v>
      </c>
      <c r="AE1799">
        <v>0.95899999999999996</v>
      </c>
      <c r="AF1799">
        <v>0.19689999999999999</v>
      </c>
      <c r="AG1799">
        <v>5.0999999999999996</v>
      </c>
      <c r="AH1799" t="s">
        <v>204</v>
      </c>
      <c r="AV1799">
        <v>58.8</v>
      </c>
      <c r="AW1799">
        <v>43466822</v>
      </c>
      <c r="AX1799">
        <v>77.39</v>
      </c>
      <c r="AY1799">
        <v>41.4</v>
      </c>
      <c r="AZ1799">
        <v>16.462</v>
      </c>
      <c r="BA1799">
        <v>11.132999999999999</v>
      </c>
      <c r="BB1799">
        <v>7894.393</v>
      </c>
      <c r="BC1799">
        <v>0.1</v>
      </c>
      <c r="BD1799">
        <v>539.84900000000005</v>
      </c>
      <c r="BE1799">
        <v>7.11</v>
      </c>
      <c r="BF1799">
        <v>13.5</v>
      </c>
      <c r="BG1799">
        <v>47.4</v>
      </c>
      <c r="BI1799">
        <v>8.8000000000000007</v>
      </c>
      <c r="BJ1799">
        <v>72.06</v>
      </c>
      <c r="BK1799">
        <v>0.77900000000000003</v>
      </c>
    </row>
    <row r="1800" spans="1:67" x14ac:dyDescent="0.3">
      <c r="A1800" t="s">
        <v>208</v>
      </c>
      <c r="B1800" t="s">
        <v>206</v>
      </c>
      <c r="C1800" t="s">
        <v>209</v>
      </c>
      <c r="D1800" s="33">
        <v>44139</v>
      </c>
      <c r="E1800">
        <v>433492</v>
      </c>
      <c r="F1800">
        <v>9809</v>
      </c>
      <c r="G1800">
        <v>8495.5709999999999</v>
      </c>
      <c r="H1800">
        <v>7952</v>
      </c>
      <c r="I1800">
        <v>203</v>
      </c>
      <c r="J1800">
        <v>144.857</v>
      </c>
      <c r="K1800">
        <v>9972.94</v>
      </c>
      <c r="L1800">
        <v>225.666</v>
      </c>
      <c r="M1800">
        <v>195.45</v>
      </c>
      <c r="N1800">
        <v>182.94399999999999</v>
      </c>
      <c r="O1800">
        <v>4.67</v>
      </c>
      <c r="P1800">
        <v>3.3330000000000002</v>
      </c>
      <c r="Q1800">
        <v>1.21</v>
      </c>
      <c r="Z1800">
        <v>7460</v>
      </c>
      <c r="AA1800">
        <v>3386489</v>
      </c>
      <c r="AB1800">
        <v>77.91</v>
      </c>
      <c r="AC1800">
        <v>0.17199999999999999</v>
      </c>
      <c r="AD1800">
        <v>36751</v>
      </c>
      <c r="AE1800">
        <v>0.84499999999999997</v>
      </c>
      <c r="AF1800">
        <v>0.23119999999999999</v>
      </c>
      <c r="AG1800">
        <v>4.3</v>
      </c>
      <c r="AH1800" t="s">
        <v>204</v>
      </c>
      <c r="AV1800">
        <v>58.8</v>
      </c>
      <c r="AW1800">
        <v>43466822</v>
      </c>
      <c r="AX1800">
        <v>77.39</v>
      </c>
      <c r="AY1800">
        <v>41.4</v>
      </c>
      <c r="AZ1800">
        <v>16.462</v>
      </c>
      <c r="BA1800">
        <v>11.132999999999999</v>
      </c>
      <c r="BB1800">
        <v>7894.393</v>
      </c>
      <c r="BC1800">
        <v>0.1</v>
      </c>
      <c r="BD1800">
        <v>539.84900000000005</v>
      </c>
      <c r="BE1800">
        <v>7.11</v>
      </c>
      <c r="BF1800">
        <v>13.5</v>
      </c>
      <c r="BG1800">
        <v>47.4</v>
      </c>
      <c r="BI1800">
        <v>8.8000000000000007</v>
      </c>
      <c r="BJ1800">
        <v>72.06</v>
      </c>
      <c r="BK1800">
        <v>0.77900000000000003</v>
      </c>
    </row>
    <row r="1801" spans="1:67" x14ac:dyDescent="0.3">
      <c r="A1801" t="s">
        <v>208</v>
      </c>
      <c r="B1801" t="s">
        <v>206</v>
      </c>
      <c r="C1801" t="s">
        <v>209</v>
      </c>
      <c r="D1801" s="33">
        <v>44140</v>
      </c>
      <c r="E1801">
        <v>443630</v>
      </c>
      <c r="F1801">
        <v>10138</v>
      </c>
      <c r="G1801">
        <v>8852.2860000000001</v>
      </c>
      <c r="H1801">
        <v>8148</v>
      </c>
      <c r="I1801">
        <v>196</v>
      </c>
      <c r="J1801">
        <v>155.714</v>
      </c>
      <c r="K1801">
        <v>10206.174999999999</v>
      </c>
      <c r="L1801">
        <v>233.23500000000001</v>
      </c>
      <c r="M1801">
        <v>203.65600000000001</v>
      </c>
      <c r="N1801">
        <v>187.453</v>
      </c>
      <c r="O1801">
        <v>4.5090000000000003</v>
      </c>
      <c r="P1801">
        <v>3.5819999999999999</v>
      </c>
      <c r="Q1801">
        <v>1.19</v>
      </c>
      <c r="AD1801">
        <v>39634</v>
      </c>
      <c r="AE1801">
        <v>0.91200000000000003</v>
      </c>
      <c r="AF1801">
        <v>0.22339999999999999</v>
      </c>
      <c r="AG1801">
        <v>4.5</v>
      </c>
      <c r="AH1801" t="s">
        <v>204</v>
      </c>
      <c r="AV1801">
        <v>58.8</v>
      </c>
      <c r="AW1801">
        <v>43466822</v>
      </c>
      <c r="AX1801">
        <v>77.39</v>
      </c>
      <c r="AY1801">
        <v>41.4</v>
      </c>
      <c r="AZ1801">
        <v>16.462</v>
      </c>
      <c r="BA1801">
        <v>11.132999999999999</v>
      </c>
      <c r="BB1801">
        <v>7894.393</v>
      </c>
      <c r="BC1801">
        <v>0.1</v>
      </c>
      <c r="BD1801">
        <v>539.84900000000005</v>
      </c>
      <c r="BE1801">
        <v>7.11</v>
      </c>
      <c r="BF1801">
        <v>13.5</v>
      </c>
      <c r="BG1801">
        <v>47.4</v>
      </c>
      <c r="BI1801">
        <v>8.8000000000000007</v>
      </c>
      <c r="BJ1801">
        <v>72.06</v>
      </c>
      <c r="BK1801">
        <v>0.77900000000000003</v>
      </c>
    </row>
    <row r="1802" spans="1:67" x14ac:dyDescent="0.3">
      <c r="A1802" t="s">
        <v>208</v>
      </c>
      <c r="B1802" t="s">
        <v>206</v>
      </c>
      <c r="C1802" t="s">
        <v>209</v>
      </c>
      <c r="D1802" s="33">
        <v>44141</v>
      </c>
      <c r="E1802">
        <v>453565</v>
      </c>
      <c r="F1802">
        <v>9935</v>
      </c>
      <c r="G1802">
        <v>9041.857</v>
      </c>
      <c r="H1802">
        <v>8358</v>
      </c>
      <c r="I1802">
        <v>210</v>
      </c>
      <c r="J1802">
        <v>160.429</v>
      </c>
      <c r="K1802">
        <v>10434.74</v>
      </c>
      <c r="L1802">
        <v>228.565</v>
      </c>
      <c r="M1802">
        <v>208.017</v>
      </c>
      <c r="N1802">
        <v>192.285</v>
      </c>
      <c r="O1802">
        <v>4.8310000000000004</v>
      </c>
      <c r="P1802">
        <v>3.6909999999999998</v>
      </c>
      <c r="Q1802">
        <v>1.18</v>
      </c>
      <c r="AA1802">
        <v>3521175</v>
      </c>
      <c r="AB1802">
        <v>81.007999999999996</v>
      </c>
      <c r="AD1802">
        <v>42174</v>
      </c>
      <c r="AE1802">
        <v>0.97</v>
      </c>
      <c r="AF1802">
        <v>0.21440000000000001</v>
      </c>
      <c r="AG1802">
        <v>4.7</v>
      </c>
      <c r="AH1802" t="s">
        <v>204</v>
      </c>
      <c r="AV1802">
        <v>58.8</v>
      </c>
      <c r="AW1802">
        <v>43466822</v>
      </c>
      <c r="AX1802">
        <v>77.39</v>
      </c>
      <c r="AY1802">
        <v>41.4</v>
      </c>
      <c r="AZ1802">
        <v>16.462</v>
      </c>
      <c r="BA1802">
        <v>11.132999999999999</v>
      </c>
      <c r="BB1802">
        <v>7894.393</v>
      </c>
      <c r="BC1802">
        <v>0.1</v>
      </c>
      <c r="BD1802">
        <v>539.84900000000005</v>
      </c>
      <c r="BE1802">
        <v>7.11</v>
      </c>
      <c r="BF1802">
        <v>13.5</v>
      </c>
      <c r="BG1802">
        <v>47.4</v>
      </c>
      <c r="BI1802">
        <v>8.8000000000000007</v>
      </c>
      <c r="BJ1802">
        <v>72.06</v>
      </c>
      <c r="BK1802">
        <v>0.77900000000000003</v>
      </c>
    </row>
    <row r="1803" spans="1:67" x14ac:dyDescent="0.3">
      <c r="A1803" t="s">
        <v>208</v>
      </c>
      <c r="B1803" t="s">
        <v>206</v>
      </c>
      <c r="C1803" t="s">
        <v>209</v>
      </c>
      <c r="D1803" s="33">
        <v>44142</v>
      </c>
      <c r="E1803">
        <v>464598</v>
      </c>
      <c r="F1803">
        <v>11033</v>
      </c>
      <c r="G1803">
        <v>9324</v>
      </c>
      <c r="H1803">
        <v>8553</v>
      </c>
      <c r="I1803">
        <v>195</v>
      </c>
      <c r="J1803">
        <v>164.857</v>
      </c>
      <c r="K1803">
        <v>10688.566000000001</v>
      </c>
      <c r="L1803">
        <v>253.82599999999999</v>
      </c>
      <c r="M1803">
        <v>214.50800000000001</v>
      </c>
      <c r="N1803">
        <v>196.77099999999999</v>
      </c>
      <c r="O1803">
        <v>4.4859999999999998</v>
      </c>
      <c r="P1803">
        <v>3.7930000000000001</v>
      </c>
      <c r="Q1803">
        <v>1.18</v>
      </c>
      <c r="Z1803">
        <v>51258</v>
      </c>
      <c r="AA1803">
        <v>3572433</v>
      </c>
      <c r="AB1803">
        <v>82.188000000000002</v>
      </c>
      <c r="AC1803">
        <v>1.179</v>
      </c>
      <c r="AD1803">
        <v>43312</v>
      </c>
      <c r="AE1803">
        <v>0.996</v>
      </c>
      <c r="AF1803">
        <v>0.21529999999999999</v>
      </c>
      <c r="AG1803">
        <v>4.5999999999999996</v>
      </c>
      <c r="AH1803" t="s">
        <v>204</v>
      </c>
      <c r="AV1803">
        <v>58.8</v>
      </c>
      <c r="AW1803">
        <v>43466822</v>
      </c>
      <c r="AX1803">
        <v>77.39</v>
      </c>
      <c r="AY1803">
        <v>41.4</v>
      </c>
      <c r="AZ1803">
        <v>16.462</v>
      </c>
      <c r="BA1803">
        <v>11.132999999999999</v>
      </c>
      <c r="BB1803">
        <v>7894.393</v>
      </c>
      <c r="BC1803">
        <v>0.1</v>
      </c>
      <c r="BD1803">
        <v>539.84900000000005</v>
      </c>
      <c r="BE1803">
        <v>7.11</v>
      </c>
      <c r="BF1803">
        <v>13.5</v>
      </c>
      <c r="BG1803">
        <v>47.4</v>
      </c>
      <c r="BI1803">
        <v>8.8000000000000007</v>
      </c>
      <c r="BJ1803">
        <v>72.06</v>
      </c>
      <c r="BK1803">
        <v>0.77900000000000003</v>
      </c>
    </row>
    <row r="1804" spans="1:67" x14ac:dyDescent="0.3">
      <c r="A1804" t="s">
        <v>208</v>
      </c>
      <c r="B1804" t="s">
        <v>206</v>
      </c>
      <c r="C1804" t="s">
        <v>209</v>
      </c>
      <c r="D1804" s="33">
        <v>44143</v>
      </c>
      <c r="E1804">
        <v>474245</v>
      </c>
      <c r="F1804">
        <v>9647</v>
      </c>
      <c r="G1804">
        <v>9524.5709999999999</v>
      </c>
      <c r="H1804">
        <v>8695</v>
      </c>
      <c r="I1804">
        <v>142</v>
      </c>
      <c r="J1804">
        <v>168.571</v>
      </c>
      <c r="K1804">
        <v>10910.504999999999</v>
      </c>
      <c r="L1804">
        <v>221.93899999999999</v>
      </c>
      <c r="M1804">
        <v>219.12299999999999</v>
      </c>
      <c r="N1804">
        <v>200.03800000000001</v>
      </c>
      <c r="O1804">
        <v>3.2669999999999999</v>
      </c>
      <c r="P1804">
        <v>3.8780000000000001</v>
      </c>
      <c r="Q1804">
        <v>1.19</v>
      </c>
      <c r="Z1804">
        <v>41466</v>
      </c>
      <c r="AA1804">
        <v>3613899</v>
      </c>
      <c r="AB1804">
        <v>83.141999999999996</v>
      </c>
      <c r="AC1804">
        <v>0.95399999999999996</v>
      </c>
      <c r="AD1804">
        <v>43050</v>
      </c>
      <c r="AE1804">
        <v>0.99</v>
      </c>
      <c r="AF1804">
        <v>0.22120000000000001</v>
      </c>
      <c r="AG1804">
        <v>4.5</v>
      </c>
      <c r="AH1804" t="s">
        <v>204</v>
      </c>
      <c r="AV1804">
        <v>58.8</v>
      </c>
      <c r="AW1804">
        <v>43466822</v>
      </c>
      <c r="AX1804">
        <v>77.39</v>
      </c>
      <c r="AY1804">
        <v>41.4</v>
      </c>
      <c r="AZ1804">
        <v>16.462</v>
      </c>
      <c r="BA1804">
        <v>11.132999999999999</v>
      </c>
      <c r="BB1804">
        <v>7894.393</v>
      </c>
      <c r="BC1804">
        <v>0.1</v>
      </c>
      <c r="BD1804">
        <v>539.84900000000005</v>
      </c>
      <c r="BE1804">
        <v>7.11</v>
      </c>
      <c r="BF1804">
        <v>13.5</v>
      </c>
      <c r="BG1804">
        <v>47.4</v>
      </c>
      <c r="BI1804">
        <v>8.8000000000000007</v>
      </c>
      <c r="BJ1804">
        <v>72.06</v>
      </c>
      <c r="BK1804">
        <v>0.77900000000000003</v>
      </c>
    </row>
    <row r="1805" spans="1:67" x14ac:dyDescent="0.3">
      <c r="A1805" t="s">
        <v>208</v>
      </c>
      <c r="B1805" t="s">
        <v>206</v>
      </c>
      <c r="C1805" t="s">
        <v>209</v>
      </c>
      <c r="D1805" s="33">
        <v>44144</v>
      </c>
      <c r="E1805">
        <v>483153</v>
      </c>
      <c r="F1805">
        <v>8908</v>
      </c>
      <c r="G1805">
        <v>9798</v>
      </c>
      <c r="H1805">
        <v>8812</v>
      </c>
      <c r="I1805">
        <v>117</v>
      </c>
      <c r="J1805">
        <v>175.429</v>
      </c>
      <c r="K1805">
        <v>11115.442999999999</v>
      </c>
      <c r="L1805">
        <v>204.93799999999999</v>
      </c>
      <c r="M1805">
        <v>225.41300000000001</v>
      </c>
      <c r="N1805">
        <v>202.72900000000001</v>
      </c>
      <c r="O1805">
        <v>2.6920000000000002</v>
      </c>
      <c r="P1805">
        <v>4.0359999999999996</v>
      </c>
      <c r="Q1805">
        <v>1.19</v>
      </c>
      <c r="Z1805">
        <v>34393</v>
      </c>
      <c r="AA1805">
        <v>3648292</v>
      </c>
      <c r="AB1805">
        <v>83.933000000000007</v>
      </c>
      <c r="AC1805">
        <v>0.79100000000000004</v>
      </c>
      <c r="AD1805">
        <v>43440</v>
      </c>
      <c r="AE1805">
        <v>0.999</v>
      </c>
      <c r="AF1805">
        <v>0.22559999999999999</v>
      </c>
      <c r="AG1805">
        <v>4.4000000000000004</v>
      </c>
      <c r="AH1805" t="s">
        <v>204</v>
      </c>
      <c r="AV1805">
        <v>58.8</v>
      </c>
      <c r="AW1805">
        <v>43466822</v>
      </c>
      <c r="AX1805">
        <v>77.39</v>
      </c>
      <c r="AY1805">
        <v>41.4</v>
      </c>
      <c r="AZ1805">
        <v>16.462</v>
      </c>
      <c r="BA1805">
        <v>11.132999999999999</v>
      </c>
      <c r="BB1805">
        <v>7894.393</v>
      </c>
      <c r="BC1805">
        <v>0.1</v>
      </c>
      <c r="BD1805">
        <v>539.84900000000005</v>
      </c>
      <c r="BE1805">
        <v>7.11</v>
      </c>
      <c r="BF1805">
        <v>13.5</v>
      </c>
      <c r="BG1805">
        <v>47.4</v>
      </c>
      <c r="BI1805">
        <v>8.8000000000000007</v>
      </c>
      <c r="BJ1805">
        <v>72.06</v>
      </c>
      <c r="BK1805">
        <v>0.77900000000000003</v>
      </c>
    </row>
    <row r="1806" spans="1:67" x14ac:dyDescent="0.3">
      <c r="A1806" t="s">
        <v>208</v>
      </c>
      <c r="B1806" t="s">
        <v>206</v>
      </c>
      <c r="C1806" t="s">
        <v>209</v>
      </c>
      <c r="D1806" s="33">
        <v>44145</v>
      </c>
      <c r="E1806">
        <v>493544</v>
      </c>
      <c r="F1806">
        <v>10391</v>
      </c>
      <c r="G1806">
        <v>9980.143</v>
      </c>
      <c r="H1806">
        <v>9018</v>
      </c>
      <c r="I1806">
        <v>206</v>
      </c>
      <c r="J1806">
        <v>181.286</v>
      </c>
      <c r="K1806">
        <v>11354.499</v>
      </c>
      <c r="L1806">
        <v>239.05600000000001</v>
      </c>
      <c r="M1806">
        <v>229.60400000000001</v>
      </c>
      <c r="N1806">
        <v>207.46899999999999</v>
      </c>
      <c r="O1806">
        <v>4.7389999999999999</v>
      </c>
      <c r="P1806">
        <v>4.1710000000000003</v>
      </c>
      <c r="Q1806">
        <v>1.17</v>
      </c>
      <c r="Z1806">
        <v>42966</v>
      </c>
      <c r="AA1806">
        <v>3691258</v>
      </c>
      <c r="AB1806">
        <v>84.921000000000006</v>
      </c>
      <c r="AC1806">
        <v>0.98799999999999999</v>
      </c>
      <c r="AD1806">
        <v>44604</v>
      </c>
      <c r="AE1806">
        <v>1.026</v>
      </c>
      <c r="AF1806">
        <v>0.22370000000000001</v>
      </c>
      <c r="AG1806">
        <v>4.5</v>
      </c>
      <c r="AH1806" t="s">
        <v>204</v>
      </c>
      <c r="AV1806">
        <v>58.8</v>
      </c>
      <c r="AW1806">
        <v>43466822</v>
      </c>
      <c r="AX1806">
        <v>77.39</v>
      </c>
      <c r="AY1806">
        <v>41.4</v>
      </c>
      <c r="AZ1806">
        <v>16.462</v>
      </c>
      <c r="BA1806">
        <v>11.132999999999999</v>
      </c>
      <c r="BB1806">
        <v>7894.393</v>
      </c>
      <c r="BC1806">
        <v>0.1</v>
      </c>
      <c r="BD1806">
        <v>539.84900000000005</v>
      </c>
      <c r="BE1806">
        <v>7.11</v>
      </c>
      <c r="BF1806">
        <v>13.5</v>
      </c>
      <c r="BG1806">
        <v>47.4</v>
      </c>
      <c r="BI1806">
        <v>8.8000000000000007</v>
      </c>
      <c r="BJ1806">
        <v>72.06</v>
      </c>
      <c r="BK1806">
        <v>0.77900000000000003</v>
      </c>
    </row>
    <row r="1807" spans="1:67" x14ac:dyDescent="0.3">
      <c r="A1807" t="s">
        <v>208</v>
      </c>
      <c r="B1807" t="s">
        <v>206</v>
      </c>
      <c r="C1807" t="s">
        <v>209</v>
      </c>
      <c r="D1807" s="33">
        <v>44146</v>
      </c>
      <c r="E1807">
        <v>504423</v>
      </c>
      <c r="F1807">
        <v>10879</v>
      </c>
      <c r="G1807">
        <v>10133</v>
      </c>
      <c r="H1807">
        <v>9214</v>
      </c>
      <c r="I1807">
        <v>196</v>
      </c>
      <c r="J1807">
        <v>180.286</v>
      </c>
      <c r="K1807">
        <v>11604.781999999999</v>
      </c>
      <c r="L1807">
        <v>250.28299999999999</v>
      </c>
      <c r="M1807">
        <v>233.12</v>
      </c>
      <c r="N1807">
        <v>211.97800000000001</v>
      </c>
      <c r="O1807">
        <v>4.5090000000000003</v>
      </c>
      <c r="P1807">
        <v>4.1479999999999997</v>
      </c>
      <c r="Q1807">
        <v>1.1599999999999999</v>
      </c>
      <c r="Z1807">
        <v>43908</v>
      </c>
      <c r="AA1807">
        <v>3735166</v>
      </c>
      <c r="AB1807">
        <v>85.930999999999997</v>
      </c>
      <c r="AC1807">
        <v>1.01</v>
      </c>
      <c r="AD1807">
        <v>49811</v>
      </c>
      <c r="AE1807">
        <v>1.1459999999999999</v>
      </c>
      <c r="AF1807">
        <v>0.2034</v>
      </c>
      <c r="AG1807">
        <v>4.9000000000000004</v>
      </c>
      <c r="AH1807" t="s">
        <v>204</v>
      </c>
      <c r="AV1807">
        <v>58.8</v>
      </c>
      <c r="AW1807">
        <v>43466822</v>
      </c>
      <c r="AX1807">
        <v>77.39</v>
      </c>
      <c r="AY1807">
        <v>41.4</v>
      </c>
      <c r="AZ1807">
        <v>16.462</v>
      </c>
      <c r="BA1807">
        <v>11.132999999999999</v>
      </c>
      <c r="BB1807">
        <v>7894.393</v>
      </c>
      <c r="BC1807">
        <v>0.1</v>
      </c>
      <c r="BD1807">
        <v>539.84900000000005</v>
      </c>
      <c r="BE1807">
        <v>7.11</v>
      </c>
      <c r="BF1807">
        <v>13.5</v>
      </c>
      <c r="BG1807">
        <v>47.4</v>
      </c>
      <c r="BI1807">
        <v>8.8000000000000007</v>
      </c>
      <c r="BJ1807">
        <v>72.06</v>
      </c>
      <c r="BK1807">
        <v>0.77900000000000003</v>
      </c>
    </row>
    <row r="1808" spans="1:67" x14ac:dyDescent="0.3">
      <c r="A1808" t="s">
        <v>208</v>
      </c>
      <c r="B1808" t="s">
        <v>206</v>
      </c>
      <c r="C1808" t="s">
        <v>209</v>
      </c>
      <c r="D1808" s="33">
        <v>44147</v>
      </c>
      <c r="E1808">
        <v>515755</v>
      </c>
      <c r="F1808">
        <v>11332</v>
      </c>
      <c r="G1808">
        <v>10303.571</v>
      </c>
      <c r="H1808">
        <v>9422</v>
      </c>
      <c r="I1808">
        <v>208</v>
      </c>
      <c r="J1808">
        <v>182</v>
      </c>
      <c r="K1808">
        <v>11865.486999999999</v>
      </c>
      <c r="L1808">
        <v>260.70499999999998</v>
      </c>
      <c r="M1808">
        <v>237.04499999999999</v>
      </c>
      <c r="N1808">
        <v>216.76300000000001</v>
      </c>
      <c r="O1808">
        <v>4.7850000000000001</v>
      </c>
      <c r="P1808">
        <v>4.1870000000000003</v>
      </c>
      <c r="Q1808">
        <v>1.1499999999999999</v>
      </c>
      <c r="Z1808">
        <v>46933</v>
      </c>
      <c r="AA1808">
        <v>3782099</v>
      </c>
      <c r="AB1808">
        <v>87.010999999999996</v>
      </c>
      <c r="AC1808">
        <v>1.08</v>
      </c>
      <c r="AD1808">
        <v>46895</v>
      </c>
      <c r="AE1808">
        <v>1.079</v>
      </c>
      <c r="AF1808">
        <v>0.21970000000000001</v>
      </c>
      <c r="AG1808">
        <v>4.5999999999999996</v>
      </c>
      <c r="AH1808" t="s">
        <v>204</v>
      </c>
      <c r="AV1808">
        <v>58.8</v>
      </c>
      <c r="AW1808">
        <v>43466822</v>
      </c>
      <c r="AX1808">
        <v>77.39</v>
      </c>
      <c r="AY1808">
        <v>41.4</v>
      </c>
      <c r="AZ1808">
        <v>16.462</v>
      </c>
      <c r="BA1808">
        <v>11.132999999999999</v>
      </c>
      <c r="BB1808">
        <v>7894.393</v>
      </c>
      <c r="BC1808">
        <v>0.1</v>
      </c>
      <c r="BD1808">
        <v>539.84900000000005</v>
      </c>
      <c r="BE1808">
        <v>7.11</v>
      </c>
      <c r="BF1808">
        <v>13.5</v>
      </c>
      <c r="BG1808">
        <v>47.4</v>
      </c>
      <c r="BI1808">
        <v>8.8000000000000007</v>
      </c>
      <c r="BJ1808">
        <v>72.06</v>
      </c>
      <c r="BK1808">
        <v>0.77900000000000003</v>
      </c>
    </row>
    <row r="1809" spans="1:63" x14ac:dyDescent="0.3">
      <c r="A1809" t="s">
        <v>208</v>
      </c>
      <c r="B1809" t="s">
        <v>206</v>
      </c>
      <c r="C1809" t="s">
        <v>209</v>
      </c>
      <c r="D1809" s="33">
        <v>44148</v>
      </c>
      <c r="E1809">
        <v>527808</v>
      </c>
      <c r="F1809">
        <v>12053</v>
      </c>
      <c r="G1809">
        <v>10606.143</v>
      </c>
      <c r="H1809">
        <v>9604</v>
      </c>
      <c r="I1809">
        <v>182</v>
      </c>
      <c r="J1809">
        <v>178</v>
      </c>
      <c r="K1809">
        <v>12142.779</v>
      </c>
      <c r="L1809">
        <v>277.29199999999997</v>
      </c>
      <c r="M1809">
        <v>244.005</v>
      </c>
      <c r="N1809">
        <v>220.95</v>
      </c>
      <c r="O1809">
        <v>4.1870000000000003</v>
      </c>
      <c r="P1809">
        <v>4.0949999999999998</v>
      </c>
      <c r="Q1809">
        <v>1.1499999999999999</v>
      </c>
      <c r="Z1809">
        <v>46813</v>
      </c>
      <c r="AA1809">
        <v>3828912</v>
      </c>
      <c r="AB1809">
        <v>88.087999999999994</v>
      </c>
      <c r="AC1809">
        <v>1.077</v>
      </c>
      <c r="AD1809">
        <v>43962</v>
      </c>
      <c r="AE1809">
        <v>1.0109999999999999</v>
      </c>
      <c r="AF1809">
        <v>0.24129999999999999</v>
      </c>
      <c r="AG1809">
        <v>4.0999999999999996</v>
      </c>
      <c r="AH1809" t="s">
        <v>204</v>
      </c>
      <c r="AV1809">
        <v>61.57</v>
      </c>
      <c r="AW1809">
        <v>43466822</v>
      </c>
      <c r="AX1809">
        <v>77.39</v>
      </c>
      <c r="AY1809">
        <v>41.4</v>
      </c>
      <c r="AZ1809">
        <v>16.462</v>
      </c>
      <c r="BA1809">
        <v>11.132999999999999</v>
      </c>
      <c r="BB1809">
        <v>7894.393</v>
      </c>
      <c r="BC1809">
        <v>0.1</v>
      </c>
      <c r="BD1809">
        <v>539.84900000000005</v>
      </c>
      <c r="BE1809">
        <v>7.11</v>
      </c>
      <c r="BF1809">
        <v>13.5</v>
      </c>
      <c r="BG1809">
        <v>47.4</v>
      </c>
      <c r="BI1809">
        <v>8.8000000000000007</v>
      </c>
      <c r="BJ1809">
        <v>72.06</v>
      </c>
      <c r="BK1809">
        <v>0.77900000000000003</v>
      </c>
    </row>
    <row r="1810" spans="1:63" x14ac:dyDescent="0.3">
      <c r="A1810" t="s">
        <v>208</v>
      </c>
      <c r="B1810" t="s">
        <v>206</v>
      </c>
      <c r="C1810" t="s">
        <v>209</v>
      </c>
      <c r="D1810" s="33">
        <v>44149</v>
      </c>
      <c r="E1810">
        <v>540593</v>
      </c>
      <c r="F1810">
        <v>12785</v>
      </c>
      <c r="G1810">
        <v>10856.429</v>
      </c>
      <c r="H1810">
        <v>9806</v>
      </c>
      <c r="I1810">
        <v>202</v>
      </c>
      <c r="J1810">
        <v>179</v>
      </c>
      <c r="K1810">
        <v>12436.911</v>
      </c>
      <c r="L1810">
        <v>294.13200000000001</v>
      </c>
      <c r="M1810">
        <v>249.76400000000001</v>
      </c>
      <c r="N1810">
        <v>225.59700000000001</v>
      </c>
      <c r="O1810">
        <v>4.6470000000000002</v>
      </c>
      <c r="P1810">
        <v>4.1180000000000003</v>
      </c>
      <c r="Q1810">
        <v>1.1599999999999999</v>
      </c>
      <c r="Z1810">
        <v>84054</v>
      </c>
      <c r="AA1810">
        <v>3912966</v>
      </c>
      <c r="AB1810">
        <v>90.022000000000006</v>
      </c>
      <c r="AC1810">
        <v>1.9339999999999999</v>
      </c>
      <c r="AD1810">
        <v>48648</v>
      </c>
      <c r="AE1810">
        <v>1.119</v>
      </c>
      <c r="AF1810">
        <v>0.22320000000000001</v>
      </c>
      <c r="AG1810">
        <v>4.5</v>
      </c>
      <c r="AH1810" t="s">
        <v>204</v>
      </c>
      <c r="AV1810">
        <v>61.57</v>
      </c>
      <c r="AW1810">
        <v>43466822</v>
      </c>
      <c r="AX1810">
        <v>77.39</v>
      </c>
      <c r="AY1810">
        <v>41.4</v>
      </c>
      <c r="AZ1810">
        <v>16.462</v>
      </c>
      <c r="BA1810">
        <v>11.132999999999999</v>
      </c>
      <c r="BB1810">
        <v>7894.393</v>
      </c>
      <c r="BC1810">
        <v>0.1</v>
      </c>
      <c r="BD1810">
        <v>539.84900000000005</v>
      </c>
      <c r="BE1810">
        <v>7.11</v>
      </c>
      <c r="BF1810">
        <v>13.5</v>
      </c>
      <c r="BG1810">
        <v>47.4</v>
      </c>
      <c r="BI1810">
        <v>8.8000000000000007</v>
      </c>
      <c r="BJ1810">
        <v>72.06</v>
      </c>
      <c r="BK1810">
        <v>0.77900000000000003</v>
      </c>
    </row>
    <row r="1811" spans="1:63" x14ac:dyDescent="0.3">
      <c r="A1811" t="s">
        <v>208</v>
      </c>
      <c r="B1811" t="s">
        <v>206</v>
      </c>
      <c r="C1811" t="s">
        <v>209</v>
      </c>
      <c r="D1811" s="33">
        <v>44150</v>
      </c>
      <c r="E1811">
        <v>551533</v>
      </c>
      <c r="F1811">
        <v>10940</v>
      </c>
      <c r="G1811">
        <v>11041.143</v>
      </c>
      <c r="H1811">
        <v>9904</v>
      </c>
      <c r="I1811">
        <v>98</v>
      </c>
      <c r="J1811">
        <v>172.714</v>
      </c>
      <c r="K1811">
        <v>12688.597</v>
      </c>
      <c r="L1811">
        <v>251.68600000000001</v>
      </c>
      <c r="M1811">
        <v>254.01300000000001</v>
      </c>
      <c r="N1811">
        <v>227.852</v>
      </c>
      <c r="O1811">
        <v>2.2549999999999999</v>
      </c>
      <c r="P1811">
        <v>3.9729999999999999</v>
      </c>
      <c r="Q1811">
        <v>1.17</v>
      </c>
      <c r="AD1811">
        <v>45888</v>
      </c>
      <c r="AE1811">
        <v>1.056</v>
      </c>
      <c r="AF1811">
        <v>0.24060000000000001</v>
      </c>
      <c r="AG1811">
        <v>4.2</v>
      </c>
      <c r="AH1811" t="s">
        <v>204</v>
      </c>
      <c r="AV1811">
        <v>61.57</v>
      </c>
      <c r="AW1811">
        <v>43466822</v>
      </c>
      <c r="AX1811">
        <v>77.39</v>
      </c>
      <c r="AY1811">
        <v>41.4</v>
      </c>
      <c r="AZ1811">
        <v>16.462</v>
      </c>
      <c r="BA1811">
        <v>11.132999999999999</v>
      </c>
      <c r="BB1811">
        <v>7894.393</v>
      </c>
      <c r="BC1811">
        <v>0.1</v>
      </c>
      <c r="BD1811">
        <v>539.84900000000005</v>
      </c>
      <c r="BE1811">
        <v>7.11</v>
      </c>
      <c r="BF1811">
        <v>13.5</v>
      </c>
      <c r="BG1811">
        <v>47.4</v>
      </c>
      <c r="BI1811">
        <v>8.8000000000000007</v>
      </c>
      <c r="BJ1811">
        <v>72.06</v>
      </c>
      <c r="BK1811">
        <v>0.77900000000000003</v>
      </c>
    </row>
    <row r="1812" spans="1:63" x14ac:dyDescent="0.3">
      <c r="A1812" t="s">
        <v>208</v>
      </c>
      <c r="B1812" t="s">
        <v>206</v>
      </c>
      <c r="C1812" t="s">
        <v>209</v>
      </c>
      <c r="D1812" s="33">
        <v>44151</v>
      </c>
      <c r="E1812">
        <v>561581</v>
      </c>
      <c r="F1812">
        <v>10048</v>
      </c>
      <c r="G1812">
        <v>11204</v>
      </c>
      <c r="H1812">
        <v>10002</v>
      </c>
      <c r="I1812">
        <v>98</v>
      </c>
      <c r="J1812">
        <v>170</v>
      </c>
      <c r="K1812">
        <v>12919.762000000001</v>
      </c>
      <c r="L1812">
        <v>231.16499999999999</v>
      </c>
      <c r="M1812">
        <v>257.76</v>
      </c>
      <c r="N1812">
        <v>230.107</v>
      </c>
      <c r="O1812">
        <v>2.2549999999999999</v>
      </c>
      <c r="P1812">
        <v>3.911</v>
      </c>
      <c r="Q1812">
        <v>1.17</v>
      </c>
      <c r="AD1812">
        <v>44140</v>
      </c>
      <c r="AE1812">
        <v>1.0149999999999999</v>
      </c>
      <c r="AF1812">
        <v>0.25380000000000003</v>
      </c>
      <c r="AG1812">
        <v>3.9</v>
      </c>
      <c r="AH1812" t="s">
        <v>204</v>
      </c>
      <c r="AV1812">
        <v>61.57</v>
      </c>
      <c r="AW1812">
        <v>43466822</v>
      </c>
      <c r="AX1812">
        <v>77.39</v>
      </c>
      <c r="AY1812">
        <v>41.4</v>
      </c>
      <c r="AZ1812">
        <v>16.462</v>
      </c>
      <c r="BA1812">
        <v>11.132999999999999</v>
      </c>
      <c r="BB1812">
        <v>7894.393</v>
      </c>
      <c r="BC1812">
        <v>0.1</v>
      </c>
      <c r="BD1812">
        <v>539.84900000000005</v>
      </c>
      <c r="BE1812">
        <v>7.11</v>
      </c>
      <c r="BF1812">
        <v>13.5</v>
      </c>
      <c r="BG1812">
        <v>47.4</v>
      </c>
      <c r="BI1812">
        <v>8.8000000000000007</v>
      </c>
      <c r="BJ1812">
        <v>72.06</v>
      </c>
      <c r="BK1812">
        <v>0.77900000000000003</v>
      </c>
    </row>
    <row r="1813" spans="1:63" x14ac:dyDescent="0.3">
      <c r="A1813" t="s">
        <v>208</v>
      </c>
      <c r="B1813" t="s">
        <v>206</v>
      </c>
      <c r="C1813" t="s">
        <v>209</v>
      </c>
      <c r="D1813" s="33">
        <v>44152</v>
      </c>
      <c r="E1813">
        <v>573758</v>
      </c>
      <c r="F1813">
        <v>12177</v>
      </c>
      <c r="G1813">
        <v>11459.143</v>
      </c>
      <c r="H1813">
        <v>10168</v>
      </c>
      <c r="I1813">
        <v>166</v>
      </c>
      <c r="J1813">
        <v>164.286</v>
      </c>
      <c r="K1813">
        <v>13199.906999999999</v>
      </c>
      <c r="L1813">
        <v>280.14499999999998</v>
      </c>
      <c r="M1813">
        <v>263.63</v>
      </c>
      <c r="N1813">
        <v>233.92599999999999</v>
      </c>
      <c r="O1813">
        <v>3.819</v>
      </c>
      <c r="P1813">
        <v>3.78</v>
      </c>
      <c r="Q1813">
        <v>1.17</v>
      </c>
      <c r="AA1813">
        <v>3979421</v>
      </c>
      <c r="AB1813">
        <v>91.551000000000002</v>
      </c>
      <c r="AD1813">
        <v>41166</v>
      </c>
      <c r="AE1813">
        <v>0.94699999999999995</v>
      </c>
      <c r="AF1813">
        <v>0.27839999999999998</v>
      </c>
      <c r="AG1813">
        <v>3.6</v>
      </c>
      <c r="AH1813" t="s">
        <v>204</v>
      </c>
      <c r="AV1813">
        <v>61.57</v>
      </c>
      <c r="AW1813">
        <v>43466822</v>
      </c>
      <c r="AX1813">
        <v>77.39</v>
      </c>
      <c r="AY1813">
        <v>41.4</v>
      </c>
      <c r="AZ1813">
        <v>16.462</v>
      </c>
      <c r="BA1813">
        <v>11.132999999999999</v>
      </c>
      <c r="BB1813">
        <v>7894.393</v>
      </c>
      <c r="BC1813">
        <v>0.1</v>
      </c>
      <c r="BD1813">
        <v>539.84900000000005</v>
      </c>
      <c r="BE1813">
        <v>7.11</v>
      </c>
      <c r="BF1813">
        <v>13.5</v>
      </c>
      <c r="BG1813">
        <v>47.4</v>
      </c>
      <c r="BI1813">
        <v>8.8000000000000007</v>
      </c>
      <c r="BJ1813">
        <v>72.06</v>
      </c>
      <c r="BK1813">
        <v>0.77900000000000003</v>
      </c>
    </row>
    <row r="1814" spans="1:63" x14ac:dyDescent="0.3">
      <c r="A1814" t="s">
        <v>208</v>
      </c>
      <c r="B1814" t="s">
        <v>206</v>
      </c>
      <c r="C1814" t="s">
        <v>209</v>
      </c>
      <c r="D1814" s="33">
        <v>44153</v>
      </c>
      <c r="E1814">
        <v>586522</v>
      </c>
      <c r="F1814">
        <v>12764</v>
      </c>
      <c r="G1814">
        <v>11728.429</v>
      </c>
      <c r="H1814">
        <v>10431</v>
      </c>
      <c r="I1814">
        <v>263</v>
      </c>
      <c r="J1814">
        <v>173.857</v>
      </c>
      <c r="K1814">
        <v>13493.556</v>
      </c>
      <c r="L1814">
        <v>293.649</v>
      </c>
      <c r="M1814">
        <v>269.82499999999999</v>
      </c>
      <c r="N1814">
        <v>239.976</v>
      </c>
      <c r="O1814">
        <v>6.0510000000000002</v>
      </c>
      <c r="P1814">
        <v>4</v>
      </c>
      <c r="Q1814">
        <v>1.1599999999999999</v>
      </c>
      <c r="Z1814">
        <v>42862</v>
      </c>
      <c r="AA1814">
        <v>4022283</v>
      </c>
      <c r="AB1814">
        <v>92.537000000000006</v>
      </c>
      <c r="AC1814">
        <v>0.98599999999999999</v>
      </c>
      <c r="AD1814">
        <v>41017</v>
      </c>
      <c r="AE1814">
        <v>0.94399999999999995</v>
      </c>
      <c r="AF1814">
        <v>0.28589999999999999</v>
      </c>
      <c r="AG1814">
        <v>3.5</v>
      </c>
      <c r="AH1814" t="s">
        <v>204</v>
      </c>
      <c r="AV1814">
        <v>61.57</v>
      </c>
      <c r="AW1814">
        <v>43466822</v>
      </c>
      <c r="AX1814">
        <v>77.39</v>
      </c>
      <c r="AY1814">
        <v>41.4</v>
      </c>
      <c r="AZ1814">
        <v>16.462</v>
      </c>
      <c r="BA1814">
        <v>11.132999999999999</v>
      </c>
      <c r="BB1814">
        <v>7894.393</v>
      </c>
      <c r="BC1814">
        <v>0.1</v>
      </c>
      <c r="BD1814">
        <v>539.84900000000005</v>
      </c>
      <c r="BE1814">
        <v>7.11</v>
      </c>
      <c r="BF1814">
        <v>13.5</v>
      </c>
      <c r="BG1814">
        <v>47.4</v>
      </c>
      <c r="BI1814">
        <v>8.8000000000000007</v>
      </c>
      <c r="BJ1814">
        <v>72.06</v>
      </c>
      <c r="BK1814">
        <v>0.77900000000000003</v>
      </c>
    </row>
    <row r="1815" spans="1:63" x14ac:dyDescent="0.3">
      <c r="A1815" t="s">
        <v>208</v>
      </c>
      <c r="B1815" t="s">
        <v>206</v>
      </c>
      <c r="C1815" t="s">
        <v>209</v>
      </c>
      <c r="D1815" s="33">
        <v>44154</v>
      </c>
      <c r="E1815">
        <v>600152</v>
      </c>
      <c r="F1815">
        <v>13630</v>
      </c>
      <c r="G1815">
        <v>12056.714</v>
      </c>
      <c r="H1815">
        <v>10694</v>
      </c>
      <c r="I1815">
        <v>263</v>
      </c>
      <c r="J1815">
        <v>181.714</v>
      </c>
      <c r="K1815">
        <v>13807.129000000001</v>
      </c>
      <c r="L1815">
        <v>313.572</v>
      </c>
      <c r="M1815">
        <v>277.37700000000001</v>
      </c>
      <c r="N1815">
        <v>246.02699999999999</v>
      </c>
      <c r="O1815">
        <v>6.0510000000000002</v>
      </c>
      <c r="P1815">
        <v>4.181</v>
      </c>
      <c r="Q1815">
        <v>1.1499999999999999</v>
      </c>
      <c r="Z1815">
        <v>40585</v>
      </c>
      <c r="AA1815">
        <v>4062868</v>
      </c>
      <c r="AB1815">
        <v>93.471000000000004</v>
      </c>
      <c r="AC1815">
        <v>0.93400000000000005</v>
      </c>
      <c r="AD1815">
        <v>40110</v>
      </c>
      <c r="AE1815">
        <v>0.92300000000000004</v>
      </c>
      <c r="AF1815">
        <v>0.30059999999999998</v>
      </c>
      <c r="AG1815">
        <v>3.3</v>
      </c>
      <c r="AH1815" t="s">
        <v>204</v>
      </c>
      <c r="AV1815">
        <v>61.57</v>
      </c>
      <c r="AW1815">
        <v>43466822</v>
      </c>
      <c r="AX1815">
        <v>77.39</v>
      </c>
      <c r="AY1815">
        <v>41.4</v>
      </c>
      <c r="AZ1815">
        <v>16.462</v>
      </c>
      <c r="BA1815">
        <v>11.132999999999999</v>
      </c>
      <c r="BB1815">
        <v>7894.393</v>
      </c>
      <c r="BC1815">
        <v>0.1</v>
      </c>
      <c r="BD1815">
        <v>539.84900000000005</v>
      </c>
      <c r="BE1815">
        <v>7.11</v>
      </c>
      <c r="BF1815">
        <v>13.5</v>
      </c>
      <c r="BG1815">
        <v>47.4</v>
      </c>
      <c r="BI1815">
        <v>8.8000000000000007</v>
      </c>
      <c r="BJ1815">
        <v>72.06</v>
      </c>
      <c r="BK1815">
        <v>0.77900000000000003</v>
      </c>
    </row>
    <row r="1816" spans="1:63" x14ac:dyDescent="0.3">
      <c r="A1816" t="s">
        <v>208</v>
      </c>
      <c r="B1816" t="s">
        <v>206</v>
      </c>
      <c r="C1816" t="s">
        <v>209</v>
      </c>
      <c r="D1816" s="33">
        <v>44155</v>
      </c>
      <c r="E1816">
        <v>614986</v>
      </c>
      <c r="F1816">
        <v>14834</v>
      </c>
      <c r="G1816">
        <v>12454</v>
      </c>
      <c r="H1816">
        <v>10929</v>
      </c>
      <c r="I1816">
        <v>235</v>
      </c>
      <c r="J1816">
        <v>189.286</v>
      </c>
      <c r="K1816">
        <v>14148.4</v>
      </c>
      <c r="L1816">
        <v>341.27199999999999</v>
      </c>
      <c r="M1816">
        <v>286.517</v>
      </c>
      <c r="N1816">
        <v>251.43299999999999</v>
      </c>
      <c r="O1816">
        <v>5.4059999999999997</v>
      </c>
      <c r="P1816">
        <v>4.3550000000000004</v>
      </c>
      <c r="Q1816">
        <v>1.1499999999999999</v>
      </c>
      <c r="Z1816">
        <v>45957</v>
      </c>
      <c r="AA1816">
        <v>4108825</v>
      </c>
      <c r="AB1816">
        <v>94.528000000000006</v>
      </c>
      <c r="AC1816">
        <v>1.0569999999999999</v>
      </c>
      <c r="AD1816">
        <v>39988</v>
      </c>
      <c r="AE1816">
        <v>0.92</v>
      </c>
      <c r="AF1816">
        <v>0.31140000000000001</v>
      </c>
      <c r="AG1816">
        <v>3.2</v>
      </c>
      <c r="AH1816" t="s">
        <v>204</v>
      </c>
      <c r="AV1816">
        <v>61.57</v>
      </c>
      <c r="AW1816">
        <v>43466822</v>
      </c>
      <c r="AX1816">
        <v>77.39</v>
      </c>
      <c r="AY1816">
        <v>41.4</v>
      </c>
      <c r="AZ1816">
        <v>16.462</v>
      </c>
      <c r="BA1816">
        <v>11.132999999999999</v>
      </c>
      <c r="BB1816">
        <v>7894.393</v>
      </c>
      <c r="BC1816">
        <v>0.1</v>
      </c>
      <c r="BD1816">
        <v>539.84900000000005</v>
      </c>
      <c r="BE1816">
        <v>7.11</v>
      </c>
      <c r="BF1816">
        <v>13.5</v>
      </c>
      <c r="BG1816">
        <v>47.4</v>
      </c>
      <c r="BI1816">
        <v>8.8000000000000007</v>
      </c>
      <c r="BJ1816">
        <v>72.06</v>
      </c>
      <c r="BK1816">
        <v>0.77900000000000003</v>
      </c>
    </row>
    <row r="1817" spans="1:63" x14ac:dyDescent="0.3">
      <c r="A1817" t="s">
        <v>208</v>
      </c>
      <c r="B1817" t="s">
        <v>206</v>
      </c>
      <c r="C1817" t="s">
        <v>209</v>
      </c>
      <c r="D1817" s="33">
        <v>44156</v>
      </c>
      <c r="E1817">
        <v>629850</v>
      </c>
      <c r="F1817">
        <v>14864</v>
      </c>
      <c r="G1817">
        <v>12751</v>
      </c>
      <c r="H1817">
        <v>11149</v>
      </c>
      <c r="I1817">
        <v>220</v>
      </c>
      <c r="J1817">
        <v>191.857</v>
      </c>
      <c r="K1817">
        <v>14490.361999999999</v>
      </c>
      <c r="L1817">
        <v>341.96199999999999</v>
      </c>
      <c r="M1817">
        <v>293.35000000000002</v>
      </c>
      <c r="N1817">
        <v>256.49400000000003</v>
      </c>
      <c r="O1817">
        <v>5.0609999999999999</v>
      </c>
      <c r="P1817">
        <v>4.4139999999999997</v>
      </c>
      <c r="Q1817">
        <v>1.1399999999999999</v>
      </c>
      <c r="Z1817">
        <v>45508</v>
      </c>
      <c r="AA1817">
        <v>4154333</v>
      </c>
      <c r="AB1817">
        <v>95.575000000000003</v>
      </c>
      <c r="AC1817">
        <v>1.0469999999999999</v>
      </c>
      <c r="AD1817">
        <v>34481</v>
      </c>
      <c r="AE1817">
        <v>0.79300000000000004</v>
      </c>
      <c r="AF1817">
        <v>0.36980000000000002</v>
      </c>
      <c r="AG1817">
        <v>2.7</v>
      </c>
      <c r="AH1817" t="s">
        <v>204</v>
      </c>
      <c r="AV1817">
        <v>61.57</v>
      </c>
      <c r="AW1817">
        <v>43466822</v>
      </c>
      <c r="AX1817">
        <v>77.39</v>
      </c>
      <c r="AY1817">
        <v>41.4</v>
      </c>
      <c r="AZ1817">
        <v>16.462</v>
      </c>
      <c r="BA1817">
        <v>11.132999999999999</v>
      </c>
      <c r="BB1817">
        <v>7894.393</v>
      </c>
      <c r="BC1817">
        <v>0.1</v>
      </c>
      <c r="BD1817">
        <v>539.84900000000005</v>
      </c>
      <c r="BE1817">
        <v>7.11</v>
      </c>
      <c r="BF1817">
        <v>13.5</v>
      </c>
      <c r="BG1817">
        <v>47.4</v>
      </c>
      <c r="BI1817">
        <v>8.8000000000000007</v>
      </c>
      <c r="BJ1817">
        <v>72.06</v>
      </c>
      <c r="BK1817">
        <v>0.77900000000000003</v>
      </c>
    </row>
    <row r="1818" spans="1:63" x14ac:dyDescent="0.3">
      <c r="A1818" t="s">
        <v>208</v>
      </c>
      <c r="B1818" t="s">
        <v>206</v>
      </c>
      <c r="C1818" t="s">
        <v>209</v>
      </c>
      <c r="D1818" s="33">
        <v>44157</v>
      </c>
      <c r="E1818">
        <v>642215</v>
      </c>
      <c r="F1818">
        <v>12365</v>
      </c>
      <c r="G1818">
        <v>12954.571</v>
      </c>
      <c r="H1818">
        <v>11292</v>
      </c>
      <c r="I1818">
        <v>143</v>
      </c>
      <c r="J1818">
        <v>198.286</v>
      </c>
      <c r="K1818">
        <v>14774.832</v>
      </c>
      <c r="L1818">
        <v>284.47000000000003</v>
      </c>
      <c r="M1818">
        <v>298.03399999999999</v>
      </c>
      <c r="N1818">
        <v>259.78399999999999</v>
      </c>
      <c r="O1818">
        <v>3.29</v>
      </c>
      <c r="P1818">
        <v>4.5620000000000003</v>
      </c>
      <c r="Q1818">
        <v>1.1399999999999999</v>
      </c>
      <c r="AD1818">
        <v>37693</v>
      </c>
      <c r="AE1818">
        <v>0.86699999999999999</v>
      </c>
      <c r="AF1818">
        <v>0.34370000000000001</v>
      </c>
      <c r="AG1818">
        <v>2.9</v>
      </c>
      <c r="AH1818" t="s">
        <v>204</v>
      </c>
      <c r="AV1818">
        <v>61.57</v>
      </c>
      <c r="AW1818">
        <v>43466822</v>
      </c>
      <c r="AX1818">
        <v>77.39</v>
      </c>
      <c r="AY1818">
        <v>41.4</v>
      </c>
      <c r="AZ1818">
        <v>16.462</v>
      </c>
      <c r="BA1818">
        <v>11.132999999999999</v>
      </c>
      <c r="BB1818">
        <v>7894.393</v>
      </c>
      <c r="BC1818">
        <v>0.1</v>
      </c>
      <c r="BD1818">
        <v>539.84900000000005</v>
      </c>
      <c r="BE1818">
        <v>7.11</v>
      </c>
      <c r="BF1818">
        <v>13.5</v>
      </c>
      <c r="BG1818">
        <v>47.4</v>
      </c>
      <c r="BI1818">
        <v>8.8000000000000007</v>
      </c>
      <c r="BJ1818">
        <v>72.06</v>
      </c>
      <c r="BK1818">
        <v>0.77900000000000003</v>
      </c>
    </row>
    <row r="1819" spans="1:63" x14ac:dyDescent="0.3">
      <c r="A1819" t="s">
        <v>208</v>
      </c>
      <c r="B1819" t="s">
        <v>206</v>
      </c>
      <c r="C1819" t="s">
        <v>209</v>
      </c>
      <c r="D1819" s="33">
        <v>44158</v>
      </c>
      <c r="E1819">
        <v>653442</v>
      </c>
      <c r="F1819">
        <v>11227</v>
      </c>
      <c r="G1819">
        <v>13123</v>
      </c>
      <c r="H1819">
        <v>11423</v>
      </c>
      <c r="I1819">
        <v>131</v>
      </c>
      <c r="J1819">
        <v>203</v>
      </c>
      <c r="K1819">
        <v>15033.120999999999</v>
      </c>
      <c r="L1819">
        <v>258.28899999999999</v>
      </c>
      <c r="M1819">
        <v>301.90800000000002</v>
      </c>
      <c r="N1819">
        <v>262.798</v>
      </c>
      <c r="O1819">
        <v>3.0139999999999998</v>
      </c>
      <c r="P1819">
        <v>4.67</v>
      </c>
      <c r="Q1819">
        <v>1.1299999999999999</v>
      </c>
      <c r="AA1819">
        <v>4243600</v>
      </c>
      <c r="AB1819">
        <v>97.628</v>
      </c>
      <c r="AD1819">
        <v>40904</v>
      </c>
      <c r="AE1819">
        <v>0.94099999999999995</v>
      </c>
      <c r="AF1819">
        <v>0.32079999999999997</v>
      </c>
      <c r="AG1819">
        <v>3.1</v>
      </c>
      <c r="AH1819" t="s">
        <v>204</v>
      </c>
      <c r="AV1819">
        <v>61.57</v>
      </c>
      <c r="AW1819">
        <v>43466822</v>
      </c>
      <c r="AX1819">
        <v>77.39</v>
      </c>
      <c r="AY1819">
        <v>41.4</v>
      </c>
      <c r="AZ1819">
        <v>16.462</v>
      </c>
      <c r="BA1819">
        <v>11.132999999999999</v>
      </c>
      <c r="BB1819">
        <v>7894.393</v>
      </c>
      <c r="BC1819">
        <v>0.1</v>
      </c>
      <c r="BD1819">
        <v>539.84900000000005</v>
      </c>
      <c r="BE1819">
        <v>7.11</v>
      </c>
      <c r="BF1819">
        <v>13.5</v>
      </c>
      <c r="BG1819">
        <v>47.4</v>
      </c>
      <c r="BI1819">
        <v>8.8000000000000007</v>
      </c>
      <c r="BJ1819">
        <v>72.06</v>
      </c>
      <c r="BK1819">
        <v>0.77900000000000003</v>
      </c>
    </row>
    <row r="1820" spans="1:63" x14ac:dyDescent="0.3">
      <c r="A1820" t="s">
        <v>208</v>
      </c>
      <c r="B1820" t="s">
        <v>206</v>
      </c>
      <c r="C1820" t="s">
        <v>209</v>
      </c>
      <c r="D1820" s="33">
        <v>44159</v>
      </c>
      <c r="E1820">
        <v>665968</v>
      </c>
      <c r="F1820">
        <v>12526</v>
      </c>
      <c r="G1820">
        <v>13172.857</v>
      </c>
      <c r="H1820">
        <v>11619</v>
      </c>
      <c r="I1820">
        <v>196</v>
      </c>
      <c r="J1820">
        <v>207.286</v>
      </c>
      <c r="K1820">
        <v>15321.295</v>
      </c>
      <c r="L1820">
        <v>288.17399999999998</v>
      </c>
      <c r="M1820">
        <v>303.05500000000001</v>
      </c>
      <c r="N1820">
        <v>267.30700000000002</v>
      </c>
      <c r="O1820">
        <v>4.5090000000000003</v>
      </c>
      <c r="P1820">
        <v>4.7690000000000001</v>
      </c>
      <c r="Q1820">
        <v>1.1200000000000001</v>
      </c>
      <c r="Z1820">
        <v>35425</v>
      </c>
      <c r="AA1820">
        <v>4279025</v>
      </c>
      <c r="AB1820">
        <v>98.442999999999998</v>
      </c>
      <c r="AC1820">
        <v>0.81499999999999995</v>
      </c>
      <c r="AD1820">
        <v>42801</v>
      </c>
      <c r="AE1820">
        <v>0.98499999999999999</v>
      </c>
      <c r="AF1820">
        <v>0.30780000000000002</v>
      </c>
      <c r="AG1820">
        <v>3.2</v>
      </c>
      <c r="AH1820" t="s">
        <v>204</v>
      </c>
      <c r="AV1820">
        <v>61.57</v>
      </c>
      <c r="AW1820">
        <v>43466822</v>
      </c>
      <c r="AX1820">
        <v>77.39</v>
      </c>
      <c r="AY1820">
        <v>41.4</v>
      </c>
      <c r="AZ1820">
        <v>16.462</v>
      </c>
      <c r="BA1820">
        <v>11.132999999999999</v>
      </c>
      <c r="BB1820">
        <v>7894.393</v>
      </c>
      <c r="BC1820">
        <v>0.1</v>
      </c>
      <c r="BD1820">
        <v>539.84900000000005</v>
      </c>
      <c r="BE1820">
        <v>7.11</v>
      </c>
      <c r="BF1820">
        <v>13.5</v>
      </c>
      <c r="BG1820">
        <v>47.4</v>
      </c>
      <c r="BI1820">
        <v>8.8000000000000007</v>
      </c>
      <c r="BJ1820">
        <v>72.06</v>
      </c>
      <c r="BK1820">
        <v>0.77900000000000003</v>
      </c>
    </row>
    <row r="1821" spans="1:63" x14ac:dyDescent="0.3">
      <c r="A1821" t="s">
        <v>208</v>
      </c>
      <c r="B1821" t="s">
        <v>206</v>
      </c>
      <c r="C1821" t="s">
        <v>209</v>
      </c>
      <c r="D1821" s="33">
        <v>44160</v>
      </c>
      <c r="E1821">
        <v>680132</v>
      </c>
      <c r="F1821">
        <v>14164</v>
      </c>
      <c r="G1821">
        <v>13372.857</v>
      </c>
      <c r="H1821">
        <v>11857</v>
      </c>
      <c r="I1821">
        <v>238</v>
      </c>
      <c r="J1821">
        <v>203.714</v>
      </c>
      <c r="K1821">
        <v>15647.153</v>
      </c>
      <c r="L1821">
        <v>325.858</v>
      </c>
      <c r="M1821">
        <v>307.65699999999998</v>
      </c>
      <c r="N1821">
        <v>272.78300000000002</v>
      </c>
      <c r="O1821">
        <v>5.4749999999999996</v>
      </c>
      <c r="P1821">
        <v>4.6870000000000003</v>
      </c>
      <c r="Q1821">
        <v>1.1100000000000001</v>
      </c>
      <c r="AD1821">
        <v>43446</v>
      </c>
      <c r="AE1821">
        <v>1</v>
      </c>
      <c r="AF1821">
        <v>0.30780000000000002</v>
      </c>
      <c r="AG1821">
        <v>3.2</v>
      </c>
      <c r="AH1821" t="s">
        <v>204</v>
      </c>
      <c r="AV1821">
        <v>61.57</v>
      </c>
      <c r="AW1821">
        <v>43466822</v>
      </c>
      <c r="AX1821">
        <v>77.39</v>
      </c>
      <c r="AY1821">
        <v>41.4</v>
      </c>
      <c r="AZ1821">
        <v>16.462</v>
      </c>
      <c r="BA1821">
        <v>11.132999999999999</v>
      </c>
      <c r="BB1821">
        <v>7894.393</v>
      </c>
      <c r="BC1821">
        <v>0.1</v>
      </c>
      <c r="BD1821">
        <v>539.84900000000005</v>
      </c>
      <c r="BE1821">
        <v>7.11</v>
      </c>
      <c r="BF1821">
        <v>13.5</v>
      </c>
      <c r="BG1821">
        <v>47.4</v>
      </c>
      <c r="BI1821">
        <v>8.8000000000000007</v>
      </c>
      <c r="BJ1821">
        <v>72.06</v>
      </c>
      <c r="BK1821">
        <v>0.77900000000000003</v>
      </c>
    </row>
    <row r="1822" spans="1:63" x14ac:dyDescent="0.3">
      <c r="A1822" t="s">
        <v>208</v>
      </c>
      <c r="B1822" t="s">
        <v>206</v>
      </c>
      <c r="C1822" t="s">
        <v>209</v>
      </c>
      <c r="D1822" s="33">
        <v>44161</v>
      </c>
      <c r="E1822">
        <v>695755</v>
      </c>
      <c r="F1822">
        <v>15623</v>
      </c>
      <c r="G1822">
        <v>13657.571</v>
      </c>
      <c r="H1822">
        <v>12091</v>
      </c>
      <c r="I1822">
        <v>234</v>
      </c>
      <c r="J1822">
        <v>199.571</v>
      </c>
      <c r="K1822">
        <v>16006.575999999999</v>
      </c>
      <c r="L1822">
        <v>359.42399999999998</v>
      </c>
      <c r="M1822">
        <v>314.20699999999999</v>
      </c>
      <c r="N1822">
        <v>278.166</v>
      </c>
      <c r="O1822">
        <v>5.383</v>
      </c>
      <c r="P1822">
        <v>4.5910000000000002</v>
      </c>
      <c r="Q1822">
        <v>1.1100000000000001</v>
      </c>
      <c r="AA1822">
        <v>4373786</v>
      </c>
      <c r="AB1822">
        <v>100.624</v>
      </c>
      <c r="AD1822">
        <v>44417</v>
      </c>
      <c r="AE1822">
        <v>1.022</v>
      </c>
      <c r="AF1822">
        <v>0.3075</v>
      </c>
      <c r="AG1822">
        <v>3.3</v>
      </c>
      <c r="AH1822" t="s">
        <v>204</v>
      </c>
      <c r="AV1822">
        <v>61.57</v>
      </c>
      <c r="AW1822">
        <v>43466822</v>
      </c>
      <c r="AX1822">
        <v>77.39</v>
      </c>
      <c r="AY1822">
        <v>41.4</v>
      </c>
      <c r="AZ1822">
        <v>16.462</v>
      </c>
      <c r="BA1822">
        <v>11.132999999999999</v>
      </c>
      <c r="BB1822">
        <v>7894.393</v>
      </c>
      <c r="BC1822">
        <v>0.1</v>
      </c>
      <c r="BD1822">
        <v>539.84900000000005</v>
      </c>
      <c r="BE1822">
        <v>7.11</v>
      </c>
      <c r="BF1822">
        <v>13.5</v>
      </c>
      <c r="BG1822">
        <v>47.4</v>
      </c>
      <c r="BI1822">
        <v>8.8000000000000007</v>
      </c>
      <c r="BJ1822">
        <v>72.06</v>
      </c>
      <c r="BK1822">
        <v>0.77900000000000003</v>
      </c>
    </row>
    <row r="1823" spans="1:63" x14ac:dyDescent="0.3">
      <c r="A1823" t="s">
        <v>208</v>
      </c>
      <c r="B1823" t="s">
        <v>206</v>
      </c>
      <c r="C1823" t="s">
        <v>209</v>
      </c>
      <c r="D1823" s="33">
        <v>44162</v>
      </c>
      <c r="E1823">
        <v>712249</v>
      </c>
      <c r="F1823">
        <v>16494</v>
      </c>
      <c r="G1823">
        <v>13894.714</v>
      </c>
      <c r="H1823">
        <v>12292</v>
      </c>
      <c r="I1823">
        <v>201</v>
      </c>
      <c r="J1823">
        <v>194.714</v>
      </c>
      <c r="K1823">
        <v>16386.038</v>
      </c>
      <c r="L1823">
        <v>379.46199999999999</v>
      </c>
      <c r="M1823">
        <v>319.66300000000001</v>
      </c>
      <c r="N1823">
        <v>282.79000000000002</v>
      </c>
      <c r="O1823">
        <v>4.6239999999999997</v>
      </c>
      <c r="P1823">
        <v>4.4800000000000004</v>
      </c>
      <c r="Q1823">
        <v>1.1100000000000001</v>
      </c>
      <c r="Z1823">
        <v>46005</v>
      </c>
      <c r="AA1823">
        <v>4419791</v>
      </c>
      <c r="AB1823">
        <v>101.682</v>
      </c>
      <c r="AC1823">
        <v>1.0580000000000001</v>
      </c>
      <c r="AD1823">
        <v>44424</v>
      </c>
      <c r="AE1823">
        <v>1.022</v>
      </c>
      <c r="AF1823">
        <v>0.31280000000000002</v>
      </c>
      <c r="AG1823">
        <v>3.2</v>
      </c>
      <c r="AH1823" t="s">
        <v>204</v>
      </c>
      <c r="AV1823">
        <v>61.57</v>
      </c>
      <c r="AW1823">
        <v>43466822</v>
      </c>
      <c r="AX1823">
        <v>77.39</v>
      </c>
      <c r="AY1823">
        <v>41.4</v>
      </c>
      <c r="AZ1823">
        <v>16.462</v>
      </c>
      <c r="BA1823">
        <v>11.132999999999999</v>
      </c>
      <c r="BB1823">
        <v>7894.393</v>
      </c>
      <c r="BC1823">
        <v>0.1</v>
      </c>
      <c r="BD1823">
        <v>539.84900000000005</v>
      </c>
      <c r="BE1823">
        <v>7.11</v>
      </c>
      <c r="BF1823">
        <v>13.5</v>
      </c>
      <c r="BG1823">
        <v>47.4</v>
      </c>
      <c r="BI1823">
        <v>8.8000000000000007</v>
      </c>
      <c r="BJ1823">
        <v>72.06</v>
      </c>
      <c r="BK1823">
        <v>0.77900000000000003</v>
      </c>
    </row>
    <row r="1824" spans="1:63" x14ac:dyDescent="0.3">
      <c r="A1824" t="s">
        <v>208</v>
      </c>
      <c r="B1824" t="s">
        <v>206</v>
      </c>
      <c r="C1824" t="s">
        <v>209</v>
      </c>
      <c r="D1824" s="33">
        <v>44163</v>
      </c>
      <c r="E1824">
        <v>728834</v>
      </c>
      <c r="F1824">
        <v>16585</v>
      </c>
      <c r="G1824">
        <v>14140.571</v>
      </c>
      <c r="H1824">
        <v>12485</v>
      </c>
      <c r="I1824">
        <v>193</v>
      </c>
      <c r="J1824">
        <v>190.857</v>
      </c>
      <c r="K1824">
        <v>16767.593000000001</v>
      </c>
      <c r="L1824">
        <v>381.55500000000001</v>
      </c>
      <c r="M1824">
        <v>325.31900000000002</v>
      </c>
      <c r="N1824">
        <v>287.23099999999999</v>
      </c>
      <c r="O1824">
        <v>4.4400000000000004</v>
      </c>
      <c r="P1824">
        <v>4.391</v>
      </c>
      <c r="Q1824">
        <v>1.0900000000000001</v>
      </c>
      <c r="AD1824">
        <v>43112</v>
      </c>
      <c r="AE1824">
        <v>0.99199999999999999</v>
      </c>
      <c r="AF1824">
        <v>0.32800000000000001</v>
      </c>
      <c r="AG1824">
        <v>3</v>
      </c>
      <c r="AH1824" t="s">
        <v>204</v>
      </c>
      <c r="AV1824">
        <v>61.57</v>
      </c>
      <c r="AW1824">
        <v>43466822</v>
      </c>
      <c r="AX1824">
        <v>77.39</v>
      </c>
      <c r="AY1824">
        <v>41.4</v>
      </c>
      <c r="AZ1824">
        <v>16.462</v>
      </c>
      <c r="BA1824">
        <v>11.132999999999999</v>
      </c>
      <c r="BB1824">
        <v>7894.393</v>
      </c>
      <c r="BC1824">
        <v>0.1</v>
      </c>
      <c r="BD1824">
        <v>539.84900000000005</v>
      </c>
      <c r="BE1824">
        <v>7.11</v>
      </c>
      <c r="BF1824">
        <v>13.5</v>
      </c>
      <c r="BG1824">
        <v>47.4</v>
      </c>
      <c r="BI1824">
        <v>8.8000000000000007</v>
      </c>
      <c r="BJ1824">
        <v>72.06</v>
      </c>
      <c r="BK1824">
        <v>0.77900000000000003</v>
      </c>
    </row>
    <row r="1825" spans="1:67" x14ac:dyDescent="0.3">
      <c r="A1825" t="s">
        <v>208</v>
      </c>
      <c r="B1825" t="s">
        <v>206</v>
      </c>
      <c r="C1825" t="s">
        <v>209</v>
      </c>
      <c r="D1825" s="33">
        <v>44164</v>
      </c>
      <c r="E1825">
        <v>742105</v>
      </c>
      <c r="F1825">
        <v>13271</v>
      </c>
      <c r="G1825">
        <v>14270</v>
      </c>
      <c r="H1825">
        <v>12613</v>
      </c>
      <c r="I1825">
        <v>128</v>
      </c>
      <c r="J1825">
        <v>188.714</v>
      </c>
      <c r="K1825">
        <v>17072.906999999999</v>
      </c>
      <c r="L1825">
        <v>305.31299999999999</v>
      </c>
      <c r="M1825">
        <v>328.29599999999999</v>
      </c>
      <c r="N1825">
        <v>290.17500000000001</v>
      </c>
      <c r="O1825">
        <v>2.9449999999999998</v>
      </c>
      <c r="P1825">
        <v>4.3419999999999996</v>
      </c>
      <c r="Q1825">
        <v>1.07</v>
      </c>
      <c r="AD1825">
        <v>41926</v>
      </c>
      <c r="AE1825">
        <v>0.96499999999999997</v>
      </c>
      <c r="AF1825">
        <v>0.34039999999999998</v>
      </c>
      <c r="AG1825">
        <v>2.9</v>
      </c>
      <c r="AH1825" t="s">
        <v>204</v>
      </c>
      <c r="AV1825">
        <v>61.57</v>
      </c>
      <c r="AW1825">
        <v>43466822</v>
      </c>
      <c r="AX1825">
        <v>77.39</v>
      </c>
      <c r="AY1825">
        <v>41.4</v>
      </c>
      <c r="AZ1825">
        <v>16.462</v>
      </c>
      <c r="BA1825">
        <v>11.132999999999999</v>
      </c>
      <c r="BB1825">
        <v>7894.393</v>
      </c>
      <c r="BC1825">
        <v>0.1</v>
      </c>
      <c r="BD1825">
        <v>539.84900000000005</v>
      </c>
      <c r="BE1825">
        <v>7.11</v>
      </c>
      <c r="BF1825">
        <v>13.5</v>
      </c>
      <c r="BG1825">
        <v>47.4</v>
      </c>
      <c r="BI1825">
        <v>8.8000000000000007</v>
      </c>
      <c r="BJ1825">
        <v>72.06</v>
      </c>
      <c r="BK1825">
        <v>0.77900000000000003</v>
      </c>
    </row>
    <row r="1826" spans="1:67" x14ac:dyDescent="0.3">
      <c r="A1826" t="s">
        <v>208</v>
      </c>
      <c r="B1826" t="s">
        <v>206</v>
      </c>
      <c r="C1826" t="s">
        <v>209</v>
      </c>
      <c r="D1826" s="33">
        <v>44165</v>
      </c>
      <c r="E1826">
        <v>752343</v>
      </c>
      <c r="F1826">
        <v>10238</v>
      </c>
      <c r="G1826">
        <v>14128.714</v>
      </c>
      <c r="H1826">
        <v>12731</v>
      </c>
      <c r="I1826">
        <v>118</v>
      </c>
      <c r="J1826">
        <v>186.857</v>
      </c>
      <c r="K1826">
        <v>17308.442999999999</v>
      </c>
      <c r="L1826">
        <v>235.536</v>
      </c>
      <c r="M1826">
        <v>325.04599999999999</v>
      </c>
      <c r="N1826">
        <v>292.89</v>
      </c>
      <c r="O1826">
        <v>2.7149999999999999</v>
      </c>
      <c r="P1826">
        <v>4.2990000000000004</v>
      </c>
      <c r="Q1826">
        <v>1.04</v>
      </c>
      <c r="AA1826">
        <v>4528772</v>
      </c>
      <c r="AB1826">
        <v>104.18899999999999</v>
      </c>
      <c r="AD1826">
        <v>40739</v>
      </c>
      <c r="AE1826">
        <v>0.93700000000000006</v>
      </c>
      <c r="AF1826">
        <v>0.3468</v>
      </c>
      <c r="AG1826">
        <v>2.9</v>
      </c>
      <c r="AH1826" t="s">
        <v>204</v>
      </c>
      <c r="AV1826">
        <v>61.57</v>
      </c>
      <c r="AW1826">
        <v>43466822</v>
      </c>
      <c r="AX1826">
        <v>77.39</v>
      </c>
      <c r="AY1826">
        <v>41.4</v>
      </c>
      <c r="AZ1826">
        <v>16.462</v>
      </c>
      <c r="BA1826">
        <v>11.132999999999999</v>
      </c>
      <c r="BB1826">
        <v>7894.393</v>
      </c>
      <c r="BC1826">
        <v>0.1</v>
      </c>
      <c r="BD1826">
        <v>539.84900000000005</v>
      </c>
      <c r="BE1826">
        <v>7.11</v>
      </c>
      <c r="BF1826">
        <v>13.5</v>
      </c>
      <c r="BG1826">
        <v>47.4</v>
      </c>
      <c r="BI1826">
        <v>8.8000000000000007</v>
      </c>
      <c r="BJ1826">
        <v>72.06</v>
      </c>
      <c r="BK1826">
        <v>0.77900000000000003</v>
      </c>
      <c r="BL1826">
        <v>21886</v>
      </c>
      <c r="BM1826">
        <v>4.1500000000000004</v>
      </c>
      <c r="BN1826">
        <v>32.18</v>
      </c>
      <c r="BO1826">
        <v>503.51047058374797</v>
      </c>
    </row>
    <row r="1827" spans="1:67" x14ac:dyDescent="0.3">
      <c r="A1827" t="s">
        <v>208</v>
      </c>
      <c r="B1827" t="s">
        <v>206</v>
      </c>
      <c r="C1827" t="s">
        <v>209</v>
      </c>
      <c r="D1827" s="33">
        <v>44166</v>
      </c>
      <c r="E1827">
        <v>765117</v>
      </c>
      <c r="F1827">
        <v>12774</v>
      </c>
      <c r="G1827">
        <v>14164.143</v>
      </c>
      <c r="H1827">
        <v>12962</v>
      </c>
      <c r="I1827">
        <v>231</v>
      </c>
      <c r="J1827">
        <v>191.857</v>
      </c>
      <c r="K1827">
        <v>17602.322</v>
      </c>
      <c r="L1827">
        <v>293.87900000000002</v>
      </c>
      <c r="M1827">
        <v>325.86099999999999</v>
      </c>
      <c r="N1827">
        <v>298.20400000000001</v>
      </c>
      <c r="O1827">
        <v>5.3140000000000001</v>
      </c>
      <c r="P1827">
        <v>4.4139999999999997</v>
      </c>
      <c r="Q1827">
        <v>1.02</v>
      </c>
      <c r="Z1827">
        <v>33817</v>
      </c>
      <c r="AA1827">
        <v>4562589</v>
      </c>
      <c r="AB1827">
        <v>104.967</v>
      </c>
      <c r="AC1827">
        <v>0.77800000000000002</v>
      </c>
      <c r="AD1827">
        <v>40509</v>
      </c>
      <c r="AE1827">
        <v>0.93200000000000005</v>
      </c>
      <c r="AF1827">
        <v>0.34970000000000001</v>
      </c>
      <c r="AG1827">
        <v>2.9</v>
      </c>
      <c r="AH1827" t="s">
        <v>204</v>
      </c>
      <c r="AV1827">
        <v>61.57</v>
      </c>
      <c r="AW1827">
        <v>43466822</v>
      </c>
      <c r="AX1827">
        <v>77.39</v>
      </c>
      <c r="AY1827">
        <v>41.4</v>
      </c>
      <c r="AZ1827">
        <v>16.462</v>
      </c>
      <c r="BA1827">
        <v>11.132999999999999</v>
      </c>
      <c r="BB1827">
        <v>7894.393</v>
      </c>
      <c r="BC1827">
        <v>0.1</v>
      </c>
      <c r="BD1827">
        <v>539.84900000000005</v>
      </c>
      <c r="BE1827">
        <v>7.11</v>
      </c>
      <c r="BF1827">
        <v>13.5</v>
      </c>
      <c r="BG1827">
        <v>47.4</v>
      </c>
      <c r="BI1827">
        <v>8.8000000000000007</v>
      </c>
      <c r="BJ1827">
        <v>72.06</v>
      </c>
      <c r="BK1827">
        <v>0.77900000000000003</v>
      </c>
    </row>
    <row r="1828" spans="1:67" x14ac:dyDescent="0.3">
      <c r="A1828" t="s">
        <v>208</v>
      </c>
      <c r="B1828" t="s">
        <v>206</v>
      </c>
      <c r="C1828" t="s">
        <v>209</v>
      </c>
      <c r="D1828" s="33">
        <v>44167</v>
      </c>
      <c r="E1828">
        <v>778560</v>
      </c>
      <c r="F1828">
        <v>13443</v>
      </c>
      <c r="G1828">
        <v>14061.143</v>
      </c>
      <c r="H1828">
        <v>13140</v>
      </c>
      <c r="I1828">
        <v>178</v>
      </c>
      <c r="J1828">
        <v>183.286</v>
      </c>
      <c r="K1828">
        <v>17911.592000000001</v>
      </c>
      <c r="L1828">
        <v>309.27</v>
      </c>
      <c r="M1828">
        <v>323.49099999999999</v>
      </c>
      <c r="N1828">
        <v>302.3</v>
      </c>
      <c r="O1828">
        <v>4.0949999999999998</v>
      </c>
      <c r="P1828">
        <v>4.2169999999999996</v>
      </c>
      <c r="Q1828">
        <v>0.99</v>
      </c>
      <c r="Z1828">
        <v>44445</v>
      </c>
      <c r="AA1828">
        <v>4607034</v>
      </c>
      <c r="AB1828">
        <v>105.99</v>
      </c>
      <c r="AC1828">
        <v>1.0229999999999999</v>
      </c>
      <c r="AD1828">
        <v>40090</v>
      </c>
      <c r="AE1828">
        <v>0.92200000000000004</v>
      </c>
      <c r="AF1828">
        <v>0.35070000000000001</v>
      </c>
      <c r="AG1828">
        <v>2.9</v>
      </c>
      <c r="AH1828" t="s">
        <v>204</v>
      </c>
      <c r="AV1828">
        <v>61.57</v>
      </c>
      <c r="AW1828">
        <v>43466822</v>
      </c>
      <c r="AX1828">
        <v>77.39</v>
      </c>
      <c r="AY1828">
        <v>41.4</v>
      </c>
      <c r="AZ1828">
        <v>16.462</v>
      </c>
      <c r="BA1828">
        <v>11.132999999999999</v>
      </c>
      <c r="BB1828">
        <v>7894.393</v>
      </c>
      <c r="BC1828">
        <v>0.1</v>
      </c>
      <c r="BD1828">
        <v>539.84900000000005</v>
      </c>
      <c r="BE1828">
        <v>7.11</v>
      </c>
      <c r="BF1828">
        <v>13.5</v>
      </c>
      <c r="BG1828">
        <v>47.4</v>
      </c>
      <c r="BI1828">
        <v>8.8000000000000007</v>
      </c>
      <c r="BJ1828">
        <v>72.06</v>
      </c>
      <c r="BK1828">
        <v>0.77900000000000003</v>
      </c>
    </row>
    <row r="1829" spans="1:67" x14ac:dyDescent="0.3">
      <c r="A1829" t="s">
        <v>208</v>
      </c>
      <c r="B1829" t="s">
        <v>206</v>
      </c>
      <c r="C1829" t="s">
        <v>209</v>
      </c>
      <c r="D1829" s="33">
        <v>44168</v>
      </c>
      <c r="E1829">
        <v>793372</v>
      </c>
      <c r="F1829">
        <v>14812</v>
      </c>
      <c r="G1829">
        <v>13945.286</v>
      </c>
      <c r="H1829">
        <v>13394</v>
      </c>
      <c r="I1829">
        <v>254</v>
      </c>
      <c r="J1829">
        <v>186.143</v>
      </c>
      <c r="K1829">
        <v>18252.358</v>
      </c>
      <c r="L1829">
        <v>340.76600000000002</v>
      </c>
      <c r="M1829">
        <v>320.82600000000002</v>
      </c>
      <c r="N1829">
        <v>308.14299999999997</v>
      </c>
      <c r="O1829">
        <v>5.8440000000000003</v>
      </c>
      <c r="P1829">
        <v>4.282</v>
      </c>
      <c r="Q1829">
        <v>0.98</v>
      </c>
      <c r="Z1829">
        <v>47172</v>
      </c>
      <c r="AA1829">
        <v>4654206</v>
      </c>
      <c r="AB1829">
        <v>107.075</v>
      </c>
      <c r="AC1829">
        <v>1.085</v>
      </c>
      <c r="AD1829">
        <v>40060</v>
      </c>
      <c r="AE1829">
        <v>0.92200000000000004</v>
      </c>
      <c r="AF1829">
        <v>0.34810000000000002</v>
      </c>
      <c r="AG1829">
        <v>2.9</v>
      </c>
      <c r="AH1829" t="s">
        <v>204</v>
      </c>
      <c r="AV1829">
        <v>61.57</v>
      </c>
      <c r="AW1829">
        <v>43466822</v>
      </c>
      <c r="AX1829">
        <v>77.39</v>
      </c>
      <c r="AY1829">
        <v>41.4</v>
      </c>
      <c r="AZ1829">
        <v>16.462</v>
      </c>
      <c r="BA1829">
        <v>11.132999999999999</v>
      </c>
      <c r="BB1829">
        <v>7894.393</v>
      </c>
      <c r="BC1829">
        <v>0.1</v>
      </c>
      <c r="BD1829">
        <v>539.84900000000005</v>
      </c>
      <c r="BE1829">
        <v>7.11</v>
      </c>
      <c r="BF1829">
        <v>13.5</v>
      </c>
      <c r="BG1829">
        <v>47.4</v>
      </c>
      <c r="BI1829">
        <v>8.8000000000000007</v>
      </c>
      <c r="BJ1829">
        <v>72.06</v>
      </c>
      <c r="BK1829">
        <v>0.77900000000000003</v>
      </c>
    </row>
    <row r="1830" spans="1:67" x14ac:dyDescent="0.3">
      <c r="A1830" t="s">
        <v>208</v>
      </c>
      <c r="B1830" t="s">
        <v>206</v>
      </c>
      <c r="C1830" t="s">
        <v>209</v>
      </c>
      <c r="D1830" s="33">
        <v>44169</v>
      </c>
      <c r="E1830">
        <v>808828</v>
      </c>
      <c r="F1830">
        <v>15456</v>
      </c>
      <c r="G1830">
        <v>13797</v>
      </c>
      <c r="H1830">
        <v>13641</v>
      </c>
      <c r="I1830">
        <v>247</v>
      </c>
      <c r="J1830">
        <v>192.714</v>
      </c>
      <c r="K1830">
        <v>18607.939999999999</v>
      </c>
      <c r="L1830">
        <v>355.58199999999999</v>
      </c>
      <c r="M1830">
        <v>317.41500000000002</v>
      </c>
      <c r="N1830">
        <v>313.82600000000002</v>
      </c>
      <c r="O1830">
        <v>5.6820000000000004</v>
      </c>
      <c r="P1830">
        <v>4.4340000000000002</v>
      </c>
      <c r="Q1830">
        <v>0.97</v>
      </c>
      <c r="Z1830">
        <v>48028</v>
      </c>
      <c r="AA1830">
        <v>4702234</v>
      </c>
      <c r="AB1830">
        <v>108.18</v>
      </c>
      <c r="AC1830">
        <v>1.105</v>
      </c>
      <c r="AD1830">
        <v>40349</v>
      </c>
      <c r="AE1830">
        <v>0.92800000000000005</v>
      </c>
      <c r="AF1830">
        <v>0.34189999999999998</v>
      </c>
      <c r="AG1830">
        <v>2.9</v>
      </c>
      <c r="AH1830" t="s">
        <v>204</v>
      </c>
      <c r="AV1830">
        <v>61.57</v>
      </c>
      <c r="AW1830">
        <v>43466822</v>
      </c>
      <c r="AX1830">
        <v>77.39</v>
      </c>
      <c r="AY1830">
        <v>41.4</v>
      </c>
      <c r="AZ1830">
        <v>16.462</v>
      </c>
      <c r="BA1830">
        <v>11.132999999999999</v>
      </c>
      <c r="BB1830">
        <v>7894.393</v>
      </c>
      <c r="BC1830">
        <v>0.1</v>
      </c>
      <c r="BD1830">
        <v>539.84900000000005</v>
      </c>
      <c r="BE1830">
        <v>7.11</v>
      </c>
      <c r="BF1830">
        <v>13.5</v>
      </c>
      <c r="BG1830">
        <v>47.4</v>
      </c>
      <c r="BI1830">
        <v>8.8000000000000007</v>
      </c>
      <c r="BJ1830">
        <v>72.06</v>
      </c>
      <c r="BK1830">
        <v>0.77900000000000003</v>
      </c>
    </row>
    <row r="1831" spans="1:67" x14ac:dyDescent="0.3">
      <c r="A1831" t="s">
        <v>208</v>
      </c>
      <c r="B1831" t="s">
        <v>206</v>
      </c>
      <c r="C1831" t="s">
        <v>209</v>
      </c>
      <c r="D1831" s="33">
        <v>44170</v>
      </c>
      <c r="E1831">
        <v>822985</v>
      </c>
      <c r="F1831">
        <v>14157</v>
      </c>
      <c r="G1831">
        <v>13450.143</v>
      </c>
      <c r="H1831">
        <v>13877</v>
      </c>
      <c r="I1831">
        <v>236</v>
      </c>
      <c r="J1831">
        <v>198.857</v>
      </c>
      <c r="K1831">
        <v>18933.635999999999</v>
      </c>
      <c r="L1831">
        <v>325.697</v>
      </c>
      <c r="M1831">
        <v>309.435</v>
      </c>
      <c r="N1831">
        <v>319.255</v>
      </c>
      <c r="O1831">
        <v>5.4290000000000003</v>
      </c>
      <c r="P1831">
        <v>4.5750000000000002</v>
      </c>
      <c r="Q1831">
        <v>0.97</v>
      </c>
      <c r="AD1831">
        <v>40194</v>
      </c>
      <c r="AE1831">
        <v>0.92500000000000004</v>
      </c>
      <c r="AF1831">
        <v>0.33460000000000001</v>
      </c>
      <c r="AG1831">
        <v>3</v>
      </c>
      <c r="AH1831" t="s">
        <v>204</v>
      </c>
      <c r="AV1831">
        <v>61.57</v>
      </c>
      <c r="AW1831">
        <v>43466822</v>
      </c>
      <c r="AX1831">
        <v>77.39</v>
      </c>
      <c r="AY1831">
        <v>41.4</v>
      </c>
      <c r="AZ1831">
        <v>16.462</v>
      </c>
      <c r="BA1831">
        <v>11.132999999999999</v>
      </c>
      <c r="BB1831">
        <v>7894.393</v>
      </c>
      <c r="BC1831">
        <v>0.1</v>
      </c>
      <c r="BD1831">
        <v>539.84900000000005</v>
      </c>
      <c r="BE1831">
        <v>7.11</v>
      </c>
      <c r="BF1831">
        <v>13.5</v>
      </c>
      <c r="BG1831">
        <v>47.4</v>
      </c>
      <c r="BI1831">
        <v>8.8000000000000007</v>
      </c>
      <c r="BJ1831">
        <v>72.06</v>
      </c>
      <c r="BK1831">
        <v>0.77900000000000003</v>
      </c>
    </row>
    <row r="1832" spans="1:67" x14ac:dyDescent="0.3">
      <c r="A1832" t="s">
        <v>208</v>
      </c>
      <c r="B1832" t="s">
        <v>206</v>
      </c>
      <c r="C1832" t="s">
        <v>209</v>
      </c>
      <c r="D1832" s="33">
        <v>44171</v>
      </c>
      <c r="E1832">
        <v>834913</v>
      </c>
      <c r="F1832">
        <v>11928</v>
      </c>
      <c r="G1832">
        <v>13258.286</v>
      </c>
      <c r="H1832">
        <v>14054</v>
      </c>
      <c r="I1832">
        <v>177</v>
      </c>
      <c r="J1832">
        <v>205.857</v>
      </c>
      <c r="K1832">
        <v>19208.053</v>
      </c>
      <c r="L1832">
        <v>274.416</v>
      </c>
      <c r="M1832">
        <v>305.02100000000002</v>
      </c>
      <c r="N1832">
        <v>323.327</v>
      </c>
      <c r="O1832">
        <v>4.0720000000000001</v>
      </c>
      <c r="P1832">
        <v>4.7359999999999998</v>
      </c>
      <c r="Q1832">
        <v>0.96</v>
      </c>
      <c r="AD1832">
        <v>40039</v>
      </c>
      <c r="AE1832">
        <v>0.92100000000000004</v>
      </c>
      <c r="AF1832">
        <v>0.33110000000000001</v>
      </c>
      <c r="AG1832">
        <v>3</v>
      </c>
      <c r="AH1832" t="s">
        <v>204</v>
      </c>
      <c r="AV1832">
        <v>61.57</v>
      </c>
      <c r="AW1832">
        <v>43466822</v>
      </c>
      <c r="AX1832">
        <v>77.39</v>
      </c>
      <c r="AY1832">
        <v>41.4</v>
      </c>
      <c r="AZ1832">
        <v>16.462</v>
      </c>
      <c r="BA1832">
        <v>11.132999999999999</v>
      </c>
      <c r="BB1832">
        <v>7894.393</v>
      </c>
      <c r="BC1832">
        <v>0.1</v>
      </c>
      <c r="BD1832">
        <v>539.84900000000005</v>
      </c>
      <c r="BE1832">
        <v>7.11</v>
      </c>
      <c r="BF1832">
        <v>13.5</v>
      </c>
      <c r="BG1832">
        <v>47.4</v>
      </c>
      <c r="BI1832">
        <v>8.8000000000000007</v>
      </c>
      <c r="BJ1832">
        <v>72.06</v>
      </c>
      <c r="BK1832">
        <v>0.77900000000000003</v>
      </c>
    </row>
    <row r="1833" spans="1:67" x14ac:dyDescent="0.3">
      <c r="A1833" t="s">
        <v>208</v>
      </c>
      <c r="B1833" t="s">
        <v>206</v>
      </c>
      <c r="C1833" t="s">
        <v>209</v>
      </c>
      <c r="D1833" s="33">
        <v>44172</v>
      </c>
      <c r="E1833">
        <v>843898</v>
      </c>
      <c r="F1833">
        <v>8985</v>
      </c>
      <c r="G1833">
        <v>13079.286</v>
      </c>
      <c r="H1833">
        <v>14208</v>
      </c>
      <c r="I1833">
        <v>154</v>
      </c>
      <c r="J1833">
        <v>211</v>
      </c>
      <c r="K1833">
        <v>19414.761999999999</v>
      </c>
      <c r="L1833">
        <v>206.709</v>
      </c>
      <c r="M1833">
        <v>300.90300000000002</v>
      </c>
      <c r="N1833">
        <v>326.87</v>
      </c>
      <c r="O1833">
        <v>3.5430000000000001</v>
      </c>
      <c r="P1833">
        <v>4.8540000000000001</v>
      </c>
      <c r="Q1833">
        <v>0.95</v>
      </c>
      <c r="AA1833">
        <v>4807961</v>
      </c>
      <c r="AB1833">
        <v>110.61199999999999</v>
      </c>
      <c r="AD1833">
        <v>39884</v>
      </c>
      <c r="AE1833">
        <v>0.91800000000000004</v>
      </c>
      <c r="AF1833">
        <v>0.32790000000000002</v>
      </c>
      <c r="AG1833">
        <v>3</v>
      </c>
      <c r="AH1833" t="s">
        <v>204</v>
      </c>
      <c r="AV1833">
        <v>61.57</v>
      </c>
      <c r="AW1833">
        <v>43466822</v>
      </c>
      <c r="AX1833">
        <v>77.39</v>
      </c>
      <c r="AY1833">
        <v>41.4</v>
      </c>
      <c r="AZ1833">
        <v>16.462</v>
      </c>
      <c r="BA1833">
        <v>11.132999999999999</v>
      </c>
      <c r="BB1833">
        <v>7894.393</v>
      </c>
      <c r="BC1833">
        <v>0.1</v>
      </c>
      <c r="BD1833">
        <v>539.84900000000005</v>
      </c>
      <c r="BE1833">
        <v>7.11</v>
      </c>
      <c r="BF1833">
        <v>13.5</v>
      </c>
      <c r="BG1833">
        <v>47.4</v>
      </c>
      <c r="BI1833">
        <v>8.8000000000000007</v>
      </c>
      <c r="BJ1833">
        <v>72.06</v>
      </c>
      <c r="BK1833">
        <v>0.77900000000000003</v>
      </c>
    </row>
    <row r="1834" spans="1:67" x14ac:dyDescent="0.3">
      <c r="A1834" t="s">
        <v>208</v>
      </c>
      <c r="B1834" t="s">
        <v>206</v>
      </c>
      <c r="C1834" t="s">
        <v>209</v>
      </c>
      <c r="D1834" s="33">
        <v>44173</v>
      </c>
      <c r="E1834">
        <v>855054</v>
      </c>
      <c r="F1834">
        <v>11156</v>
      </c>
      <c r="G1834">
        <v>12848.143</v>
      </c>
      <c r="H1834">
        <v>14413</v>
      </c>
      <c r="I1834">
        <v>205</v>
      </c>
      <c r="J1834">
        <v>207.286</v>
      </c>
      <c r="K1834">
        <v>19671.417000000001</v>
      </c>
      <c r="L1834">
        <v>256.65600000000001</v>
      </c>
      <c r="M1834">
        <v>295.58499999999998</v>
      </c>
      <c r="N1834">
        <v>331.58600000000001</v>
      </c>
      <c r="O1834">
        <v>4.7160000000000002</v>
      </c>
      <c r="P1834">
        <v>4.7690000000000001</v>
      </c>
      <c r="Q1834">
        <v>0.94</v>
      </c>
      <c r="Z1834">
        <v>31018</v>
      </c>
      <c r="AA1834">
        <v>4838979</v>
      </c>
      <c r="AB1834">
        <v>111.32599999999999</v>
      </c>
      <c r="AC1834">
        <v>0.71399999999999997</v>
      </c>
      <c r="AD1834">
        <v>39484</v>
      </c>
      <c r="AE1834">
        <v>0.90800000000000003</v>
      </c>
      <c r="AF1834">
        <v>0.32540000000000002</v>
      </c>
      <c r="AG1834">
        <v>3.1</v>
      </c>
      <c r="AH1834" t="s">
        <v>204</v>
      </c>
      <c r="AV1834">
        <v>61.57</v>
      </c>
      <c r="AW1834">
        <v>43466822</v>
      </c>
      <c r="AX1834">
        <v>77.39</v>
      </c>
      <c r="AY1834">
        <v>41.4</v>
      </c>
      <c r="AZ1834">
        <v>16.462</v>
      </c>
      <c r="BA1834">
        <v>11.132999999999999</v>
      </c>
      <c r="BB1834">
        <v>7894.393</v>
      </c>
      <c r="BC1834">
        <v>0.1</v>
      </c>
      <c r="BD1834">
        <v>539.84900000000005</v>
      </c>
      <c r="BE1834">
        <v>7.11</v>
      </c>
      <c r="BF1834">
        <v>13.5</v>
      </c>
      <c r="BG1834">
        <v>47.4</v>
      </c>
      <c r="BI1834">
        <v>8.8000000000000007</v>
      </c>
      <c r="BJ1834">
        <v>72.06</v>
      </c>
      <c r="BK1834">
        <v>0.77900000000000003</v>
      </c>
    </row>
    <row r="1835" spans="1:67" x14ac:dyDescent="0.3">
      <c r="A1835" t="s">
        <v>208</v>
      </c>
      <c r="B1835" t="s">
        <v>206</v>
      </c>
      <c r="C1835" t="s">
        <v>209</v>
      </c>
      <c r="D1835" s="33">
        <v>44174</v>
      </c>
      <c r="E1835">
        <v>867991</v>
      </c>
      <c r="F1835">
        <v>12937</v>
      </c>
      <c r="G1835">
        <v>12775.857</v>
      </c>
      <c r="H1835">
        <v>14702</v>
      </c>
      <c r="I1835">
        <v>289</v>
      </c>
      <c r="J1835">
        <v>223.143</v>
      </c>
      <c r="K1835">
        <v>19969.046999999999</v>
      </c>
      <c r="L1835">
        <v>297.62900000000002</v>
      </c>
      <c r="M1835">
        <v>293.92200000000003</v>
      </c>
      <c r="N1835">
        <v>338.23500000000001</v>
      </c>
      <c r="O1835">
        <v>6.649</v>
      </c>
      <c r="P1835">
        <v>5.1340000000000003</v>
      </c>
      <c r="Q1835">
        <v>0.93</v>
      </c>
      <c r="Z1835">
        <v>37522</v>
      </c>
      <c r="AA1835">
        <v>4876501</v>
      </c>
      <c r="AB1835">
        <v>112.18899999999999</v>
      </c>
      <c r="AC1835">
        <v>0.86299999999999999</v>
      </c>
      <c r="AD1835">
        <v>38495</v>
      </c>
      <c r="AE1835">
        <v>0.88600000000000001</v>
      </c>
      <c r="AF1835">
        <v>0.33189999999999997</v>
      </c>
      <c r="AG1835">
        <v>3</v>
      </c>
      <c r="AH1835" t="s">
        <v>204</v>
      </c>
      <c r="AV1835">
        <v>61.57</v>
      </c>
      <c r="AW1835">
        <v>43466822</v>
      </c>
      <c r="AX1835">
        <v>77.39</v>
      </c>
      <c r="AY1835">
        <v>41.4</v>
      </c>
      <c r="AZ1835">
        <v>16.462</v>
      </c>
      <c r="BA1835">
        <v>11.132999999999999</v>
      </c>
      <c r="BB1835">
        <v>7894.393</v>
      </c>
      <c r="BC1835">
        <v>0.1</v>
      </c>
      <c r="BD1835">
        <v>539.84900000000005</v>
      </c>
      <c r="BE1835">
        <v>7.11</v>
      </c>
      <c r="BF1835">
        <v>13.5</v>
      </c>
      <c r="BG1835">
        <v>47.4</v>
      </c>
      <c r="BI1835">
        <v>8.8000000000000007</v>
      </c>
      <c r="BJ1835">
        <v>72.06</v>
      </c>
      <c r="BK1835">
        <v>0.77900000000000003</v>
      </c>
    </row>
    <row r="1836" spans="1:67" x14ac:dyDescent="0.3">
      <c r="A1836" t="s">
        <v>208</v>
      </c>
      <c r="B1836" t="s">
        <v>206</v>
      </c>
      <c r="C1836" t="s">
        <v>209</v>
      </c>
      <c r="D1836" s="33">
        <v>44175</v>
      </c>
      <c r="E1836">
        <v>881727</v>
      </c>
      <c r="F1836">
        <v>13736</v>
      </c>
      <c r="G1836">
        <v>12622.143</v>
      </c>
      <c r="H1836">
        <v>14981</v>
      </c>
      <c r="I1836">
        <v>279</v>
      </c>
      <c r="J1836">
        <v>226.714</v>
      </c>
      <c r="K1836">
        <v>20285.058000000001</v>
      </c>
      <c r="L1836">
        <v>316.01100000000002</v>
      </c>
      <c r="M1836">
        <v>290.38600000000002</v>
      </c>
      <c r="N1836">
        <v>344.654</v>
      </c>
      <c r="O1836">
        <v>6.4189999999999996</v>
      </c>
      <c r="P1836">
        <v>5.2160000000000002</v>
      </c>
      <c r="Q1836">
        <v>0.92</v>
      </c>
      <c r="Z1836">
        <v>41279</v>
      </c>
      <c r="AA1836">
        <v>4917780</v>
      </c>
      <c r="AB1836">
        <v>113.139</v>
      </c>
      <c r="AC1836">
        <v>0.95</v>
      </c>
      <c r="AD1836">
        <v>37653</v>
      </c>
      <c r="AE1836">
        <v>0.86599999999999999</v>
      </c>
      <c r="AF1836">
        <v>0.3352</v>
      </c>
      <c r="AG1836">
        <v>3</v>
      </c>
      <c r="AH1836" t="s">
        <v>204</v>
      </c>
      <c r="AV1836">
        <v>61.57</v>
      </c>
      <c r="AW1836">
        <v>43466822</v>
      </c>
      <c r="AX1836">
        <v>77.39</v>
      </c>
      <c r="AY1836">
        <v>41.4</v>
      </c>
      <c r="AZ1836">
        <v>16.462</v>
      </c>
      <c r="BA1836">
        <v>11.132999999999999</v>
      </c>
      <c r="BB1836">
        <v>7894.393</v>
      </c>
      <c r="BC1836">
        <v>0.1</v>
      </c>
      <c r="BD1836">
        <v>539.84900000000005</v>
      </c>
      <c r="BE1836">
        <v>7.11</v>
      </c>
      <c r="BF1836">
        <v>13.5</v>
      </c>
      <c r="BG1836">
        <v>47.4</v>
      </c>
      <c r="BI1836">
        <v>8.8000000000000007</v>
      </c>
      <c r="BJ1836">
        <v>72.06</v>
      </c>
      <c r="BK1836">
        <v>0.77900000000000003</v>
      </c>
    </row>
    <row r="1837" spans="1:67" x14ac:dyDescent="0.3">
      <c r="A1837" t="s">
        <v>208</v>
      </c>
      <c r="B1837" t="s">
        <v>206</v>
      </c>
      <c r="C1837" t="s">
        <v>209</v>
      </c>
      <c r="D1837" s="33">
        <v>44176</v>
      </c>
      <c r="E1837">
        <v>895620</v>
      </c>
      <c r="F1837">
        <v>13893</v>
      </c>
      <c r="G1837">
        <v>12398.857</v>
      </c>
      <c r="H1837">
        <v>15278</v>
      </c>
      <c r="I1837">
        <v>297</v>
      </c>
      <c r="J1837">
        <v>233.857</v>
      </c>
      <c r="K1837">
        <v>20604.681</v>
      </c>
      <c r="L1837">
        <v>319.62299999999999</v>
      </c>
      <c r="M1837">
        <v>285.24900000000002</v>
      </c>
      <c r="N1837">
        <v>351.48599999999999</v>
      </c>
      <c r="O1837">
        <v>6.8330000000000002</v>
      </c>
      <c r="P1837">
        <v>5.38</v>
      </c>
      <c r="Q1837">
        <v>0.91</v>
      </c>
      <c r="Z1837">
        <v>39519</v>
      </c>
      <c r="AA1837">
        <v>4957299</v>
      </c>
      <c r="AB1837">
        <v>114.048</v>
      </c>
      <c r="AC1837">
        <v>0.90900000000000003</v>
      </c>
      <c r="AD1837">
        <v>36438</v>
      </c>
      <c r="AE1837">
        <v>0.83799999999999997</v>
      </c>
      <c r="AF1837">
        <v>0.34029999999999999</v>
      </c>
      <c r="AG1837">
        <v>2.9</v>
      </c>
      <c r="AH1837" t="s">
        <v>204</v>
      </c>
      <c r="AV1837">
        <v>61.57</v>
      </c>
      <c r="AW1837">
        <v>43466822</v>
      </c>
      <c r="AX1837">
        <v>77.39</v>
      </c>
      <c r="AY1837">
        <v>41.4</v>
      </c>
      <c r="AZ1837">
        <v>16.462</v>
      </c>
      <c r="BA1837">
        <v>11.132999999999999</v>
      </c>
      <c r="BB1837">
        <v>7894.393</v>
      </c>
      <c r="BC1837">
        <v>0.1</v>
      </c>
      <c r="BD1837">
        <v>539.84900000000005</v>
      </c>
      <c r="BE1837">
        <v>7.11</v>
      </c>
      <c r="BF1837">
        <v>13.5</v>
      </c>
      <c r="BG1837">
        <v>47.4</v>
      </c>
      <c r="BI1837">
        <v>8.8000000000000007</v>
      </c>
      <c r="BJ1837">
        <v>72.06</v>
      </c>
      <c r="BK1837">
        <v>0.77900000000000003</v>
      </c>
    </row>
    <row r="1838" spans="1:67" x14ac:dyDescent="0.3">
      <c r="A1838" t="s">
        <v>208</v>
      </c>
      <c r="B1838" t="s">
        <v>206</v>
      </c>
      <c r="C1838" t="s">
        <v>209</v>
      </c>
      <c r="D1838" s="33">
        <v>44177</v>
      </c>
      <c r="E1838">
        <v>908839</v>
      </c>
      <c r="F1838">
        <v>13219</v>
      </c>
      <c r="G1838">
        <v>12264.857</v>
      </c>
      <c r="H1838">
        <v>15528</v>
      </c>
      <c r="I1838">
        <v>250</v>
      </c>
      <c r="J1838">
        <v>235.857</v>
      </c>
      <c r="K1838">
        <v>20908.797999999999</v>
      </c>
      <c r="L1838">
        <v>304.11700000000002</v>
      </c>
      <c r="M1838">
        <v>282.166</v>
      </c>
      <c r="N1838">
        <v>357.238</v>
      </c>
      <c r="O1838">
        <v>5.7519999999999998</v>
      </c>
      <c r="P1838">
        <v>5.4260000000000002</v>
      </c>
      <c r="Q1838">
        <v>0.91</v>
      </c>
      <c r="Z1838">
        <v>40967</v>
      </c>
      <c r="AA1838">
        <v>4998266</v>
      </c>
      <c r="AB1838">
        <v>114.99</v>
      </c>
      <c r="AC1838">
        <v>0.94199999999999995</v>
      </c>
      <c r="AD1838">
        <v>37256</v>
      </c>
      <c r="AE1838">
        <v>0.85699999999999998</v>
      </c>
      <c r="AF1838">
        <v>0.32919999999999999</v>
      </c>
      <c r="AG1838">
        <v>3</v>
      </c>
      <c r="AH1838" t="s">
        <v>204</v>
      </c>
      <c r="AV1838">
        <v>61.57</v>
      </c>
      <c r="AW1838">
        <v>43466822</v>
      </c>
      <c r="AX1838">
        <v>77.39</v>
      </c>
      <c r="AY1838">
        <v>41.4</v>
      </c>
      <c r="AZ1838">
        <v>16.462</v>
      </c>
      <c r="BA1838">
        <v>11.132999999999999</v>
      </c>
      <c r="BB1838">
        <v>7894.393</v>
      </c>
      <c r="BC1838">
        <v>0.1</v>
      </c>
      <c r="BD1838">
        <v>539.84900000000005</v>
      </c>
      <c r="BE1838">
        <v>7.11</v>
      </c>
      <c r="BF1838">
        <v>13.5</v>
      </c>
      <c r="BG1838">
        <v>47.4</v>
      </c>
      <c r="BI1838">
        <v>8.8000000000000007</v>
      </c>
      <c r="BJ1838">
        <v>72.06</v>
      </c>
      <c r="BK1838">
        <v>0.77900000000000003</v>
      </c>
    </row>
    <row r="1839" spans="1:67" x14ac:dyDescent="0.3">
      <c r="A1839" t="s">
        <v>208</v>
      </c>
      <c r="B1839" t="s">
        <v>206</v>
      </c>
      <c r="C1839" t="s">
        <v>209</v>
      </c>
      <c r="D1839" s="33">
        <v>44178</v>
      </c>
      <c r="E1839">
        <v>918444</v>
      </c>
      <c r="F1839">
        <v>9605</v>
      </c>
      <c r="G1839">
        <v>11933</v>
      </c>
      <c r="H1839">
        <v>15691</v>
      </c>
      <c r="I1839">
        <v>163</v>
      </c>
      <c r="J1839">
        <v>233.857</v>
      </c>
      <c r="K1839">
        <v>21129.771000000001</v>
      </c>
      <c r="L1839">
        <v>220.97300000000001</v>
      </c>
      <c r="M1839">
        <v>274.53100000000001</v>
      </c>
      <c r="N1839">
        <v>360.988</v>
      </c>
      <c r="O1839">
        <v>3.75</v>
      </c>
      <c r="P1839">
        <v>5.38</v>
      </c>
      <c r="Q1839">
        <v>0.89</v>
      </c>
      <c r="AD1839">
        <v>36108</v>
      </c>
      <c r="AE1839">
        <v>0.83099999999999996</v>
      </c>
      <c r="AF1839">
        <v>0.33050000000000002</v>
      </c>
      <c r="AG1839">
        <v>3</v>
      </c>
      <c r="AH1839" t="s">
        <v>204</v>
      </c>
      <c r="AV1839">
        <v>61.57</v>
      </c>
      <c r="AW1839">
        <v>43466822</v>
      </c>
      <c r="AX1839">
        <v>77.39</v>
      </c>
      <c r="AY1839">
        <v>41.4</v>
      </c>
      <c r="AZ1839">
        <v>16.462</v>
      </c>
      <c r="BA1839">
        <v>11.132999999999999</v>
      </c>
      <c r="BB1839">
        <v>7894.393</v>
      </c>
      <c r="BC1839">
        <v>0.1</v>
      </c>
      <c r="BD1839">
        <v>539.84900000000005</v>
      </c>
      <c r="BE1839">
        <v>7.11</v>
      </c>
      <c r="BF1839">
        <v>13.5</v>
      </c>
      <c r="BG1839">
        <v>47.4</v>
      </c>
      <c r="BI1839">
        <v>8.8000000000000007</v>
      </c>
      <c r="BJ1839">
        <v>72.06</v>
      </c>
      <c r="BK1839">
        <v>0.77900000000000003</v>
      </c>
    </row>
    <row r="1840" spans="1:67" x14ac:dyDescent="0.3">
      <c r="A1840" t="s">
        <v>208</v>
      </c>
      <c r="B1840" t="s">
        <v>206</v>
      </c>
      <c r="C1840" t="s">
        <v>209</v>
      </c>
      <c r="D1840" s="33">
        <v>44179</v>
      </c>
      <c r="E1840">
        <v>925321</v>
      </c>
      <c r="F1840">
        <v>6877</v>
      </c>
      <c r="G1840">
        <v>11631.857</v>
      </c>
      <c r="H1840">
        <v>15792</v>
      </c>
      <c r="I1840">
        <v>101</v>
      </c>
      <c r="J1840">
        <v>226.286</v>
      </c>
      <c r="K1840">
        <v>21287.984</v>
      </c>
      <c r="L1840">
        <v>158.21299999999999</v>
      </c>
      <c r="M1840">
        <v>267.60300000000001</v>
      </c>
      <c r="N1840">
        <v>363.31200000000001</v>
      </c>
      <c r="O1840">
        <v>2.3239999999999998</v>
      </c>
      <c r="P1840">
        <v>5.2060000000000004</v>
      </c>
      <c r="Q1840">
        <v>0.88</v>
      </c>
      <c r="AA1840">
        <v>5052686</v>
      </c>
      <c r="AB1840">
        <v>116.242</v>
      </c>
      <c r="AD1840">
        <v>34961</v>
      </c>
      <c r="AE1840">
        <v>0.80400000000000005</v>
      </c>
      <c r="AF1840">
        <v>0.3327</v>
      </c>
      <c r="AG1840">
        <v>3</v>
      </c>
      <c r="AH1840" t="s">
        <v>204</v>
      </c>
      <c r="AV1840">
        <v>61.57</v>
      </c>
      <c r="AW1840">
        <v>43466822</v>
      </c>
      <c r="AX1840">
        <v>77.39</v>
      </c>
      <c r="AY1840">
        <v>41.4</v>
      </c>
      <c r="AZ1840">
        <v>16.462</v>
      </c>
      <c r="BA1840">
        <v>11.132999999999999</v>
      </c>
      <c r="BB1840">
        <v>7894.393</v>
      </c>
      <c r="BC1840">
        <v>0.1</v>
      </c>
      <c r="BD1840">
        <v>539.84900000000005</v>
      </c>
      <c r="BE1840">
        <v>7.11</v>
      </c>
      <c r="BF1840">
        <v>13.5</v>
      </c>
      <c r="BG1840">
        <v>47.4</v>
      </c>
      <c r="BI1840">
        <v>8.8000000000000007</v>
      </c>
      <c r="BJ1840">
        <v>72.06</v>
      </c>
      <c r="BK1840">
        <v>0.77900000000000003</v>
      </c>
    </row>
    <row r="1841" spans="1:63" x14ac:dyDescent="0.3">
      <c r="A1841" t="s">
        <v>208</v>
      </c>
      <c r="B1841" t="s">
        <v>206</v>
      </c>
      <c r="C1841" t="s">
        <v>209</v>
      </c>
      <c r="D1841" s="33">
        <v>44180</v>
      </c>
      <c r="E1841">
        <v>934161</v>
      </c>
      <c r="F1841">
        <v>8840</v>
      </c>
      <c r="G1841">
        <v>11301</v>
      </c>
      <c r="H1841">
        <v>16038</v>
      </c>
      <c r="I1841">
        <v>246</v>
      </c>
      <c r="J1841">
        <v>232.143</v>
      </c>
      <c r="K1841">
        <v>21491.357</v>
      </c>
      <c r="L1841">
        <v>203.374</v>
      </c>
      <c r="M1841">
        <v>259.99099999999999</v>
      </c>
      <c r="N1841">
        <v>368.971</v>
      </c>
      <c r="O1841">
        <v>5.6589999999999998</v>
      </c>
      <c r="P1841">
        <v>5.3410000000000002</v>
      </c>
      <c r="Q1841">
        <v>0.88</v>
      </c>
      <c r="AD1841">
        <v>35723</v>
      </c>
      <c r="AE1841">
        <v>0.82199999999999995</v>
      </c>
      <c r="AF1841">
        <v>0.31640000000000001</v>
      </c>
      <c r="AG1841">
        <v>3.2</v>
      </c>
      <c r="AH1841" t="s">
        <v>204</v>
      </c>
      <c r="AV1841">
        <v>61.57</v>
      </c>
      <c r="AW1841">
        <v>43466822</v>
      </c>
      <c r="AX1841">
        <v>77.39</v>
      </c>
      <c r="AY1841">
        <v>41.4</v>
      </c>
      <c r="AZ1841">
        <v>16.462</v>
      </c>
      <c r="BA1841">
        <v>11.132999999999999</v>
      </c>
      <c r="BB1841">
        <v>7894.393</v>
      </c>
      <c r="BC1841">
        <v>0.1</v>
      </c>
      <c r="BD1841">
        <v>539.84900000000005</v>
      </c>
      <c r="BE1841">
        <v>7.11</v>
      </c>
      <c r="BF1841">
        <v>13.5</v>
      </c>
      <c r="BG1841">
        <v>47.4</v>
      </c>
      <c r="BI1841">
        <v>8.8000000000000007</v>
      </c>
      <c r="BJ1841">
        <v>72.06</v>
      </c>
      <c r="BK1841">
        <v>0.77900000000000003</v>
      </c>
    </row>
    <row r="1842" spans="1:63" x14ac:dyDescent="0.3">
      <c r="A1842" t="s">
        <v>208</v>
      </c>
      <c r="B1842" t="s">
        <v>206</v>
      </c>
      <c r="C1842" t="s">
        <v>209</v>
      </c>
      <c r="D1842" s="33">
        <v>44181</v>
      </c>
      <c r="E1842">
        <v>945218</v>
      </c>
      <c r="F1842">
        <v>11057</v>
      </c>
      <c r="G1842">
        <v>11032.429</v>
      </c>
      <c r="H1842">
        <v>16314</v>
      </c>
      <c r="I1842">
        <v>276</v>
      </c>
      <c r="J1842">
        <v>230.286</v>
      </c>
      <c r="K1842">
        <v>21745.735000000001</v>
      </c>
      <c r="L1842">
        <v>254.37799999999999</v>
      </c>
      <c r="M1842">
        <v>253.81299999999999</v>
      </c>
      <c r="N1842">
        <v>375.32100000000003</v>
      </c>
      <c r="O1842">
        <v>6.35</v>
      </c>
      <c r="P1842">
        <v>5.298</v>
      </c>
      <c r="Q1842">
        <v>0.89</v>
      </c>
      <c r="AA1842">
        <v>5125389</v>
      </c>
      <c r="AB1842">
        <v>117.91500000000001</v>
      </c>
      <c r="AD1842">
        <v>35555</v>
      </c>
      <c r="AE1842">
        <v>0.81799999999999995</v>
      </c>
      <c r="AF1842">
        <v>0.31030000000000002</v>
      </c>
      <c r="AG1842">
        <v>3.2</v>
      </c>
      <c r="AH1842" t="s">
        <v>204</v>
      </c>
      <c r="AV1842">
        <v>61.57</v>
      </c>
      <c r="AW1842">
        <v>43466822</v>
      </c>
      <c r="AX1842">
        <v>77.39</v>
      </c>
      <c r="AY1842">
        <v>41.4</v>
      </c>
      <c r="AZ1842">
        <v>16.462</v>
      </c>
      <c r="BA1842">
        <v>11.132999999999999</v>
      </c>
      <c r="BB1842">
        <v>7894.393</v>
      </c>
      <c r="BC1842">
        <v>0.1</v>
      </c>
      <c r="BD1842">
        <v>539.84900000000005</v>
      </c>
      <c r="BE1842">
        <v>7.11</v>
      </c>
      <c r="BF1842">
        <v>13.5</v>
      </c>
      <c r="BG1842">
        <v>47.4</v>
      </c>
      <c r="BI1842">
        <v>8.8000000000000007</v>
      </c>
      <c r="BJ1842">
        <v>72.06</v>
      </c>
      <c r="BK1842">
        <v>0.77900000000000003</v>
      </c>
    </row>
    <row r="1843" spans="1:63" x14ac:dyDescent="0.3">
      <c r="A1843" t="s">
        <v>208</v>
      </c>
      <c r="B1843" t="s">
        <v>206</v>
      </c>
      <c r="C1843" t="s">
        <v>209</v>
      </c>
      <c r="D1843" s="33">
        <v>44182</v>
      </c>
      <c r="E1843">
        <v>957692</v>
      </c>
      <c r="F1843">
        <v>12474</v>
      </c>
      <c r="G1843">
        <v>10852.143</v>
      </c>
      <c r="H1843">
        <v>16579</v>
      </c>
      <c r="I1843">
        <v>265</v>
      </c>
      <c r="J1843">
        <v>228.286</v>
      </c>
      <c r="K1843">
        <v>22032.713</v>
      </c>
      <c r="L1843">
        <v>286.97800000000001</v>
      </c>
      <c r="M1843">
        <v>249.66499999999999</v>
      </c>
      <c r="N1843">
        <v>381.41699999999997</v>
      </c>
      <c r="O1843">
        <v>6.0970000000000004</v>
      </c>
      <c r="P1843">
        <v>5.2519999999999998</v>
      </c>
      <c r="Q1843">
        <v>0.91</v>
      </c>
      <c r="Z1843">
        <v>41733</v>
      </c>
      <c r="AA1843">
        <v>5167122</v>
      </c>
      <c r="AB1843">
        <v>118.875</v>
      </c>
      <c r="AC1843">
        <v>0.96</v>
      </c>
      <c r="AD1843">
        <v>35620</v>
      </c>
      <c r="AE1843">
        <v>0.81899999999999995</v>
      </c>
      <c r="AF1843">
        <v>0.30470000000000003</v>
      </c>
      <c r="AG1843">
        <v>3.3</v>
      </c>
      <c r="AH1843" t="s">
        <v>204</v>
      </c>
      <c r="AV1843">
        <v>61.57</v>
      </c>
      <c r="AW1843">
        <v>43466822</v>
      </c>
      <c r="AX1843">
        <v>77.39</v>
      </c>
      <c r="AY1843">
        <v>41.4</v>
      </c>
      <c r="AZ1843">
        <v>16.462</v>
      </c>
      <c r="BA1843">
        <v>11.132999999999999</v>
      </c>
      <c r="BB1843">
        <v>7894.393</v>
      </c>
      <c r="BC1843">
        <v>0.1</v>
      </c>
      <c r="BD1843">
        <v>539.84900000000005</v>
      </c>
      <c r="BE1843">
        <v>7.11</v>
      </c>
      <c r="BF1843">
        <v>13.5</v>
      </c>
      <c r="BG1843">
        <v>47.4</v>
      </c>
      <c r="BI1843">
        <v>8.8000000000000007</v>
      </c>
      <c r="BJ1843">
        <v>72.06</v>
      </c>
      <c r="BK1843">
        <v>0.77900000000000003</v>
      </c>
    </row>
    <row r="1844" spans="1:63" x14ac:dyDescent="0.3">
      <c r="A1844" t="s">
        <v>208</v>
      </c>
      <c r="B1844" t="s">
        <v>206</v>
      </c>
      <c r="C1844" t="s">
        <v>209</v>
      </c>
      <c r="D1844" s="33">
        <v>44183</v>
      </c>
      <c r="E1844">
        <v>970758</v>
      </c>
      <c r="F1844">
        <v>13066</v>
      </c>
      <c r="G1844">
        <v>10734</v>
      </c>
      <c r="H1844">
        <v>16848</v>
      </c>
      <c r="I1844">
        <v>269</v>
      </c>
      <c r="J1844">
        <v>224.286</v>
      </c>
      <c r="K1844">
        <v>22333.31</v>
      </c>
      <c r="L1844">
        <v>300.59699999999998</v>
      </c>
      <c r="M1844">
        <v>246.947</v>
      </c>
      <c r="N1844">
        <v>387.60599999999999</v>
      </c>
      <c r="O1844">
        <v>6.1890000000000001</v>
      </c>
      <c r="P1844">
        <v>5.16</v>
      </c>
      <c r="Q1844">
        <v>0.92</v>
      </c>
      <c r="Z1844">
        <v>42340</v>
      </c>
      <c r="AA1844">
        <v>5209462</v>
      </c>
      <c r="AB1844">
        <v>119.849</v>
      </c>
      <c r="AC1844">
        <v>0.97399999999999998</v>
      </c>
      <c r="AD1844">
        <v>36023</v>
      </c>
      <c r="AE1844">
        <v>0.82899999999999996</v>
      </c>
      <c r="AF1844">
        <v>0.29799999999999999</v>
      </c>
      <c r="AG1844">
        <v>3.4</v>
      </c>
      <c r="AH1844" t="s">
        <v>204</v>
      </c>
      <c r="AV1844">
        <v>61.57</v>
      </c>
      <c r="AW1844">
        <v>43466822</v>
      </c>
      <c r="AX1844">
        <v>77.39</v>
      </c>
      <c r="AY1844">
        <v>41.4</v>
      </c>
      <c r="AZ1844">
        <v>16.462</v>
      </c>
      <c r="BA1844">
        <v>11.132999999999999</v>
      </c>
      <c r="BB1844">
        <v>7894.393</v>
      </c>
      <c r="BC1844">
        <v>0.1</v>
      </c>
      <c r="BD1844">
        <v>539.84900000000005</v>
      </c>
      <c r="BE1844">
        <v>7.11</v>
      </c>
      <c r="BF1844">
        <v>13.5</v>
      </c>
      <c r="BG1844">
        <v>47.4</v>
      </c>
      <c r="BI1844">
        <v>8.8000000000000007</v>
      </c>
      <c r="BJ1844">
        <v>72.06</v>
      </c>
      <c r="BK1844">
        <v>0.77900000000000003</v>
      </c>
    </row>
    <row r="1845" spans="1:63" x14ac:dyDescent="0.3">
      <c r="A1845" t="s">
        <v>208</v>
      </c>
      <c r="B1845" t="s">
        <v>206</v>
      </c>
      <c r="C1845" t="s">
        <v>209</v>
      </c>
      <c r="D1845" s="33">
        <v>44184</v>
      </c>
      <c r="E1845">
        <v>982937</v>
      </c>
      <c r="F1845">
        <v>12179</v>
      </c>
      <c r="G1845">
        <v>10585.429</v>
      </c>
      <c r="H1845">
        <v>17072</v>
      </c>
      <c r="I1845">
        <v>224</v>
      </c>
      <c r="J1845">
        <v>220.571</v>
      </c>
      <c r="K1845">
        <v>22613.5</v>
      </c>
      <c r="L1845">
        <v>280.19099999999997</v>
      </c>
      <c r="M1845">
        <v>243.529</v>
      </c>
      <c r="N1845">
        <v>392.75900000000001</v>
      </c>
      <c r="O1845">
        <v>5.1529999999999996</v>
      </c>
      <c r="P1845">
        <v>5.0739999999999998</v>
      </c>
      <c r="Q1845">
        <v>0.93</v>
      </c>
      <c r="AD1845">
        <v>34630</v>
      </c>
      <c r="AE1845">
        <v>0.79700000000000004</v>
      </c>
      <c r="AF1845">
        <v>0.30570000000000003</v>
      </c>
      <c r="AG1845">
        <v>3.3</v>
      </c>
      <c r="AH1845" t="s">
        <v>204</v>
      </c>
      <c r="AV1845">
        <v>54.63</v>
      </c>
      <c r="AW1845">
        <v>43466822</v>
      </c>
      <c r="AX1845">
        <v>77.39</v>
      </c>
      <c r="AY1845">
        <v>41.4</v>
      </c>
      <c r="AZ1845">
        <v>16.462</v>
      </c>
      <c r="BA1845">
        <v>11.132999999999999</v>
      </c>
      <c r="BB1845">
        <v>7894.393</v>
      </c>
      <c r="BC1845">
        <v>0.1</v>
      </c>
      <c r="BD1845">
        <v>539.84900000000005</v>
      </c>
      <c r="BE1845">
        <v>7.11</v>
      </c>
      <c r="BF1845">
        <v>13.5</v>
      </c>
      <c r="BG1845">
        <v>47.4</v>
      </c>
      <c r="BI1845">
        <v>8.8000000000000007</v>
      </c>
      <c r="BJ1845">
        <v>72.06</v>
      </c>
      <c r="BK1845">
        <v>0.77900000000000003</v>
      </c>
    </row>
    <row r="1846" spans="1:63" x14ac:dyDescent="0.3">
      <c r="A1846" t="s">
        <v>208</v>
      </c>
      <c r="B1846" t="s">
        <v>206</v>
      </c>
      <c r="C1846" t="s">
        <v>209</v>
      </c>
      <c r="D1846" s="33">
        <v>44185</v>
      </c>
      <c r="E1846">
        <v>991700</v>
      </c>
      <c r="F1846">
        <v>8763</v>
      </c>
      <c r="G1846">
        <v>10465.143</v>
      </c>
      <c r="H1846">
        <v>17201</v>
      </c>
      <c r="I1846">
        <v>129</v>
      </c>
      <c r="J1846">
        <v>215.714</v>
      </c>
      <c r="K1846">
        <v>22815.102999999999</v>
      </c>
      <c r="L1846">
        <v>201.602</v>
      </c>
      <c r="M1846">
        <v>240.762</v>
      </c>
      <c r="N1846">
        <v>395.72699999999998</v>
      </c>
      <c r="O1846">
        <v>2.968</v>
      </c>
      <c r="P1846">
        <v>4.9630000000000001</v>
      </c>
      <c r="Q1846">
        <v>0.92</v>
      </c>
      <c r="AD1846">
        <v>35202</v>
      </c>
      <c r="AE1846">
        <v>0.81</v>
      </c>
      <c r="AF1846">
        <v>0.29730000000000001</v>
      </c>
      <c r="AG1846">
        <v>3.4</v>
      </c>
      <c r="AH1846" t="s">
        <v>204</v>
      </c>
      <c r="AV1846">
        <v>54.63</v>
      </c>
      <c r="AW1846">
        <v>43466822</v>
      </c>
      <c r="AX1846">
        <v>77.39</v>
      </c>
      <c r="AY1846">
        <v>41.4</v>
      </c>
      <c r="AZ1846">
        <v>16.462</v>
      </c>
      <c r="BA1846">
        <v>11.132999999999999</v>
      </c>
      <c r="BB1846">
        <v>7894.393</v>
      </c>
      <c r="BC1846">
        <v>0.1</v>
      </c>
      <c r="BD1846">
        <v>539.84900000000005</v>
      </c>
      <c r="BE1846">
        <v>7.11</v>
      </c>
      <c r="BF1846">
        <v>13.5</v>
      </c>
      <c r="BG1846">
        <v>47.4</v>
      </c>
      <c r="BI1846">
        <v>8.8000000000000007</v>
      </c>
      <c r="BJ1846">
        <v>72.06</v>
      </c>
      <c r="BK1846">
        <v>0.77900000000000003</v>
      </c>
    </row>
    <row r="1847" spans="1:63" x14ac:dyDescent="0.3">
      <c r="A1847" t="s">
        <v>208</v>
      </c>
      <c r="B1847" t="s">
        <v>206</v>
      </c>
      <c r="C1847" t="s">
        <v>209</v>
      </c>
      <c r="D1847" s="33">
        <v>44186</v>
      </c>
      <c r="E1847">
        <v>998678</v>
      </c>
      <c r="F1847">
        <v>6978</v>
      </c>
      <c r="G1847">
        <v>10479.571</v>
      </c>
      <c r="H1847">
        <v>17293</v>
      </c>
      <c r="I1847">
        <v>92</v>
      </c>
      <c r="J1847">
        <v>214.429</v>
      </c>
      <c r="K1847">
        <v>22975.638999999999</v>
      </c>
      <c r="L1847">
        <v>160.536</v>
      </c>
      <c r="M1847">
        <v>241.09399999999999</v>
      </c>
      <c r="N1847">
        <v>397.84399999999999</v>
      </c>
      <c r="O1847">
        <v>2.117</v>
      </c>
      <c r="P1847">
        <v>4.9329999999999998</v>
      </c>
      <c r="Q1847">
        <v>0.92</v>
      </c>
      <c r="AA1847">
        <v>5303103</v>
      </c>
      <c r="AB1847">
        <v>122.003</v>
      </c>
      <c r="AD1847">
        <v>35774</v>
      </c>
      <c r="AE1847">
        <v>0.82299999999999995</v>
      </c>
      <c r="AF1847">
        <v>0.29289999999999999</v>
      </c>
      <c r="AG1847">
        <v>3.4</v>
      </c>
      <c r="AH1847" t="s">
        <v>204</v>
      </c>
      <c r="AV1847">
        <v>54.63</v>
      </c>
      <c r="AW1847">
        <v>43466822</v>
      </c>
      <c r="AX1847">
        <v>77.39</v>
      </c>
      <c r="AY1847">
        <v>41.4</v>
      </c>
      <c r="AZ1847">
        <v>16.462</v>
      </c>
      <c r="BA1847">
        <v>11.132999999999999</v>
      </c>
      <c r="BB1847">
        <v>7894.393</v>
      </c>
      <c r="BC1847">
        <v>0.1</v>
      </c>
      <c r="BD1847">
        <v>539.84900000000005</v>
      </c>
      <c r="BE1847">
        <v>7.11</v>
      </c>
      <c r="BF1847">
        <v>13.5</v>
      </c>
      <c r="BG1847">
        <v>47.4</v>
      </c>
      <c r="BI1847">
        <v>8.8000000000000007</v>
      </c>
      <c r="BJ1847">
        <v>72.06</v>
      </c>
      <c r="BK1847">
        <v>0.77900000000000003</v>
      </c>
    </row>
    <row r="1848" spans="1:63" x14ac:dyDescent="0.3">
      <c r="A1848" t="s">
        <v>208</v>
      </c>
      <c r="B1848" t="s">
        <v>206</v>
      </c>
      <c r="C1848" t="s">
        <v>209</v>
      </c>
      <c r="D1848" s="33">
        <v>44187</v>
      </c>
      <c r="E1848">
        <v>1007627</v>
      </c>
      <c r="F1848">
        <v>8949</v>
      </c>
      <c r="G1848">
        <v>10495.143</v>
      </c>
      <c r="H1848">
        <v>17535</v>
      </c>
      <c r="I1848">
        <v>242</v>
      </c>
      <c r="J1848">
        <v>213.857</v>
      </c>
      <c r="K1848">
        <v>23181.52</v>
      </c>
      <c r="L1848">
        <v>205.881</v>
      </c>
      <c r="M1848">
        <v>241.452</v>
      </c>
      <c r="N1848">
        <v>403.411</v>
      </c>
      <c r="O1848">
        <v>5.5670000000000002</v>
      </c>
      <c r="P1848">
        <v>4.92</v>
      </c>
      <c r="Q1848">
        <v>0.91</v>
      </c>
      <c r="Z1848">
        <v>4498</v>
      </c>
      <c r="AA1848">
        <v>5307601</v>
      </c>
      <c r="AB1848">
        <v>122.107</v>
      </c>
      <c r="AC1848">
        <v>0.10299999999999999</v>
      </c>
      <c r="AD1848">
        <v>31223</v>
      </c>
      <c r="AE1848">
        <v>0.71799999999999997</v>
      </c>
      <c r="AF1848">
        <v>0.33610000000000001</v>
      </c>
      <c r="AG1848">
        <v>3</v>
      </c>
      <c r="AH1848" t="s">
        <v>204</v>
      </c>
      <c r="AV1848">
        <v>54.63</v>
      </c>
      <c r="AW1848">
        <v>43466822</v>
      </c>
      <c r="AX1848">
        <v>77.39</v>
      </c>
      <c r="AY1848">
        <v>41.4</v>
      </c>
      <c r="AZ1848">
        <v>16.462</v>
      </c>
      <c r="BA1848">
        <v>11.132999999999999</v>
      </c>
      <c r="BB1848">
        <v>7894.393</v>
      </c>
      <c r="BC1848">
        <v>0.1</v>
      </c>
      <c r="BD1848">
        <v>539.84900000000005</v>
      </c>
      <c r="BE1848">
        <v>7.11</v>
      </c>
      <c r="BF1848">
        <v>13.5</v>
      </c>
      <c r="BG1848">
        <v>47.4</v>
      </c>
      <c r="BI1848">
        <v>8.8000000000000007</v>
      </c>
      <c r="BJ1848">
        <v>72.06</v>
      </c>
      <c r="BK1848">
        <v>0.77900000000000003</v>
      </c>
    </row>
    <row r="1849" spans="1:63" x14ac:dyDescent="0.3">
      <c r="A1849" t="s">
        <v>208</v>
      </c>
      <c r="B1849" t="s">
        <v>206</v>
      </c>
      <c r="C1849" t="s">
        <v>209</v>
      </c>
      <c r="D1849" s="33">
        <v>44188</v>
      </c>
      <c r="E1849">
        <v>1018199</v>
      </c>
      <c r="F1849">
        <v>10572</v>
      </c>
      <c r="G1849">
        <v>10425.857</v>
      </c>
      <c r="H1849">
        <v>17823</v>
      </c>
      <c r="I1849">
        <v>288</v>
      </c>
      <c r="J1849">
        <v>215.571</v>
      </c>
      <c r="K1849">
        <v>23424.74</v>
      </c>
      <c r="L1849">
        <v>243.22</v>
      </c>
      <c r="M1849">
        <v>239.858</v>
      </c>
      <c r="N1849">
        <v>410.03699999999998</v>
      </c>
      <c r="O1849">
        <v>6.6260000000000003</v>
      </c>
      <c r="P1849">
        <v>4.9589999999999996</v>
      </c>
      <c r="Q1849">
        <v>0.9</v>
      </c>
      <c r="Z1849">
        <v>41219</v>
      </c>
      <c r="AA1849">
        <v>5348820</v>
      </c>
      <c r="AB1849">
        <v>123.05500000000001</v>
      </c>
      <c r="AC1849">
        <v>0.94799999999999995</v>
      </c>
      <c r="AD1849">
        <v>31919</v>
      </c>
      <c r="AE1849">
        <v>0.73399999999999999</v>
      </c>
      <c r="AF1849">
        <v>0.3266</v>
      </c>
      <c r="AG1849">
        <v>3.1</v>
      </c>
      <c r="AH1849" t="s">
        <v>204</v>
      </c>
      <c r="AV1849">
        <v>54.63</v>
      </c>
      <c r="AW1849">
        <v>43466822</v>
      </c>
      <c r="AX1849">
        <v>77.39</v>
      </c>
      <c r="AY1849">
        <v>41.4</v>
      </c>
      <c r="AZ1849">
        <v>16.462</v>
      </c>
      <c r="BA1849">
        <v>11.132999999999999</v>
      </c>
      <c r="BB1849">
        <v>7894.393</v>
      </c>
      <c r="BC1849">
        <v>0.1</v>
      </c>
      <c r="BD1849">
        <v>539.84900000000005</v>
      </c>
      <c r="BE1849">
        <v>7.11</v>
      </c>
      <c r="BF1849">
        <v>13.5</v>
      </c>
      <c r="BG1849">
        <v>47.4</v>
      </c>
      <c r="BI1849">
        <v>8.8000000000000007</v>
      </c>
      <c r="BJ1849">
        <v>72.06</v>
      </c>
      <c r="BK1849">
        <v>0.77900000000000003</v>
      </c>
    </row>
    <row r="1850" spans="1:63" x14ac:dyDescent="0.3">
      <c r="A1850" t="s">
        <v>208</v>
      </c>
      <c r="B1850" t="s">
        <v>206</v>
      </c>
      <c r="C1850" t="s">
        <v>209</v>
      </c>
      <c r="D1850" s="33">
        <v>44189</v>
      </c>
      <c r="E1850">
        <v>1030125</v>
      </c>
      <c r="F1850">
        <v>11926</v>
      </c>
      <c r="G1850">
        <v>10347.571</v>
      </c>
      <c r="H1850">
        <v>18057</v>
      </c>
      <c r="I1850">
        <v>234</v>
      </c>
      <c r="J1850">
        <v>211.143</v>
      </c>
      <c r="K1850">
        <v>23699.11</v>
      </c>
      <c r="L1850">
        <v>274.37</v>
      </c>
      <c r="M1850">
        <v>238.05699999999999</v>
      </c>
      <c r="N1850">
        <v>415.42</v>
      </c>
      <c r="O1850">
        <v>5.383</v>
      </c>
      <c r="P1850">
        <v>4.8579999999999997</v>
      </c>
      <c r="Q1850">
        <v>0.88</v>
      </c>
      <c r="Z1850">
        <v>42132</v>
      </c>
      <c r="AA1850">
        <v>5390952</v>
      </c>
      <c r="AB1850">
        <v>124.02500000000001</v>
      </c>
      <c r="AC1850">
        <v>0.96899999999999997</v>
      </c>
      <c r="AD1850">
        <v>31976</v>
      </c>
      <c r="AE1850">
        <v>0.73599999999999999</v>
      </c>
      <c r="AF1850">
        <v>0.3236</v>
      </c>
      <c r="AG1850">
        <v>3.1</v>
      </c>
      <c r="AH1850" t="s">
        <v>204</v>
      </c>
      <c r="AV1850">
        <v>54.63</v>
      </c>
      <c r="AW1850">
        <v>43466822</v>
      </c>
      <c r="AX1850">
        <v>77.39</v>
      </c>
      <c r="AY1850">
        <v>41.4</v>
      </c>
      <c r="AZ1850">
        <v>16.462</v>
      </c>
      <c r="BA1850">
        <v>11.132999999999999</v>
      </c>
      <c r="BB1850">
        <v>7894.393</v>
      </c>
      <c r="BC1850">
        <v>0.1</v>
      </c>
      <c r="BD1850">
        <v>539.84900000000005</v>
      </c>
      <c r="BE1850">
        <v>7.11</v>
      </c>
      <c r="BF1850">
        <v>13.5</v>
      </c>
      <c r="BG1850">
        <v>47.4</v>
      </c>
      <c r="BI1850">
        <v>8.8000000000000007</v>
      </c>
      <c r="BJ1850">
        <v>72.06</v>
      </c>
      <c r="BK1850">
        <v>0.77900000000000003</v>
      </c>
    </row>
    <row r="1851" spans="1:63" x14ac:dyDescent="0.3">
      <c r="A1851" t="s">
        <v>208</v>
      </c>
      <c r="B1851" t="s">
        <v>206</v>
      </c>
      <c r="C1851" t="s">
        <v>209</v>
      </c>
      <c r="D1851" s="33">
        <v>44190</v>
      </c>
      <c r="E1851">
        <v>1041583</v>
      </c>
      <c r="F1851">
        <v>11458</v>
      </c>
      <c r="G1851">
        <v>10117.857</v>
      </c>
      <c r="H1851">
        <v>18255</v>
      </c>
      <c r="I1851">
        <v>198</v>
      </c>
      <c r="J1851">
        <v>201</v>
      </c>
      <c r="K1851">
        <v>23962.713</v>
      </c>
      <c r="L1851">
        <v>263.60300000000001</v>
      </c>
      <c r="M1851">
        <v>232.77199999999999</v>
      </c>
      <c r="N1851">
        <v>419.97500000000002</v>
      </c>
      <c r="O1851">
        <v>4.5549999999999997</v>
      </c>
      <c r="P1851">
        <v>4.6239999999999997</v>
      </c>
      <c r="Q1851">
        <v>0.85</v>
      </c>
      <c r="AD1851">
        <v>29834</v>
      </c>
      <c r="AE1851">
        <v>0.68600000000000005</v>
      </c>
      <c r="AF1851">
        <v>0.33910000000000001</v>
      </c>
      <c r="AG1851">
        <v>2.9</v>
      </c>
      <c r="AH1851" t="s">
        <v>204</v>
      </c>
      <c r="AV1851">
        <v>54.63</v>
      </c>
      <c r="AW1851">
        <v>43466822</v>
      </c>
      <c r="AX1851">
        <v>77.39</v>
      </c>
      <c r="AY1851">
        <v>41.4</v>
      </c>
      <c r="AZ1851">
        <v>16.462</v>
      </c>
      <c r="BA1851">
        <v>11.132999999999999</v>
      </c>
      <c r="BB1851">
        <v>7894.393</v>
      </c>
      <c r="BC1851">
        <v>0.1</v>
      </c>
      <c r="BD1851">
        <v>539.84900000000005</v>
      </c>
      <c r="BE1851">
        <v>7.11</v>
      </c>
      <c r="BF1851">
        <v>13.5</v>
      </c>
      <c r="BG1851">
        <v>47.4</v>
      </c>
      <c r="BI1851">
        <v>8.8000000000000007</v>
      </c>
      <c r="BJ1851">
        <v>72.06</v>
      </c>
      <c r="BK1851">
        <v>0.77900000000000003</v>
      </c>
    </row>
    <row r="1852" spans="1:63" x14ac:dyDescent="0.3">
      <c r="A1852" t="s">
        <v>208</v>
      </c>
      <c r="B1852" t="s">
        <v>206</v>
      </c>
      <c r="C1852" t="s">
        <v>209</v>
      </c>
      <c r="D1852" s="33">
        <v>44191</v>
      </c>
      <c r="E1852">
        <v>1049717</v>
      </c>
      <c r="F1852">
        <v>8134</v>
      </c>
      <c r="G1852">
        <v>9540</v>
      </c>
      <c r="H1852">
        <v>18389</v>
      </c>
      <c r="I1852">
        <v>134</v>
      </c>
      <c r="J1852">
        <v>188.143</v>
      </c>
      <c r="K1852">
        <v>24149.845000000001</v>
      </c>
      <c r="L1852">
        <v>187.131</v>
      </c>
      <c r="M1852">
        <v>219.47800000000001</v>
      </c>
      <c r="N1852">
        <v>423.05799999999999</v>
      </c>
      <c r="O1852">
        <v>3.0830000000000002</v>
      </c>
      <c r="P1852">
        <v>4.3280000000000003</v>
      </c>
      <c r="Q1852">
        <v>0.83</v>
      </c>
      <c r="AD1852">
        <v>29281</v>
      </c>
      <c r="AE1852">
        <v>0.67400000000000004</v>
      </c>
      <c r="AF1852">
        <v>0.32579999999999998</v>
      </c>
      <c r="AG1852">
        <v>3.1</v>
      </c>
      <c r="AH1852" t="s">
        <v>204</v>
      </c>
      <c r="AV1852">
        <v>54.63</v>
      </c>
      <c r="AW1852">
        <v>43466822</v>
      </c>
      <c r="AX1852">
        <v>77.39</v>
      </c>
      <c r="AY1852">
        <v>41.4</v>
      </c>
      <c r="AZ1852">
        <v>16.462</v>
      </c>
      <c r="BA1852">
        <v>11.132999999999999</v>
      </c>
      <c r="BB1852">
        <v>7894.393</v>
      </c>
      <c r="BC1852">
        <v>0.1</v>
      </c>
      <c r="BD1852">
        <v>539.84900000000005</v>
      </c>
      <c r="BE1852">
        <v>7.11</v>
      </c>
      <c r="BF1852">
        <v>13.5</v>
      </c>
      <c r="BG1852">
        <v>47.4</v>
      </c>
      <c r="BI1852">
        <v>8.8000000000000007</v>
      </c>
      <c r="BJ1852">
        <v>72.06</v>
      </c>
      <c r="BK1852">
        <v>0.77900000000000003</v>
      </c>
    </row>
    <row r="1853" spans="1:63" x14ac:dyDescent="0.3">
      <c r="A1853" t="s">
        <v>208</v>
      </c>
      <c r="B1853" t="s">
        <v>206</v>
      </c>
      <c r="C1853" t="s">
        <v>209</v>
      </c>
      <c r="D1853" s="33">
        <v>44192</v>
      </c>
      <c r="E1853">
        <v>1056265</v>
      </c>
      <c r="F1853">
        <v>6548</v>
      </c>
      <c r="G1853">
        <v>9223.5709999999999</v>
      </c>
      <c r="H1853">
        <v>18472</v>
      </c>
      <c r="I1853">
        <v>83</v>
      </c>
      <c r="J1853">
        <v>181.571</v>
      </c>
      <c r="K1853">
        <v>24300.488000000001</v>
      </c>
      <c r="L1853">
        <v>150.64400000000001</v>
      </c>
      <c r="M1853">
        <v>212.19800000000001</v>
      </c>
      <c r="N1853">
        <v>424.96800000000002</v>
      </c>
      <c r="O1853">
        <v>1.91</v>
      </c>
      <c r="P1853">
        <v>4.1769999999999996</v>
      </c>
      <c r="Q1853">
        <v>0.82</v>
      </c>
      <c r="AA1853">
        <v>5472989</v>
      </c>
      <c r="AB1853">
        <v>125.91200000000001</v>
      </c>
      <c r="AD1853">
        <v>28729</v>
      </c>
      <c r="AE1853">
        <v>0.66100000000000003</v>
      </c>
      <c r="AF1853">
        <v>0.3211</v>
      </c>
      <c r="AG1853">
        <v>3.1</v>
      </c>
      <c r="AH1853" t="s">
        <v>204</v>
      </c>
      <c r="AV1853">
        <v>54.63</v>
      </c>
      <c r="AW1853">
        <v>43466822</v>
      </c>
      <c r="AX1853">
        <v>77.39</v>
      </c>
      <c r="AY1853">
        <v>41.4</v>
      </c>
      <c r="AZ1853">
        <v>16.462</v>
      </c>
      <c r="BA1853">
        <v>11.132999999999999</v>
      </c>
      <c r="BB1853">
        <v>7894.393</v>
      </c>
      <c r="BC1853">
        <v>0.1</v>
      </c>
      <c r="BD1853">
        <v>539.84900000000005</v>
      </c>
      <c r="BE1853">
        <v>7.11</v>
      </c>
      <c r="BF1853">
        <v>13.5</v>
      </c>
      <c r="BG1853">
        <v>47.4</v>
      </c>
      <c r="BI1853">
        <v>8.8000000000000007</v>
      </c>
      <c r="BJ1853">
        <v>72.06</v>
      </c>
      <c r="BK1853">
        <v>0.77900000000000003</v>
      </c>
    </row>
    <row r="1854" spans="1:63" x14ac:dyDescent="0.3">
      <c r="A1854" t="s">
        <v>208</v>
      </c>
      <c r="B1854" t="s">
        <v>206</v>
      </c>
      <c r="C1854" t="s">
        <v>209</v>
      </c>
      <c r="D1854" s="33">
        <v>44193</v>
      </c>
      <c r="E1854">
        <v>1061074</v>
      </c>
      <c r="F1854">
        <v>4809</v>
      </c>
      <c r="G1854">
        <v>8913.7139999999999</v>
      </c>
      <c r="H1854">
        <v>18555</v>
      </c>
      <c r="I1854">
        <v>83</v>
      </c>
      <c r="J1854">
        <v>180.286</v>
      </c>
      <c r="K1854">
        <v>24411.124</v>
      </c>
      <c r="L1854">
        <v>110.636</v>
      </c>
      <c r="M1854">
        <v>205.06899999999999</v>
      </c>
      <c r="N1854">
        <v>426.87700000000001</v>
      </c>
      <c r="O1854">
        <v>1.91</v>
      </c>
      <c r="P1854">
        <v>4.1479999999999997</v>
      </c>
      <c r="Q1854">
        <v>0.83</v>
      </c>
      <c r="Z1854">
        <v>12225</v>
      </c>
      <c r="AA1854">
        <v>5485214</v>
      </c>
      <c r="AB1854">
        <v>126.193</v>
      </c>
      <c r="AC1854">
        <v>0.28100000000000003</v>
      </c>
      <c r="AD1854">
        <v>26016</v>
      </c>
      <c r="AE1854">
        <v>0.59899999999999998</v>
      </c>
      <c r="AF1854">
        <v>0.34260000000000002</v>
      </c>
      <c r="AG1854">
        <v>2.9</v>
      </c>
      <c r="AH1854" t="s">
        <v>204</v>
      </c>
      <c r="AV1854">
        <v>54.63</v>
      </c>
      <c r="AW1854">
        <v>43466822</v>
      </c>
      <c r="AX1854">
        <v>77.39</v>
      </c>
      <c r="AY1854">
        <v>41.4</v>
      </c>
      <c r="AZ1854">
        <v>16.462</v>
      </c>
      <c r="BA1854">
        <v>11.132999999999999</v>
      </c>
      <c r="BB1854">
        <v>7894.393</v>
      </c>
      <c r="BC1854">
        <v>0.1</v>
      </c>
      <c r="BD1854">
        <v>539.84900000000005</v>
      </c>
      <c r="BE1854">
        <v>7.11</v>
      </c>
      <c r="BF1854">
        <v>13.5</v>
      </c>
      <c r="BG1854">
        <v>47.4</v>
      </c>
      <c r="BI1854">
        <v>8.8000000000000007</v>
      </c>
      <c r="BJ1854">
        <v>72.06</v>
      </c>
      <c r="BK1854">
        <v>0.77900000000000003</v>
      </c>
    </row>
    <row r="1855" spans="1:63" x14ac:dyDescent="0.3">
      <c r="A1855" t="s">
        <v>208</v>
      </c>
      <c r="B1855" t="s">
        <v>206</v>
      </c>
      <c r="C1855" t="s">
        <v>209</v>
      </c>
      <c r="D1855" s="33">
        <v>44194</v>
      </c>
      <c r="E1855">
        <v>1068476</v>
      </c>
      <c r="F1855">
        <v>7402</v>
      </c>
      <c r="G1855">
        <v>8692.7139999999999</v>
      </c>
      <c r="H1855">
        <v>18801</v>
      </c>
      <c r="I1855">
        <v>246</v>
      </c>
      <c r="J1855">
        <v>180.857</v>
      </c>
      <c r="K1855">
        <v>24581.415000000001</v>
      </c>
      <c r="L1855">
        <v>170.291</v>
      </c>
      <c r="M1855">
        <v>199.98500000000001</v>
      </c>
      <c r="N1855">
        <v>432.53699999999998</v>
      </c>
      <c r="O1855">
        <v>5.6589999999999998</v>
      </c>
      <c r="P1855">
        <v>4.1609999999999996</v>
      </c>
      <c r="Q1855">
        <v>0.85</v>
      </c>
      <c r="Z1855">
        <v>25965</v>
      </c>
      <c r="AA1855">
        <v>5511179</v>
      </c>
      <c r="AB1855">
        <v>126.79</v>
      </c>
      <c r="AC1855">
        <v>0.59699999999999998</v>
      </c>
      <c r="AD1855">
        <v>29083</v>
      </c>
      <c r="AE1855">
        <v>0.66900000000000004</v>
      </c>
      <c r="AF1855">
        <v>0.2989</v>
      </c>
      <c r="AG1855">
        <v>3.3</v>
      </c>
      <c r="AH1855" t="s">
        <v>204</v>
      </c>
      <c r="AV1855">
        <v>54.63</v>
      </c>
      <c r="AW1855">
        <v>43466822</v>
      </c>
      <c r="AX1855">
        <v>77.39</v>
      </c>
      <c r="AY1855">
        <v>41.4</v>
      </c>
      <c r="AZ1855">
        <v>16.462</v>
      </c>
      <c r="BA1855">
        <v>11.132999999999999</v>
      </c>
      <c r="BB1855">
        <v>7894.393</v>
      </c>
      <c r="BC1855">
        <v>0.1</v>
      </c>
      <c r="BD1855">
        <v>539.84900000000005</v>
      </c>
      <c r="BE1855">
        <v>7.11</v>
      </c>
      <c r="BF1855">
        <v>13.5</v>
      </c>
      <c r="BG1855">
        <v>47.4</v>
      </c>
      <c r="BI1855">
        <v>8.8000000000000007</v>
      </c>
      <c r="BJ1855">
        <v>72.06</v>
      </c>
      <c r="BK1855">
        <v>0.77900000000000003</v>
      </c>
    </row>
    <row r="1856" spans="1:63" x14ac:dyDescent="0.3">
      <c r="A1856" t="s">
        <v>208</v>
      </c>
      <c r="B1856" t="s">
        <v>206</v>
      </c>
      <c r="C1856" t="s">
        <v>209</v>
      </c>
      <c r="D1856" s="33">
        <v>44195</v>
      </c>
      <c r="E1856">
        <v>1076880</v>
      </c>
      <c r="F1856">
        <v>8404</v>
      </c>
      <c r="G1856">
        <v>8383</v>
      </c>
      <c r="H1856">
        <v>19058</v>
      </c>
      <c r="I1856">
        <v>257</v>
      </c>
      <c r="J1856">
        <v>176.429</v>
      </c>
      <c r="K1856">
        <v>24774.758000000002</v>
      </c>
      <c r="L1856">
        <v>193.34299999999999</v>
      </c>
      <c r="M1856">
        <v>192.86</v>
      </c>
      <c r="N1856">
        <v>438.44900000000001</v>
      </c>
      <c r="O1856">
        <v>5.9130000000000003</v>
      </c>
      <c r="P1856">
        <v>4.0590000000000002</v>
      </c>
      <c r="Q1856">
        <v>0.84</v>
      </c>
      <c r="Z1856">
        <v>74436</v>
      </c>
      <c r="AA1856">
        <v>5585615</v>
      </c>
      <c r="AB1856">
        <v>128.50299999999999</v>
      </c>
      <c r="AC1856">
        <v>1.712</v>
      </c>
      <c r="AD1856">
        <v>33828</v>
      </c>
      <c r="AE1856">
        <v>0.77800000000000002</v>
      </c>
      <c r="AF1856">
        <v>0.24779999999999999</v>
      </c>
      <c r="AG1856">
        <v>4</v>
      </c>
      <c r="AH1856" t="s">
        <v>204</v>
      </c>
      <c r="AV1856">
        <v>54.63</v>
      </c>
      <c r="AW1856">
        <v>43466822</v>
      </c>
      <c r="AX1856">
        <v>77.39</v>
      </c>
      <c r="AY1856">
        <v>41.4</v>
      </c>
      <c r="AZ1856">
        <v>16.462</v>
      </c>
      <c r="BA1856">
        <v>11.132999999999999</v>
      </c>
      <c r="BB1856">
        <v>7894.393</v>
      </c>
      <c r="BC1856">
        <v>0.1</v>
      </c>
      <c r="BD1856">
        <v>539.84900000000005</v>
      </c>
      <c r="BE1856">
        <v>7.11</v>
      </c>
      <c r="BF1856">
        <v>13.5</v>
      </c>
      <c r="BG1856">
        <v>47.4</v>
      </c>
      <c r="BI1856">
        <v>8.8000000000000007</v>
      </c>
      <c r="BJ1856">
        <v>72.06</v>
      </c>
      <c r="BK1856">
        <v>0.77900000000000003</v>
      </c>
    </row>
    <row r="1857" spans="1:67" x14ac:dyDescent="0.3">
      <c r="A1857" t="s">
        <v>208</v>
      </c>
      <c r="B1857" t="s">
        <v>206</v>
      </c>
      <c r="C1857" t="s">
        <v>209</v>
      </c>
      <c r="D1857" s="33">
        <v>44196</v>
      </c>
      <c r="E1857">
        <v>1086997</v>
      </c>
      <c r="F1857">
        <v>10117</v>
      </c>
      <c r="G1857">
        <v>8124.5709999999999</v>
      </c>
      <c r="H1857">
        <v>19281</v>
      </c>
      <c r="I1857">
        <v>223</v>
      </c>
      <c r="J1857">
        <v>174.857</v>
      </c>
      <c r="K1857">
        <v>25007.51</v>
      </c>
      <c r="L1857">
        <v>232.75200000000001</v>
      </c>
      <c r="M1857">
        <v>186.91399999999999</v>
      </c>
      <c r="N1857">
        <v>443.58</v>
      </c>
      <c r="O1857">
        <v>5.13</v>
      </c>
      <c r="P1857">
        <v>4.0229999999999997</v>
      </c>
      <c r="Q1857">
        <v>0.83</v>
      </c>
      <c r="AD1857">
        <v>28680</v>
      </c>
      <c r="AE1857">
        <v>0.66</v>
      </c>
      <c r="AF1857">
        <v>0.2833</v>
      </c>
      <c r="AG1857">
        <v>3.5</v>
      </c>
      <c r="AH1857" t="s">
        <v>204</v>
      </c>
      <c r="AV1857">
        <v>54.63</v>
      </c>
      <c r="AW1857">
        <v>43466822</v>
      </c>
      <c r="AX1857">
        <v>77.39</v>
      </c>
      <c r="AY1857">
        <v>41.4</v>
      </c>
      <c r="AZ1857">
        <v>16.462</v>
      </c>
      <c r="BA1857">
        <v>11.132999999999999</v>
      </c>
      <c r="BB1857">
        <v>7894.393</v>
      </c>
      <c r="BC1857">
        <v>0.1</v>
      </c>
      <c r="BD1857">
        <v>539.84900000000005</v>
      </c>
      <c r="BE1857">
        <v>7.11</v>
      </c>
      <c r="BF1857">
        <v>13.5</v>
      </c>
      <c r="BG1857">
        <v>47.4</v>
      </c>
      <c r="BI1857">
        <v>8.8000000000000007</v>
      </c>
      <c r="BJ1857">
        <v>72.06</v>
      </c>
      <c r="BK1857">
        <v>0.77900000000000003</v>
      </c>
      <c r="BL1857">
        <v>39567.800000000003</v>
      </c>
      <c r="BM1857">
        <v>6.85</v>
      </c>
      <c r="BN1857">
        <v>35.380000000000003</v>
      </c>
      <c r="BO1857">
        <v>910.29889417726497</v>
      </c>
    </row>
    <row r="1858" spans="1:67" x14ac:dyDescent="0.3">
      <c r="A1858" t="s">
        <v>208</v>
      </c>
      <c r="B1858" t="s">
        <v>206</v>
      </c>
      <c r="C1858" t="s">
        <v>209</v>
      </c>
      <c r="D1858" s="33">
        <v>44197</v>
      </c>
      <c r="E1858">
        <v>1096855</v>
      </c>
      <c r="F1858">
        <v>9858</v>
      </c>
      <c r="G1858">
        <v>7896</v>
      </c>
      <c r="H1858">
        <v>19437</v>
      </c>
      <c r="I1858">
        <v>156</v>
      </c>
      <c r="J1858">
        <v>168.857</v>
      </c>
      <c r="K1858">
        <v>25234.304</v>
      </c>
      <c r="L1858">
        <v>226.79400000000001</v>
      </c>
      <c r="M1858">
        <v>181.65600000000001</v>
      </c>
      <c r="N1858">
        <v>447.16899999999998</v>
      </c>
      <c r="O1858">
        <v>3.589</v>
      </c>
      <c r="P1858">
        <v>3.8849999999999998</v>
      </c>
      <c r="Q1858">
        <v>0.81</v>
      </c>
      <c r="AD1858">
        <v>25644</v>
      </c>
      <c r="AE1858">
        <v>0.59</v>
      </c>
      <c r="AF1858">
        <v>0.30790000000000001</v>
      </c>
      <c r="AG1858">
        <v>3.2</v>
      </c>
      <c r="AH1858" t="s">
        <v>204</v>
      </c>
      <c r="AV1858">
        <v>54.63</v>
      </c>
      <c r="AW1858">
        <v>43466822</v>
      </c>
      <c r="AX1858">
        <v>77.39</v>
      </c>
      <c r="AY1858">
        <v>41.4</v>
      </c>
      <c r="AZ1858">
        <v>16.462</v>
      </c>
      <c r="BA1858">
        <v>11.132999999999999</v>
      </c>
      <c r="BB1858">
        <v>7894.393</v>
      </c>
      <c r="BC1858">
        <v>0.1</v>
      </c>
      <c r="BD1858">
        <v>539.84900000000005</v>
      </c>
      <c r="BE1858">
        <v>7.11</v>
      </c>
      <c r="BF1858">
        <v>13.5</v>
      </c>
      <c r="BG1858">
        <v>47.4</v>
      </c>
      <c r="BI1858">
        <v>8.8000000000000007</v>
      </c>
      <c r="BJ1858">
        <v>72.06</v>
      </c>
      <c r="BK1858">
        <v>0.77900000000000003</v>
      </c>
    </row>
    <row r="1859" spans="1:67" x14ac:dyDescent="0.3">
      <c r="A1859" t="s">
        <v>208</v>
      </c>
      <c r="B1859" t="s">
        <v>206</v>
      </c>
      <c r="C1859" t="s">
        <v>209</v>
      </c>
      <c r="D1859" s="33">
        <v>44198</v>
      </c>
      <c r="E1859">
        <v>1102256</v>
      </c>
      <c r="F1859">
        <v>5401</v>
      </c>
      <c r="G1859">
        <v>7505.5709999999999</v>
      </c>
      <c r="H1859">
        <v>19498</v>
      </c>
      <c r="I1859">
        <v>61</v>
      </c>
      <c r="J1859">
        <v>158.429</v>
      </c>
      <c r="K1859">
        <v>25358.560000000001</v>
      </c>
      <c r="L1859">
        <v>124.256</v>
      </c>
      <c r="M1859">
        <v>172.67400000000001</v>
      </c>
      <c r="N1859">
        <v>448.572</v>
      </c>
      <c r="O1859">
        <v>1.403</v>
      </c>
      <c r="P1859">
        <v>3.645</v>
      </c>
      <c r="Q1859">
        <v>0.78</v>
      </c>
      <c r="AD1859">
        <v>22609</v>
      </c>
      <c r="AE1859">
        <v>0.52</v>
      </c>
      <c r="AF1859">
        <v>0.33200000000000002</v>
      </c>
      <c r="AG1859">
        <v>3</v>
      </c>
      <c r="AH1859" t="s">
        <v>204</v>
      </c>
      <c r="AV1859">
        <v>54.63</v>
      </c>
      <c r="AW1859">
        <v>43466822</v>
      </c>
      <c r="AX1859">
        <v>77.39</v>
      </c>
      <c r="AY1859">
        <v>41.4</v>
      </c>
      <c r="AZ1859">
        <v>16.462</v>
      </c>
      <c r="BA1859">
        <v>11.132999999999999</v>
      </c>
      <c r="BB1859">
        <v>7894.393</v>
      </c>
      <c r="BC1859">
        <v>0.1</v>
      </c>
      <c r="BD1859">
        <v>539.84900000000005</v>
      </c>
      <c r="BE1859">
        <v>7.11</v>
      </c>
      <c r="BF1859">
        <v>13.5</v>
      </c>
      <c r="BG1859">
        <v>47.4</v>
      </c>
      <c r="BI1859">
        <v>8.8000000000000007</v>
      </c>
      <c r="BJ1859">
        <v>72.06</v>
      </c>
      <c r="BK1859">
        <v>0.77900000000000003</v>
      </c>
    </row>
    <row r="1860" spans="1:67" x14ac:dyDescent="0.3">
      <c r="A1860" t="s">
        <v>208</v>
      </c>
      <c r="B1860" t="s">
        <v>206</v>
      </c>
      <c r="C1860" t="s">
        <v>209</v>
      </c>
      <c r="D1860" s="33">
        <v>44199</v>
      </c>
      <c r="E1860">
        <v>1107137</v>
      </c>
      <c r="F1860">
        <v>4881</v>
      </c>
      <c r="G1860">
        <v>7267.4290000000001</v>
      </c>
      <c r="H1860">
        <v>19630</v>
      </c>
      <c r="I1860">
        <v>132</v>
      </c>
      <c r="J1860">
        <v>165.429</v>
      </c>
      <c r="K1860">
        <v>25470.851999999999</v>
      </c>
      <c r="L1860">
        <v>112.29300000000001</v>
      </c>
      <c r="M1860">
        <v>167.19499999999999</v>
      </c>
      <c r="N1860">
        <v>451.60899999999998</v>
      </c>
      <c r="O1860">
        <v>3.0369999999999999</v>
      </c>
      <c r="P1860">
        <v>3.806</v>
      </c>
      <c r="Q1860">
        <v>0.79</v>
      </c>
      <c r="AA1860">
        <v>5610003</v>
      </c>
      <c r="AB1860">
        <v>129.06399999999999</v>
      </c>
      <c r="AD1860">
        <v>19573</v>
      </c>
      <c r="AE1860">
        <v>0.45</v>
      </c>
      <c r="AF1860">
        <v>0.37130000000000002</v>
      </c>
      <c r="AG1860">
        <v>2.7</v>
      </c>
      <c r="AH1860" t="s">
        <v>204</v>
      </c>
      <c r="AV1860">
        <v>54.63</v>
      </c>
      <c r="AW1860">
        <v>43466822</v>
      </c>
      <c r="AX1860">
        <v>77.39</v>
      </c>
      <c r="AY1860">
        <v>41.4</v>
      </c>
      <c r="AZ1860">
        <v>16.462</v>
      </c>
      <c r="BA1860">
        <v>11.132999999999999</v>
      </c>
      <c r="BB1860">
        <v>7894.393</v>
      </c>
      <c r="BC1860">
        <v>0.1</v>
      </c>
      <c r="BD1860">
        <v>539.84900000000005</v>
      </c>
      <c r="BE1860">
        <v>7.11</v>
      </c>
      <c r="BF1860">
        <v>13.5</v>
      </c>
      <c r="BG1860">
        <v>47.4</v>
      </c>
      <c r="BI1860">
        <v>8.8000000000000007</v>
      </c>
      <c r="BJ1860">
        <v>72.06</v>
      </c>
      <c r="BK1860">
        <v>0.77900000000000003</v>
      </c>
    </row>
    <row r="1861" spans="1:67" x14ac:dyDescent="0.3">
      <c r="A1861" t="s">
        <v>208</v>
      </c>
      <c r="B1861" t="s">
        <v>206</v>
      </c>
      <c r="C1861" t="s">
        <v>209</v>
      </c>
      <c r="D1861" s="33">
        <v>44200</v>
      </c>
      <c r="E1861">
        <v>1111631</v>
      </c>
      <c r="F1861">
        <v>4494</v>
      </c>
      <c r="G1861">
        <v>7222.4290000000001</v>
      </c>
      <c r="H1861">
        <v>19712</v>
      </c>
      <c r="I1861">
        <v>82</v>
      </c>
      <c r="J1861">
        <v>165.286</v>
      </c>
      <c r="K1861">
        <v>25574.241000000002</v>
      </c>
      <c r="L1861">
        <v>103.389</v>
      </c>
      <c r="M1861">
        <v>166.16</v>
      </c>
      <c r="N1861">
        <v>453.495</v>
      </c>
      <c r="O1861">
        <v>1.8859999999999999</v>
      </c>
      <c r="P1861">
        <v>3.8029999999999999</v>
      </c>
      <c r="Q1861">
        <v>0.82</v>
      </c>
      <c r="AD1861">
        <v>20340</v>
      </c>
      <c r="AE1861">
        <v>0.46800000000000003</v>
      </c>
      <c r="AF1861">
        <v>0.35510000000000003</v>
      </c>
      <c r="AG1861">
        <v>2.8</v>
      </c>
      <c r="AH1861" t="s">
        <v>204</v>
      </c>
      <c r="AV1861">
        <v>54.63</v>
      </c>
      <c r="AW1861">
        <v>43466822</v>
      </c>
      <c r="AX1861">
        <v>77.39</v>
      </c>
      <c r="AY1861">
        <v>41.4</v>
      </c>
      <c r="AZ1861">
        <v>16.462</v>
      </c>
      <c r="BA1861">
        <v>11.132999999999999</v>
      </c>
      <c r="BB1861">
        <v>7894.393</v>
      </c>
      <c r="BC1861">
        <v>0.1</v>
      </c>
      <c r="BD1861">
        <v>539.84900000000005</v>
      </c>
      <c r="BE1861">
        <v>7.11</v>
      </c>
      <c r="BF1861">
        <v>13.5</v>
      </c>
      <c r="BG1861">
        <v>47.4</v>
      </c>
      <c r="BI1861">
        <v>8.8000000000000007</v>
      </c>
      <c r="BJ1861">
        <v>72.06</v>
      </c>
      <c r="BK1861">
        <v>0.77900000000000003</v>
      </c>
    </row>
    <row r="1862" spans="1:67" x14ac:dyDescent="0.3">
      <c r="A1862" t="s">
        <v>208</v>
      </c>
      <c r="B1862" t="s">
        <v>206</v>
      </c>
      <c r="C1862" t="s">
        <v>209</v>
      </c>
      <c r="D1862" s="33">
        <v>44201</v>
      </c>
      <c r="E1862">
        <v>1117256</v>
      </c>
      <c r="F1862">
        <v>5625</v>
      </c>
      <c r="G1862">
        <v>6968.5709999999999</v>
      </c>
      <c r="H1862">
        <v>19929</v>
      </c>
      <c r="I1862">
        <v>217</v>
      </c>
      <c r="J1862">
        <v>161.143</v>
      </c>
      <c r="K1862">
        <v>25703.65</v>
      </c>
      <c r="L1862">
        <v>129.40899999999999</v>
      </c>
      <c r="M1862">
        <v>160.31899999999999</v>
      </c>
      <c r="N1862">
        <v>458.488</v>
      </c>
      <c r="O1862">
        <v>4.992</v>
      </c>
      <c r="P1862">
        <v>3.7069999999999999</v>
      </c>
      <c r="Q1862">
        <v>0.84</v>
      </c>
      <c r="AA1862">
        <v>5645178</v>
      </c>
      <c r="AB1862">
        <v>129.87299999999999</v>
      </c>
      <c r="AD1862">
        <v>19143</v>
      </c>
      <c r="AE1862">
        <v>0.44</v>
      </c>
      <c r="AF1862">
        <v>0.36399999999999999</v>
      </c>
      <c r="AG1862">
        <v>2.7</v>
      </c>
      <c r="AH1862" t="s">
        <v>204</v>
      </c>
      <c r="AV1862">
        <v>54.63</v>
      </c>
      <c r="AW1862">
        <v>43466822</v>
      </c>
      <c r="AX1862">
        <v>77.39</v>
      </c>
      <c r="AY1862">
        <v>41.4</v>
      </c>
      <c r="AZ1862">
        <v>16.462</v>
      </c>
      <c r="BA1862">
        <v>11.132999999999999</v>
      </c>
      <c r="BB1862">
        <v>7894.393</v>
      </c>
      <c r="BC1862">
        <v>0.1</v>
      </c>
      <c r="BD1862">
        <v>539.84900000000005</v>
      </c>
      <c r="BE1862">
        <v>7.11</v>
      </c>
      <c r="BF1862">
        <v>13.5</v>
      </c>
      <c r="BG1862">
        <v>47.4</v>
      </c>
      <c r="BI1862">
        <v>8.8000000000000007</v>
      </c>
      <c r="BJ1862">
        <v>72.06</v>
      </c>
      <c r="BK1862">
        <v>0.77900000000000003</v>
      </c>
    </row>
    <row r="1863" spans="1:67" x14ac:dyDescent="0.3">
      <c r="A1863" t="s">
        <v>208</v>
      </c>
      <c r="B1863" t="s">
        <v>206</v>
      </c>
      <c r="C1863" t="s">
        <v>209</v>
      </c>
      <c r="D1863" s="33">
        <v>44202</v>
      </c>
      <c r="E1863">
        <v>1124482</v>
      </c>
      <c r="F1863">
        <v>7226</v>
      </c>
      <c r="G1863">
        <v>6800.2860000000001</v>
      </c>
      <c r="H1863">
        <v>20171</v>
      </c>
      <c r="I1863">
        <v>242</v>
      </c>
      <c r="J1863">
        <v>159</v>
      </c>
      <c r="K1863">
        <v>25869.892</v>
      </c>
      <c r="L1863">
        <v>166.24199999999999</v>
      </c>
      <c r="M1863">
        <v>156.44800000000001</v>
      </c>
      <c r="N1863">
        <v>464.05500000000001</v>
      </c>
      <c r="O1863">
        <v>5.5670000000000002</v>
      </c>
      <c r="P1863">
        <v>3.6579999999999999</v>
      </c>
      <c r="Q1863">
        <v>0.85</v>
      </c>
      <c r="Z1863">
        <v>34938</v>
      </c>
      <c r="AA1863">
        <v>5680116</v>
      </c>
      <c r="AB1863">
        <v>130.67699999999999</v>
      </c>
      <c r="AC1863">
        <v>0.80400000000000005</v>
      </c>
      <c r="AD1863">
        <v>13500</v>
      </c>
      <c r="AE1863">
        <v>0.311</v>
      </c>
      <c r="AF1863">
        <v>0.50370000000000004</v>
      </c>
      <c r="AG1863">
        <v>2</v>
      </c>
      <c r="AH1863" t="s">
        <v>204</v>
      </c>
      <c r="AV1863">
        <v>54.63</v>
      </c>
      <c r="AW1863">
        <v>43466822</v>
      </c>
      <c r="AX1863">
        <v>77.39</v>
      </c>
      <c r="AY1863">
        <v>41.4</v>
      </c>
      <c r="AZ1863">
        <v>16.462</v>
      </c>
      <c r="BA1863">
        <v>11.132999999999999</v>
      </c>
      <c r="BB1863">
        <v>7894.393</v>
      </c>
      <c r="BC1863">
        <v>0.1</v>
      </c>
      <c r="BD1863">
        <v>539.84900000000005</v>
      </c>
      <c r="BE1863">
        <v>7.11</v>
      </c>
      <c r="BF1863">
        <v>13.5</v>
      </c>
      <c r="BG1863">
        <v>47.4</v>
      </c>
      <c r="BI1863">
        <v>8.8000000000000007</v>
      </c>
      <c r="BJ1863">
        <v>72.06</v>
      </c>
      <c r="BK1863">
        <v>0.77900000000000003</v>
      </c>
    </row>
    <row r="1864" spans="1:67" x14ac:dyDescent="0.3">
      <c r="A1864" t="s">
        <v>208</v>
      </c>
      <c r="B1864" t="s">
        <v>206</v>
      </c>
      <c r="C1864" t="s">
        <v>209</v>
      </c>
      <c r="D1864" s="33">
        <v>44203</v>
      </c>
      <c r="E1864">
        <v>1133802</v>
      </c>
      <c r="F1864">
        <v>9320</v>
      </c>
      <c r="G1864">
        <v>6686.4290000000001</v>
      </c>
      <c r="H1864">
        <v>20334</v>
      </c>
      <c r="I1864">
        <v>163</v>
      </c>
      <c r="J1864">
        <v>150.429</v>
      </c>
      <c r="K1864">
        <v>26084.309000000001</v>
      </c>
      <c r="L1864">
        <v>214.416</v>
      </c>
      <c r="M1864">
        <v>153.828</v>
      </c>
      <c r="N1864">
        <v>467.80500000000001</v>
      </c>
      <c r="O1864">
        <v>3.75</v>
      </c>
      <c r="P1864">
        <v>3.4609999999999999</v>
      </c>
      <c r="Q1864">
        <v>0.84</v>
      </c>
      <c r="AD1864">
        <v>16446</v>
      </c>
      <c r="AE1864">
        <v>0.378</v>
      </c>
      <c r="AF1864">
        <v>0.40660000000000002</v>
      </c>
      <c r="AG1864">
        <v>2.5</v>
      </c>
      <c r="AH1864" t="s">
        <v>204</v>
      </c>
      <c r="AV1864">
        <v>54.63</v>
      </c>
      <c r="AW1864">
        <v>43466822</v>
      </c>
      <c r="AX1864">
        <v>77.39</v>
      </c>
      <c r="AY1864">
        <v>41.4</v>
      </c>
      <c r="AZ1864">
        <v>16.462</v>
      </c>
      <c r="BA1864">
        <v>11.132999999999999</v>
      </c>
      <c r="BB1864">
        <v>7894.393</v>
      </c>
      <c r="BC1864">
        <v>0.1</v>
      </c>
      <c r="BD1864">
        <v>539.84900000000005</v>
      </c>
      <c r="BE1864">
        <v>7.11</v>
      </c>
      <c r="BF1864">
        <v>13.5</v>
      </c>
      <c r="BG1864">
        <v>47.4</v>
      </c>
      <c r="BI1864">
        <v>8.8000000000000007</v>
      </c>
      <c r="BJ1864">
        <v>72.06</v>
      </c>
      <c r="BK1864">
        <v>0.77900000000000003</v>
      </c>
    </row>
    <row r="1865" spans="1:67" x14ac:dyDescent="0.3">
      <c r="A1865" t="s">
        <v>208</v>
      </c>
      <c r="B1865" t="s">
        <v>206</v>
      </c>
      <c r="C1865" t="s">
        <v>209</v>
      </c>
      <c r="D1865" s="33">
        <v>44204</v>
      </c>
      <c r="E1865">
        <v>1139800</v>
      </c>
      <c r="F1865">
        <v>5998</v>
      </c>
      <c r="G1865">
        <v>6135</v>
      </c>
      <c r="H1865">
        <v>20432</v>
      </c>
      <c r="I1865">
        <v>98</v>
      </c>
      <c r="J1865">
        <v>142.143</v>
      </c>
      <c r="K1865">
        <v>26222.298999999999</v>
      </c>
      <c r="L1865">
        <v>137.99</v>
      </c>
      <c r="M1865">
        <v>141.142</v>
      </c>
      <c r="N1865">
        <v>470.06</v>
      </c>
      <c r="O1865">
        <v>2.2549999999999999</v>
      </c>
      <c r="P1865">
        <v>3.27</v>
      </c>
      <c r="Q1865">
        <v>0.8</v>
      </c>
      <c r="AA1865">
        <v>5733555</v>
      </c>
      <c r="AB1865">
        <v>131.90600000000001</v>
      </c>
      <c r="AD1865">
        <v>19392</v>
      </c>
      <c r="AE1865">
        <v>0.44600000000000001</v>
      </c>
      <c r="AF1865">
        <v>0.31640000000000001</v>
      </c>
      <c r="AG1865">
        <v>3.2</v>
      </c>
      <c r="AH1865" t="s">
        <v>204</v>
      </c>
      <c r="AV1865">
        <v>63.89</v>
      </c>
      <c r="AW1865">
        <v>43466822</v>
      </c>
      <c r="AX1865">
        <v>77.39</v>
      </c>
      <c r="AY1865">
        <v>41.4</v>
      </c>
      <c r="AZ1865">
        <v>16.462</v>
      </c>
      <c r="BA1865">
        <v>11.132999999999999</v>
      </c>
      <c r="BB1865">
        <v>7894.393</v>
      </c>
      <c r="BC1865">
        <v>0.1</v>
      </c>
      <c r="BD1865">
        <v>539.84900000000005</v>
      </c>
      <c r="BE1865">
        <v>7.11</v>
      </c>
      <c r="BF1865">
        <v>13.5</v>
      </c>
      <c r="BG1865">
        <v>47.4</v>
      </c>
      <c r="BI1865">
        <v>8.8000000000000007</v>
      </c>
      <c r="BJ1865">
        <v>72.06</v>
      </c>
      <c r="BK1865">
        <v>0.77900000000000003</v>
      </c>
    </row>
    <row r="1866" spans="1:67" x14ac:dyDescent="0.3">
      <c r="A1866" t="s">
        <v>208</v>
      </c>
      <c r="B1866" t="s">
        <v>206</v>
      </c>
      <c r="C1866" t="s">
        <v>209</v>
      </c>
      <c r="D1866" s="33">
        <v>44205</v>
      </c>
      <c r="E1866">
        <v>1144943</v>
      </c>
      <c r="F1866">
        <v>5143</v>
      </c>
      <c r="G1866">
        <v>6098.143</v>
      </c>
      <c r="H1866">
        <v>20526</v>
      </c>
      <c r="I1866">
        <v>94</v>
      </c>
      <c r="J1866">
        <v>146.857</v>
      </c>
      <c r="K1866">
        <v>26340.618999999999</v>
      </c>
      <c r="L1866">
        <v>118.32</v>
      </c>
      <c r="M1866">
        <v>140.29400000000001</v>
      </c>
      <c r="N1866">
        <v>472.22199999999998</v>
      </c>
      <c r="O1866">
        <v>2.1629999999999998</v>
      </c>
      <c r="P1866">
        <v>3.379</v>
      </c>
      <c r="Q1866">
        <v>0.82</v>
      </c>
      <c r="AD1866">
        <v>21118</v>
      </c>
      <c r="AE1866">
        <v>0.48599999999999999</v>
      </c>
      <c r="AF1866">
        <v>0.2888</v>
      </c>
      <c r="AG1866">
        <v>3.5</v>
      </c>
      <c r="AH1866" t="s">
        <v>204</v>
      </c>
      <c r="AV1866">
        <v>63.89</v>
      </c>
      <c r="AW1866">
        <v>43466822</v>
      </c>
      <c r="AX1866">
        <v>77.39</v>
      </c>
      <c r="AY1866">
        <v>41.4</v>
      </c>
      <c r="AZ1866">
        <v>16.462</v>
      </c>
      <c r="BA1866">
        <v>11.132999999999999</v>
      </c>
      <c r="BB1866">
        <v>7894.393</v>
      </c>
      <c r="BC1866">
        <v>0.1</v>
      </c>
      <c r="BD1866">
        <v>539.84900000000005</v>
      </c>
      <c r="BE1866">
        <v>7.11</v>
      </c>
      <c r="BF1866">
        <v>13.5</v>
      </c>
      <c r="BG1866">
        <v>47.4</v>
      </c>
      <c r="BI1866">
        <v>8.8000000000000007</v>
      </c>
      <c r="BJ1866">
        <v>72.06</v>
      </c>
      <c r="BK1866">
        <v>0.77900000000000003</v>
      </c>
    </row>
    <row r="1867" spans="1:67" x14ac:dyDescent="0.3">
      <c r="A1867" t="s">
        <v>208</v>
      </c>
      <c r="B1867" t="s">
        <v>206</v>
      </c>
      <c r="C1867" t="s">
        <v>209</v>
      </c>
      <c r="D1867" s="33">
        <v>44206</v>
      </c>
      <c r="E1867">
        <v>1150265</v>
      </c>
      <c r="F1867">
        <v>5322</v>
      </c>
      <c r="G1867">
        <v>6161.143</v>
      </c>
      <c r="H1867">
        <v>20641</v>
      </c>
      <c r="I1867">
        <v>115</v>
      </c>
      <c r="J1867">
        <v>144.429</v>
      </c>
      <c r="K1867">
        <v>26463.057000000001</v>
      </c>
      <c r="L1867">
        <v>122.438</v>
      </c>
      <c r="M1867">
        <v>141.744</v>
      </c>
      <c r="N1867">
        <v>474.86799999999999</v>
      </c>
      <c r="O1867">
        <v>2.6459999999999999</v>
      </c>
      <c r="P1867">
        <v>3.323</v>
      </c>
      <c r="Q1867">
        <v>0.87</v>
      </c>
      <c r="AA1867">
        <v>5769908</v>
      </c>
      <c r="AB1867">
        <v>132.74299999999999</v>
      </c>
      <c r="AD1867">
        <v>22844</v>
      </c>
      <c r="AE1867">
        <v>0.52600000000000002</v>
      </c>
      <c r="AF1867">
        <v>0.2697</v>
      </c>
      <c r="AG1867">
        <v>3.7</v>
      </c>
      <c r="AH1867" t="s">
        <v>204</v>
      </c>
      <c r="AV1867">
        <v>63.89</v>
      </c>
      <c r="AW1867">
        <v>43466822</v>
      </c>
      <c r="AX1867">
        <v>77.39</v>
      </c>
      <c r="AY1867">
        <v>41.4</v>
      </c>
      <c r="AZ1867">
        <v>16.462</v>
      </c>
      <c r="BA1867">
        <v>11.132999999999999</v>
      </c>
      <c r="BB1867">
        <v>7894.393</v>
      </c>
      <c r="BC1867">
        <v>0.1</v>
      </c>
      <c r="BD1867">
        <v>539.84900000000005</v>
      </c>
      <c r="BE1867">
        <v>7.11</v>
      </c>
      <c r="BF1867">
        <v>13.5</v>
      </c>
      <c r="BG1867">
        <v>47.4</v>
      </c>
      <c r="BI1867">
        <v>8.8000000000000007</v>
      </c>
      <c r="BJ1867">
        <v>72.06</v>
      </c>
      <c r="BK1867">
        <v>0.77900000000000003</v>
      </c>
    </row>
    <row r="1868" spans="1:67" x14ac:dyDescent="0.3">
      <c r="A1868" t="s">
        <v>208</v>
      </c>
      <c r="B1868" t="s">
        <v>206</v>
      </c>
      <c r="C1868" t="s">
        <v>209</v>
      </c>
      <c r="D1868" s="33">
        <v>44207</v>
      </c>
      <c r="E1868">
        <v>1154850</v>
      </c>
      <c r="F1868">
        <v>4585</v>
      </c>
      <c r="G1868">
        <v>6174.143</v>
      </c>
      <c r="H1868">
        <v>20719</v>
      </c>
      <c r="I1868">
        <v>78</v>
      </c>
      <c r="J1868">
        <v>143.857</v>
      </c>
      <c r="K1868">
        <v>26568.54</v>
      </c>
      <c r="L1868">
        <v>105.483</v>
      </c>
      <c r="M1868">
        <v>142.04300000000001</v>
      </c>
      <c r="N1868">
        <v>476.66199999999998</v>
      </c>
      <c r="O1868">
        <v>1.794</v>
      </c>
      <c r="P1868">
        <v>3.31</v>
      </c>
      <c r="Q1868">
        <v>0.93</v>
      </c>
      <c r="Z1868">
        <v>12043</v>
      </c>
      <c r="AA1868">
        <v>5781951</v>
      </c>
      <c r="AB1868">
        <v>133.02000000000001</v>
      </c>
      <c r="AC1868">
        <v>0.27700000000000002</v>
      </c>
      <c r="AD1868">
        <v>22052</v>
      </c>
      <c r="AE1868">
        <v>0.50700000000000001</v>
      </c>
      <c r="AF1868">
        <v>0.28000000000000003</v>
      </c>
      <c r="AG1868">
        <v>3.6</v>
      </c>
      <c r="AH1868" t="s">
        <v>204</v>
      </c>
      <c r="AV1868">
        <v>63.89</v>
      </c>
      <c r="AW1868">
        <v>43466822</v>
      </c>
      <c r="AX1868">
        <v>77.39</v>
      </c>
      <c r="AY1868">
        <v>41.4</v>
      </c>
      <c r="AZ1868">
        <v>16.462</v>
      </c>
      <c r="BA1868">
        <v>11.132999999999999</v>
      </c>
      <c r="BB1868">
        <v>7894.393</v>
      </c>
      <c r="BC1868">
        <v>0.1</v>
      </c>
      <c r="BD1868">
        <v>539.84900000000005</v>
      </c>
      <c r="BE1868">
        <v>7.11</v>
      </c>
      <c r="BF1868">
        <v>13.5</v>
      </c>
      <c r="BG1868">
        <v>47.4</v>
      </c>
      <c r="BI1868">
        <v>8.8000000000000007</v>
      </c>
      <c r="BJ1868">
        <v>72.06</v>
      </c>
      <c r="BK1868">
        <v>0.77900000000000003</v>
      </c>
    </row>
    <row r="1869" spans="1:67" x14ac:dyDescent="0.3">
      <c r="A1869" t="s">
        <v>208</v>
      </c>
      <c r="B1869" t="s">
        <v>206</v>
      </c>
      <c r="C1869" t="s">
        <v>209</v>
      </c>
      <c r="D1869" s="33">
        <v>44208</v>
      </c>
      <c r="E1869">
        <v>1160243</v>
      </c>
      <c r="F1869">
        <v>5393</v>
      </c>
      <c r="G1869">
        <v>6141</v>
      </c>
      <c r="H1869">
        <v>20915</v>
      </c>
      <c r="I1869">
        <v>196</v>
      </c>
      <c r="J1869">
        <v>140.857</v>
      </c>
      <c r="K1869">
        <v>26692.612000000001</v>
      </c>
      <c r="L1869">
        <v>124.072</v>
      </c>
      <c r="M1869">
        <v>141.28</v>
      </c>
      <c r="N1869">
        <v>481.17200000000003</v>
      </c>
      <c r="O1869">
        <v>4.5090000000000003</v>
      </c>
      <c r="P1869">
        <v>3.2410000000000001</v>
      </c>
      <c r="Q1869">
        <v>0.96</v>
      </c>
      <c r="Z1869">
        <v>23873</v>
      </c>
      <c r="AA1869">
        <v>5805824</v>
      </c>
      <c r="AB1869">
        <v>133.56899999999999</v>
      </c>
      <c r="AC1869">
        <v>0.54900000000000004</v>
      </c>
      <c r="AD1869">
        <v>22949</v>
      </c>
      <c r="AE1869">
        <v>0.52800000000000002</v>
      </c>
      <c r="AF1869">
        <v>0.2676</v>
      </c>
      <c r="AG1869">
        <v>3.7</v>
      </c>
      <c r="AH1869" t="s">
        <v>204</v>
      </c>
      <c r="AV1869">
        <v>63.89</v>
      </c>
      <c r="AW1869">
        <v>43466822</v>
      </c>
      <c r="AX1869">
        <v>77.39</v>
      </c>
      <c r="AY1869">
        <v>41.4</v>
      </c>
      <c r="AZ1869">
        <v>16.462</v>
      </c>
      <c r="BA1869">
        <v>11.132999999999999</v>
      </c>
      <c r="BB1869">
        <v>7894.393</v>
      </c>
      <c r="BC1869">
        <v>0.1</v>
      </c>
      <c r="BD1869">
        <v>539.84900000000005</v>
      </c>
      <c r="BE1869">
        <v>7.11</v>
      </c>
      <c r="BF1869">
        <v>13.5</v>
      </c>
      <c r="BG1869">
        <v>47.4</v>
      </c>
      <c r="BI1869">
        <v>8.8000000000000007</v>
      </c>
      <c r="BJ1869">
        <v>72.06</v>
      </c>
      <c r="BK1869">
        <v>0.77900000000000003</v>
      </c>
    </row>
    <row r="1870" spans="1:67" x14ac:dyDescent="0.3">
      <c r="A1870" t="s">
        <v>208</v>
      </c>
      <c r="B1870" t="s">
        <v>206</v>
      </c>
      <c r="C1870" t="s">
        <v>209</v>
      </c>
      <c r="D1870" s="33">
        <v>44209</v>
      </c>
      <c r="E1870">
        <v>1166958</v>
      </c>
      <c r="F1870">
        <v>6715</v>
      </c>
      <c r="G1870">
        <v>6068</v>
      </c>
      <c r="H1870">
        <v>21121</v>
      </c>
      <c r="I1870">
        <v>206</v>
      </c>
      <c r="J1870">
        <v>135.714</v>
      </c>
      <c r="K1870">
        <v>26847.097000000002</v>
      </c>
      <c r="L1870">
        <v>154.48599999999999</v>
      </c>
      <c r="M1870">
        <v>139.601</v>
      </c>
      <c r="N1870">
        <v>485.911</v>
      </c>
      <c r="O1870">
        <v>4.7389999999999999</v>
      </c>
      <c r="P1870">
        <v>3.1219999999999999</v>
      </c>
      <c r="Q1870">
        <v>0.98</v>
      </c>
      <c r="AD1870">
        <v>22552</v>
      </c>
      <c r="AE1870">
        <v>0.51900000000000002</v>
      </c>
      <c r="AF1870">
        <v>0.26910000000000001</v>
      </c>
      <c r="AG1870">
        <v>3.7</v>
      </c>
      <c r="AH1870" t="s">
        <v>204</v>
      </c>
      <c r="AV1870">
        <v>63.89</v>
      </c>
      <c r="AW1870">
        <v>43466822</v>
      </c>
      <c r="AX1870">
        <v>77.39</v>
      </c>
      <c r="AY1870">
        <v>41.4</v>
      </c>
      <c r="AZ1870">
        <v>16.462</v>
      </c>
      <c r="BA1870">
        <v>11.132999999999999</v>
      </c>
      <c r="BB1870">
        <v>7894.393</v>
      </c>
      <c r="BC1870">
        <v>0.1</v>
      </c>
      <c r="BD1870">
        <v>539.84900000000005</v>
      </c>
      <c r="BE1870">
        <v>7.11</v>
      </c>
      <c r="BF1870">
        <v>13.5</v>
      </c>
      <c r="BG1870">
        <v>47.4</v>
      </c>
      <c r="BI1870">
        <v>8.8000000000000007</v>
      </c>
      <c r="BJ1870">
        <v>72.06</v>
      </c>
      <c r="BK1870">
        <v>0.77900000000000003</v>
      </c>
    </row>
    <row r="1871" spans="1:67" x14ac:dyDescent="0.3">
      <c r="A1871" t="s">
        <v>208</v>
      </c>
      <c r="B1871" t="s">
        <v>206</v>
      </c>
      <c r="C1871" t="s">
        <v>209</v>
      </c>
      <c r="D1871" s="33">
        <v>44210</v>
      </c>
      <c r="E1871">
        <v>1175343</v>
      </c>
      <c r="F1871">
        <v>8385</v>
      </c>
      <c r="G1871">
        <v>5934.4290000000001</v>
      </c>
      <c r="H1871">
        <v>21300</v>
      </c>
      <c r="I1871">
        <v>179</v>
      </c>
      <c r="J1871">
        <v>138</v>
      </c>
      <c r="K1871">
        <v>27040.003000000001</v>
      </c>
      <c r="L1871">
        <v>192.90600000000001</v>
      </c>
      <c r="M1871">
        <v>136.52799999999999</v>
      </c>
      <c r="N1871">
        <v>490.029</v>
      </c>
      <c r="O1871">
        <v>4.1180000000000003</v>
      </c>
      <c r="P1871">
        <v>3.1749999999999998</v>
      </c>
      <c r="Q1871">
        <v>1</v>
      </c>
      <c r="AD1871">
        <v>23328</v>
      </c>
      <c r="AE1871">
        <v>0.53700000000000003</v>
      </c>
      <c r="AF1871">
        <v>0.25440000000000002</v>
      </c>
      <c r="AG1871">
        <v>3.9</v>
      </c>
      <c r="AH1871" t="s">
        <v>204</v>
      </c>
      <c r="AV1871">
        <v>63.89</v>
      </c>
      <c r="AW1871">
        <v>43466822</v>
      </c>
      <c r="AX1871">
        <v>77.39</v>
      </c>
      <c r="AY1871">
        <v>41.4</v>
      </c>
      <c r="AZ1871">
        <v>16.462</v>
      </c>
      <c r="BA1871">
        <v>11.132999999999999</v>
      </c>
      <c r="BB1871">
        <v>7894.393</v>
      </c>
      <c r="BC1871">
        <v>0.1</v>
      </c>
      <c r="BD1871">
        <v>539.84900000000005</v>
      </c>
      <c r="BE1871">
        <v>7.11</v>
      </c>
      <c r="BF1871">
        <v>13.5</v>
      </c>
      <c r="BG1871">
        <v>47.4</v>
      </c>
      <c r="BI1871">
        <v>8.8000000000000007</v>
      </c>
      <c r="BJ1871">
        <v>72.06</v>
      </c>
      <c r="BK1871">
        <v>0.77900000000000003</v>
      </c>
    </row>
    <row r="1872" spans="1:67" x14ac:dyDescent="0.3">
      <c r="A1872" t="s">
        <v>208</v>
      </c>
      <c r="B1872" t="s">
        <v>206</v>
      </c>
      <c r="C1872" t="s">
        <v>209</v>
      </c>
      <c r="D1872" s="33">
        <v>44211</v>
      </c>
      <c r="E1872">
        <v>1183963</v>
      </c>
      <c r="F1872">
        <v>8620</v>
      </c>
      <c r="G1872">
        <v>6309</v>
      </c>
      <c r="H1872">
        <v>21479</v>
      </c>
      <c r="I1872">
        <v>179</v>
      </c>
      <c r="J1872">
        <v>149.571</v>
      </c>
      <c r="K1872">
        <v>27238.314999999999</v>
      </c>
      <c r="L1872">
        <v>198.31200000000001</v>
      </c>
      <c r="M1872">
        <v>145.14500000000001</v>
      </c>
      <c r="N1872">
        <v>494.14699999999999</v>
      </c>
      <c r="O1872">
        <v>4.1180000000000003</v>
      </c>
      <c r="P1872">
        <v>3.4409999999999998</v>
      </c>
      <c r="Q1872">
        <v>1.02</v>
      </c>
      <c r="AD1872">
        <v>24104</v>
      </c>
      <c r="AE1872">
        <v>0.55500000000000005</v>
      </c>
      <c r="AF1872">
        <v>0.26169999999999999</v>
      </c>
      <c r="AG1872">
        <v>3.8</v>
      </c>
      <c r="AH1872" t="s">
        <v>204</v>
      </c>
      <c r="AV1872">
        <v>63.89</v>
      </c>
      <c r="AW1872">
        <v>43466822</v>
      </c>
      <c r="AX1872">
        <v>77.39</v>
      </c>
      <c r="AY1872">
        <v>41.4</v>
      </c>
      <c r="AZ1872">
        <v>16.462</v>
      </c>
      <c r="BA1872">
        <v>11.132999999999999</v>
      </c>
      <c r="BB1872">
        <v>7894.393</v>
      </c>
      <c r="BC1872">
        <v>0.1</v>
      </c>
      <c r="BD1872">
        <v>539.84900000000005</v>
      </c>
      <c r="BE1872">
        <v>7.11</v>
      </c>
      <c r="BF1872">
        <v>13.5</v>
      </c>
      <c r="BG1872">
        <v>47.4</v>
      </c>
      <c r="BI1872">
        <v>8.8000000000000007</v>
      </c>
      <c r="BJ1872">
        <v>72.06</v>
      </c>
      <c r="BK1872">
        <v>0.77900000000000003</v>
      </c>
    </row>
    <row r="1873" spans="1:67" x14ac:dyDescent="0.3">
      <c r="A1873" t="s">
        <v>208</v>
      </c>
      <c r="B1873" t="s">
        <v>206</v>
      </c>
      <c r="C1873" t="s">
        <v>209</v>
      </c>
      <c r="D1873" s="33">
        <v>44212</v>
      </c>
      <c r="E1873">
        <v>1192114</v>
      </c>
      <c r="F1873">
        <v>8151</v>
      </c>
      <c r="G1873">
        <v>6738.7139999999999</v>
      </c>
      <c r="H1873">
        <v>21637</v>
      </c>
      <c r="I1873">
        <v>158</v>
      </c>
      <c r="J1873">
        <v>158.714</v>
      </c>
      <c r="K1873">
        <v>27425.838</v>
      </c>
      <c r="L1873">
        <v>187.52199999999999</v>
      </c>
      <c r="M1873">
        <v>155.03100000000001</v>
      </c>
      <c r="N1873">
        <v>497.78199999999998</v>
      </c>
      <c r="O1873">
        <v>3.6349999999999998</v>
      </c>
      <c r="P1873">
        <v>3.6509999999999998</v>
      </c>
      <c r="Q1873">
        <v>1.01</v>
      </c>
      <c r="AA1873">
        <v>5934439</v>
      </c>
      <c r="AB1873">
        <v>136.52799999999999</v>
      </c>
      <c r="AD1873">
        <v>26101</v>
      </c>
      <c r="AE1873">
        <v>0.6</v>
      </c>
      <c r="AF1873">
        <v>0.25819999999999999</v>
      </c>
      <c r="AG1873">
        <v>3.9</v>
      </c>
      <c r="AH1873" t="s">
        <v>204</v>
      </c>
      <c r="AV1873">
        <v>63.89</v>
      </c>
      <c r="AW1873">
        <v>43466822</v>
      </c>
      <c r="AX1873">
        <v>77.39</v>
      </c>
      <c r="AY1873">
        <v>41.4</v>
      </c>
      <c r="AZ1873">
        <v>16.462</v>
      </c>
      <c r="BA1873">
        <v>11.132999999999999</v>
      </c>
      <c r="BB1873">
        <v>7894.393</v>
      </c>
      <c r="BC1873">
        <v>0.1</v>
      </c>
      <c r="BD1873">
        <v>539.84900000000005</v>
      </c>
      <c r="BE1873">
        <v>7.11</v>
      </c>
      <c r="BF1873">
        <v>13.5</v>
      </c>
      <c r="BG1873">
        <v>47.4</v>
      </c>
      <c r="BI1873">
        <v>8.8000000000000007</v>
      </c>
      <c r="BJ1873">
        <v>72.06</v>
      </c>
      <c r="BK1873">
        <v>0.77900000000000003</v>
      </c>
    </row>
    <row r="1874" spans="1:67" x14ac:dyDescent="0.3">
      <c r="A1874" t="s">
        <v>208</v>
      </c>
      <c r="B1874" t="s">
        <v>206</v>
      </c>
      <c r="C1874" t="s">
        <v>209</v>
      </c>
      <c r="D1874" s="33">
        <v>44213</v>
      </c>
      <c r="E1874">
        <v>1198512</v>
      </c>
      <c r="F1874">
        <v>6398</v>
      </c>
      <c r="G1874">
        <v>6892.4290000000001</v>
      </c>
      <c r="H1874">
        <v>21767</v>
      </c>
      <c r="I1874">
        <v>130</v>
      </c>
      <c r="J1874">
        <v>160.857</v>
      </c>
      <c r="K1874">
        <v>27573.03</v>
      </c>
      <c r="L1874">
        <v>147.19300000000001</v>
      </c>
      <c r="M1874">
        <v>158.56800000000001</v>
      </c>
      <c r="N1874">
        <v>500.77300000000002</v>
      </c>
      <c r="O1874">
        <v>2.9910000000000001</v>
      </c>
      <c r="P1874">
        <v>3.7010000000000001</v>
      </c>
      <c r="Q1874">
        <v>0.96</v>
      </c>
      <c r="AD1874">
        <v>25644</v>
      </c>
      <c r="AE1874">
        <v>0.59</v>
      </c>
      <c r="AF1874">
        <v>0.26879999999999998</v>
      </c>
      <c r="AG1874">
        <v>3.7</v>
      </c>
      <c r="AH1874" t="s">
        <v>204</v>
      </c>
      <c r="AV1874">
        <v>63.89</v>
      </c>
      <c r="AW1874">
        <v>43466822</v>
      </c>
      <c r="AX1874">
        <v>77.39</v>
      </c>
      <c r="AY1874">
        <v>41.4</v>
      </c>
      <c r="AZ1874">
        <v>16.462</v>
      </c>
      <c r="BA1874">
        <v>11.132999999999999</v>
      </c>
      <c r="BB1874">
        <v>7894.393</v>
      </c>
      <c r="BC1874">
        <v>0.1</v>
      </c>
      <c r="BD1874">
        <v>539.84900000000005</v>
      </c>
      <c r="BE1874">
        <v>7.11</v>
      </c>
      <c r="BF1874">
        <v>13.5</v>
      </c>
      <c r="BG1874">
        <v>47.4</v>
      </c>
      <c r="BI1874">
        <v>8.8000000000000007</v>
      </c>
      <c r="BJ1874">
        <v>72.06</v>
      </c>
      <c r="BK1874">
        <v>0.77900000000000003</v>
      </c>
    </row>
    <row r="1875" spans="1:67" x14ac:dyDescent="0.3">
      <c r="A1875" t="s">
        <v>208</v>
      </c>
      <c r="B1875" t="s">
        <v>206</v>
      </c>
      <c r="C1875" t="s">
        <v>209</v>
      </c>
      <c r="D1875" s="33">
        <v>44214</v>
      </c>
      <c r="E1875">
        <v>1201894</v>
      </c>
      <c r="F1875">
        <v>3382</v>
      </c>
      <c r="G1875">
        <v>6720.5709999999999</v>
      </c>
      <c r="H1875">
        <v>21847</v>
      </c>
      <c r="I1875">
        <v>80</v>
      </c>
      <c r="J1875">
        <v>161.143</v>
      </c>
      <c r="K1875">
        <v>27650.837</v>
      </c>
      <c r="L1875">
        <v>77.805999999999997</v>
      </c>
      <c r="M1875">
        <v>154.614</v>
      </c>
      <c r="N1875">
        <v>502.613</v>
      </c>
      <c r="O1875">
        <v>1.84</v>
      </c>
      <c r="P1875">
        <v>3.7069999999999999</v>
      </c>
      <c r="Q1875">
        <v>0.89</v>
      </c>
      <c r="AA1875">
        <v>5964388</v>
      </c>
      <c r="AB1875">
        <v>137.21700000000001</v>
      </c>
      <c r="AD1875">
        <v>26062</v>
      </c>
      <c r="AE1875">
        <v>0.6</v>
      </c>
      <c r="AF1875">
        <v>0.25790000000000002</v>
      </c>
      <c r="AG1875">
        <v>3.9</v>
      </c>
      <c r="AH1875" t="s">
        <v>204</v>
      </c>
      <c r="AV1875">
        <v>63.89</v>
      </c>
      <c r="AW1875">
        <v>43466822</v>
      </c>
      <c r="AX1875">
        <v>77.39</v>
      </c>
      <c r="AY1875">
        <v>41.4</v>
      </c>
      <c r="AZ1875">
        <v>16.462</v>
      </c>
      <c r="BA1875">
        <v>11.132999999999999</v>
      </c>
      <c r="BB1875">
        <v>7894.393</v>
      </c>
      <c r="BC1875">
        <v>0.1</v>
      </c>
      <c r="BD1875">
        <v>539.84900000000005</v>
      </c>
      <c r="BE1875">
        <v>7.11</v>
      </c>
      <c r="BF1875">
        <v>13.5</v>
      </c>
      <c r="BG1875">
        <v>47.4</v>
      </c>
      <c r="BI1875">
        <v>8.8000000000000007</v>
      </c>
      <c r="BJ1875">
        <v>72.06</v>
      </c>
      <c r="BK1875">
        <v>0.77900000000000003</v>
      </c>
    </row>
    <row r="1876" spans="1:67" x14ac:dyDescent="0.3">
      <c r="A1876" t="s">
        <v>208</v>
      </c>
      <c r="B1876" t="s">
        <v>206</v>
      </c>
      <c r="C1876" t="s">
        <v>209</v>
      </c>
      <c r="D1876" s="33">
        <v>44215</v>
      </c>
      <c r="E1876">
        <v>1206125</v>
      </c>
      <c r="F1876">
        <v>4231</v>
      </c>
      <c r="G1876">
        <v>6554.5709999999999</v>
      </c>
      <c r="H1876">
        <v>22037</v>
      </c>
      <c r="I1876">
        <v>190</v>
      </c>
      <c r="J1876">
        <v>160.286</v>
      </c>
      <c r="K1876">
        <v>27748.174999999999</v>
      </c>
      <c r="L1876">
        <v>97.338999999999999</v>
      </c>
      <c r="M1876">
        <v>150.79499999999999</v>
      </c>
      <c r="N1876">
        <v>506.98399999999998</v>
      </c>
      <c r="O1876">
        <v>4.3710000000000004</v>
      </c>
      <c r="P1876">
        <v>3.6880000000000002</v>
      </c>
      <c r="Q1876">
        <v>0.84</v>
      </c>
      <c r="Z1876">
        <v>18734</v>
      </c>
      <c r="AA1876">
        <v>5983122</v>
      </c>
      <c r="AB1876">
        <v>137.648</v>
      </c>
      <c r="AC1876">
        <v>0.43099999999999999</v>
      </c>
      <c r="AD1876">
        <v>25328</v>
      </c>
      <c r="AE1876">
        <v>0.58299999999999996</v>
      </c>
      <c r="AF1876">
        <v>0.25879999999999997</v>
      </c>
      <c r="AG1876">
        <v>3.9</v>
      </c>
      <c r="AH1876" t="s">
        <v>204</v>
      </c>
      <c r="AV1876">
        <v>63.89</v>
      </c>
      <c r="AW1876">
        <v>43466822</v>
      </c>
      <c r="AX1876">
        <v>77.39</v>
      </c>
      <c r="AY1876">
        <v>41.4</v>
      </c>
      <c r="AZ1876">
        <v>16.462</v>
      </c>
      <c r="BA1876">
        <v>11.132999999999999</v>
      </c>
      <c r="BB1876">
        <v>7894.393</v>
      </c>
      <c r="BC1876">
        <v>0.1</v>
      </c>
      <c r="BD1876">
        <v>539.84900000000005</v>
      </c>
      <c r="BE1876">
        <v>7.11</v>
      </c>
      <c r="BF1876">
        <v>13.5</v>
      </c>
      <c r="BG1876">
        <v>47.4</v>
      </c>
      <c r="BI1876">
        <v>8.8000000000000007</v>
      </c>
      <c r="BJ1876">
        <v>72.06</v>
      </c>
      <c r="BK1876">
        <v>0.77900000000000003</v>
      </c>
    </row>
    <row r="1877" spans="1:67" x14ac:dyDescent="0.3">
      <c r="A1877" t="s">
        <v>208</v>
      </c>
      <c r="B1877" t="s">
        <v>206</v>
      </c>
      <c r="C1877" t="s">
        <v>209</v>
      </c>
      <c r="D1877" s="33">
        <v>44216</v>
      </c>
      <c r="E1877">
        <v>1210854</v>
      </c>
      <c r="F1877">
        <v>4729</v>
      </c>
      <c r="G1877">
        <v>6270.857</v>
      </c>
      <c r="H1877">
        <v>22264</v>
      </c>
      <c r="I1877">
        <v>227</v>
      </c>
      <c r="J1877">
        <v>163.286</v>
      </c>
      <c r="K1877">
        <v>27856.971000000001</v>
      </c>
      <c r="L1877">
        <v>108.79600000000001</v>
      </c>
      <c r="M1877">
        <v>144.268</v>
      </c>
      <c r="N1877">
        <v>512.20699999999999</v>
      </c>
      <c r="O1877">
        <v>5.2220000000000004</v>
      </c>
      <c r="P1877">
        <v>3.7570000000000001</v>
      </c>
      <c r="Q1877">
        <v>0.79</v>
      </c>
      <c r="Z1877">
        <v>26792</v>
      </c>
      <c r="AA1877">
        <v>6009914</v>
      </c>
      <c r="AB1877">
        <v>138.26400000000001</v>
      </c>
      <c r="AC1877">
        <v>0.61599999999999999</v>
      </c>
      <c r="AD1877">
        <v>24562</v>
      </c>
      <c r="AE1877">
        <v>0.56499999999999995</v>
      </c>
      <c r="AF1877">
        <v>0.25530000000000003</v>
      </c>
      <c r="AG1877">
        <v>3.9</v>
      </c>
      <c r="AH1877" t="s">
        <v>204</v>
      </c>
      <c r="AV1877">
        <v>63.89</v>
      </c>
      <c r="AW1877">
        <v>43466822</v>
      </c>
      <c r="AX1877">
        <v>77.39</v>
      </c>
      <c r="AY1877">
        <v>41.4</v>
      </c>
      <c r="AZ1877">
        <v>16.462</v>
      </c>
      <c r="BA1877">
        <v>11.132999999999999</v>
      </c>
      <c r="BB1877">
        <v>7894.393</v>
      </c>
      <c r="BC1877">
        <v>0.1</v>
      </c>
      <c r="BD1877">
        <v>539.84900000000005</v>
      </c>
      <c r="BE1877">
        <v>7.11</v>
      </c>
      <c r="BF1877">
        <v>13.5</v>
      </c>
      <c r="BG1877">
        <v>47.4</v>
      </c>
      <c r="BI1877">
        <v>8.8000000000000007</v>
      </c>
      <c r="BJ1877">
        <v>72.06</v>
      </c>
      <c r="BK1877">
        <v>0.77900000000000003</v>
      </c>
    </row>
    <row r="1878" spans="1:67" x14ac:dyDescent="0.3">
      <c r="A1878" t="s">
        <v>208</v>
      </c>
      <c r="B1878" t="s">
        <v>206</v>
      </c>
      <c r="C1878" t="s">
        <v>209</v>
      </c>
      <c r="D1878" s="33">
        <v>44217</v>
      </c>
      <c r="E1878">
        <v>1216780</v>
      </c>
      <c r="F1878">
        <v>5926</v>
      </c>
      <c r="G1878">
        <v>5919.5709999999999</v>
      </c>
      <c r="H1878">
        <v>22521</v>
      </c>
      <c r="I1878">
        <v>257</v>
      </c>
      <c r="J1878">
        <v>174.429</v>
      </c>
      <c r="K1878">
        <v>27993.305</v>
      </c>
      <c r="L1878">
        <v>136.334</v>
      </c>
      <c r="M1878">
        <v>136.18600000000001</v>
      </c>
      <c r="N1878">
        <v>518.11900000000003</v>
      </c>
      <c r="O1878">
        <v>5.9130000000000003</v>
      </c>
      <c r="P1878">
        <v>4.0129999999999999</v>
      </c>
      <c r="Q1878">
        <v>0.77</v>
      </c>
      <c r="Z1878">
        <v>24504</v>
      </c>
      <c r="AA1878">
        <v>6034418</v>
      </c>
      <c r="AB1878">
        <v>138.828</v>
      </c>
      <c r="AC1878">
        <v>0.56399999999999995</v>
      </c>
      <c r="AD1878">
        <v>23470</v>
      </c>
      <c r="AE1878">
        <v>0.54</v>
      </c>
      <c r="AF1878">
        <v>0.25219999999999998</v>
      </c>
      <c r="AG1878">
        <v>4</v>
      </c>
      <c r="AH1878" t="s">
        <v>204</v>
      </c>
      <c r="AV1878">
        <v>63.89</v>
      </c>
      <c r="AW1878">
        <v>43466822</v>
      </c>
      <c r="AX1878">
        <v>77.39</v>
      </c>
      <c r="AY1878">
        <v>41.4</v>
      </c>
      <c r="AZ1878">
        <v>16.462</v>
      </c>
      <c r="BA1878">
        <v>11.132999999999999</v>
      </c>
      <c r="BB1878">
        <v>7894.393</v>
      </c>
      <c r="BC1878">
        <v>0.1</v>
      </c>
      <c r="BD1878">
        <v>539.84900000000005</v>
      </c>
      <c r="BE1878">
        <v>7.11</v>
      </c>
      <c r="BF1878">
        <v>13.5</v>
      </c>
      <c r="BG1878">
        <v>47.4</v>
      </c>
      <c r="BI1878">
        <v>8.8000000000000007</v>
      </c>
      <c r="BJ1878">
        <v>72.06</v>
      </c>
      <c r="BK1878">
        <v>0.77900000000000003</v>
      </c>
    </row>
    <row r="1879" spans="1:67" x14ac:dyDescent="0.3">
      <c r="A1879" t="s">
        <v>208</v>
      </c>
      <c r="B1879" t="s">
        <v>206</v>
      </c>
      <c r="C1879" t="s">
        <v>209</v>
      </c>
      <c r="D1879" s="33">
        <v>44218</v>
      </c>
      <c r="E1879">
        <v>1222459</v>
      </c>
      <c r="F1879">
        <v>5679</v>
      </c>
      <c r="G1879">
        <v>5499.4290000000001</v>
      </c>
      <c r="H1879">
        <v>22698</v>
      </c>
      <c r="I1879">
        <v>177</v>
      </c>
      <c r="J1879">
        <v>174.143</v>
      </c>
      <c r="K1879">
        <v>28123.955999999998</v>
      </c>
      <c r="L1879">
        <v>130.65100000000001</v>
      </c>
      <c r="M1879">
        <v>126.52</v>
      </c>
      <c r="N1879">
        <v>522.19100000000003</v>
      </c>
      <c r="O1879">
        <v>4.0720000000000001</v>
      </c>
      <c r="P1879">
        <v>4.0060000000000002</v>
      </c>
      <c r="Q1879">
        <v>0.77</v>
      </c>
      <c r="Z1879">
        <v>23410</v>
      </c>
      <c r="AA1879">
        <v>6057828</v>
      </c>
      <c r="AB1879">
        <v>139.36699999999999</v>
      </c>
      <c r="AC1879">
        <v>0.53900000000000003</v>
      </c>
      <c r="AD1879">
        <v>22220</v>
      </c>
      <c r="AE1879">
        <v>0.51100000000000001</v>
      </c>
      <c r="AF1879">
        <v>0.2475</v>
      </c>
      <c r="AG1879">
        <v>4</v>
      </c>
      <c r="AH1879" t="s">
        <v>204</v>
      </c>
      <c r="AV1879">
        <v>63.89</v>
      </c>
      <c r="AW1879">
        <v>43466822</v>
      </c>
      <c r="AX1879">
        <v>77.39</v>
      </c>
      <c r="AY1879">
        <v>41.4</v>
      </c>
      <c r="AZ1879">
        <v>16.462</v>
      </c>
      <c r="BA1879">
        <v>11.132999999999999</v>
      </c>
      <c r="BB1879">
        <v>7894.393</v>
      </c>
      <c r="BC1879">
        <v>0.1</v>
      </c>
      <c r="BD1879">
        <v>539.84900000000005</v>
      </c>
      <c r="BE1879">
        <v>7.11</v>
      </c>
      <c r="BF1879">
        <v>13.5</v>
      </c>
      <c r="BG1879">
        <v>47.4</v>
      </c>
      <c r="BI1879">
        <v>8.8000000000000007</v>
      </c>
      <c r="BJ1879">
        <v>72.06</v>
      </c>
      <c r="BK1879">
        <v>0.77900000000000003</v>
      </c>
    </row>
    <row r="1880" spans="1:67" x14ac:dyDescent="0.3">
      <c r="A1880" t="s">
        <v>208</v>
      </c>
      <c r="B1880" t="s">
        <v>206</v>
      </c>
      <c r="C1880" t="s">
        <v>209</v>
      </c>
      <c r="D1880" s="33">
        <v>44219</v>
      </c>
      <c r="E1880">
        <v>1227723</v>
      </c>
      <c r="F1880">
        <v>5264</v>
      </c>
      <c r="G1880">
        <v>5087</v>
      </c>
      <c r="H1880">
        <v>22830</v>
      </c>
      <c r="I1880">
        <v>132</v>
      </c>
      <c r="J1880">
        <v>170.429</v>
      </c>
      <c r="K1880">
        <v>28245.06</v>
      </c>
      <c r="L1880">
        <v>121.104</v>
      </c>
      <c r="M1880">
        <v>117.032</v>
      </c>
      <c r="N1880">
        <v>525.22799999999995</v>
      </c>
      <c r="O1880">
        <v>3.0369999999999999</v>
      </c>
      <c r="P1880">
        <v>3.9209999999999998</v>
      </c>
      <c r="Q1880">
        <v>0.8</v>
      </c>
      <c r="AD1880">
        <v>20048</v>
      </c>
      <c r="AE1880">
        <v>0.46100000000000002</v>
      </c>
      <c r="AF1880">
        <v>0.25369999999999998</v>
      </c>
      <c r="AG1880">
        <v>3.9</v>
      </c>
      <c r="AH1880" t="s">
        <v>204</v>
      </c>
      <c r="AV1880">
        <v>63.89</v>
      </c>
      <c r="AW1880">
        <v>43466822</v>
      </c>
      <c r="AX1880">
        <v>77.39</v>
      </c>
      <c r="AY1880">
        <v>41.4</v>
      </c>
      <c r="AZ1880">
        <v>16.462</v>
      </c>
      <c r="BA1880">
        <v>11.132999999999999</v>
      </c>
      <c r="BB1880">
        <v>7894.393</v>
      </c>
      <c r="BC1880">
        <v>0.1</v>
      </c>
      <c r="BD1880">
        <v>539.84900000000005</v>
      </c>
      <c r="BE1880">
        <v>7.11</v>
      </c>
      <c r="BF1880">
        <v>13.5</v>
      </c>
      <c r="BG1880">
        <v>47.4</v>
      </c>
      <c r="BI1880">
        <v>8.8000000000000007</v>
      </c>
      <c r="BJ1880">
        <v>72.06</v>
      </c>
      <c r="BK1880">
        <v>0.77900000000000003</v>
      </c>
    </row>
    <row r="1881" spans="1:67" x14ac:dyDescent="0.3">
      <c r="A1881" t="s">
        <v>208</v>
      </c>
      <c r="B1881" t="s">
        <v>206</v>
      </c>
      <c r="C1881" t="s">
        <v>209</v>
      </c>
      <c r="D1881" s="33">
        <v>44220</v>
      </c>
      <c r="E1881">
        <v>1231965</v>
      </c>
      <c r="F1881">
        <v>4242</v>
      </c>
      <c r="G1881">
        <v>4779</v>
      </c>
      <c r="H1881">
        <v>22926</v>
      </c>
      <c r="I1881">
        <v>96</v>
      </c>
      <c r="J1881">
        <v>165.571</v>
      </c>
      <c r="K1881">
        <v>28342.651999999998</v>
      </c>
      <c r="L1881">
        <v>97.591999999999999</v>
      </c>
      <c r="M1881">
        <v>109.946</v>
      </c>
      <c r="N1881">
        <v>527.43700000000001</v>
      </c>
      <c r="O1881">
        <v>2.2090000000000001</v>
      </c>
      <c r="P1881">
        <v>3.8090000000000002</v>
      </c>
      <c r="Q1881">
        <v>0.82</v>
      </c>
      <c r="AD1881">
        <v>20330</v>
      </c>
      <c r="AE1881">
        <v>0.46800000000000003</v>
      </c>
      <c r="AF1881">
        <v>0.2351</v>
      </c>
      <c r="AG1881">
        <v>4.3</v>
      </c>
      <c r="AH1881" t="s">
        <v>204</v>
      </c>
      <c r="AV1881">
        <v>63.89</v>
      </c>
      <c r="AW1881">
        <v>43466822</v>
      </c>
      <c r="AX1881">
        <v>77.39</v>
      </c>
      <c r="AY1881">
        <v>41.4</v>
      </c>
      <c r="AZ1881">
        <v>16.462</v>
      </c>
      <c r="BA1881">
        <v>11.132999999999999</v>
      </c>
      <c r="BB1881">
        <v>7894.393</v>
      </c>
      <c r="BC1881">
        <v>0.1</v>
      </c>
      <c r="BD1881">
        <v>539.84900000000005</v>
      </c>
      <c r="BE1881">
        <v>7.11</v>
      </c>
      <c r="BF1881">
        <v>13.5</v>
      </c>
      <c r="BG1881">
        <v>47.4</v>
      </c>
      <c r="BI1881">
        <v>8.8000000000000007</v>
      </c>
      <c r="BJ1881">
        <v>72.06</v>
      </c>
      <c r="BK1881">
        <v>0.77900000000000003</v>
      </c>
    </row>
    <row r="1882" spans="1:67" x14ac:dyDescent="0.3">
      <c r="A1882" t="s">
        <v>208</v>
      </c>
      <c r="B1882" t="s">
        <v>206</v>
      </c>
      <c r="C1882" t="s">
        <v>209</v>
      </c>
      <c r="D1882" s="33">
        <v>44221</v>
      </c>
      <c r="E1882">
        <v>1234772</v>
      </c>
      <c r="F1882">
        <v>2807</v>
      </c>
      <c r="G1882">
        <v>4696.857</v>
      </c>
      <c r="H1882">
        <v>23001</v>
      </c>
      <c r="I1882">
        <v>75</v>
      </c>
      <c r="J1882">
        <v>164.857</v>
      </c>
      <c r="K1882">
        <v>28407.23</v>
      </c>
      <c r="L1882">
        <v>64.578000000000003</v>
      </c>
      <c r="M1882">
        <v>108.056</v>
      </c>
      <c r="N1882">
        <v>529.16200000000003</v>
      </c>
      <c r="O1882">
        <v>1.7250000000000001</v>
      </c>
      <c r="P1882">
        <v>3.7930000000000001</v>
      </c>
      <c r="Q1882">
        <v>0.83</v>
      </c>
      <c r="AA1882">
        <v>6108668</v>
      </c>
      <c r="AB1882">
        <v>140.536</v>
      </c>
      <c r="AD1882">
        <v>20611</v>
      </c>
      <c r="AE1882">
        <v>0.47399999999999998</v>
      </c>
      <c r="AF1882">
        <v>0.22789999999999999</v>
      </c>
      <c r="AG1882">
        <v>4.4000000000000004</v>
      </c>
      <c r="AH1882" t="s">
        <v>204</v>
      </c>
      <c r="AV1882">
        <v>54.63</v>
      </c>
      <c r="AW1882">
        <v>43466822</v>
      </c>
      <c r="AX1882">
        <v>77.39</v>
      </c>
      <c r="AY1882">
        <v>41.4</v>
      </c>
      <c r="AZ1882">
        <v>16.462</v>
      </c>
      <c r="BA1882">
        <v>11.132999999999999</v>
      </c>
      <c r="BB1882">
        <v>7894.393</v>
      </c>
      <c r="BC1882">
        <v>0.1</v>
      </c>
      <c r="BD1882">
        <v>539.84900000000005</v>
      </c>
      <c r="BE1882">
        <v>7.11</v>
      </c>
      <c r="BF1882">
        <v>13.5</v>
      </c>
      <c r="BG1882">
        <v>47.4</v>
      </c>
      <c r="BI1882">
        <v>8.8000000000000007</v>
      </c>
      <c r="BJ1882">
        <v>72.06</v>
      </c>
      <c r="BK1882">
        <v>0.77900000000000003</v>
      </c>
    </row>
    <row r="1883" spans="1:67" x14ac:dyDescent="0.3">
      <c r="A1883" t="s">
        <v>208</v>
      </c>
      <c r="B1883" t="s">
        <v>206</v>
      </c>
      <c r="C1883" t="s">
        <v>209</v>
      </c>
      <c r="D1883" s="33">
        <v>44222</v>
      </c>
      <c r="E1883">
        <v>1237810</v>
      </c>
      <c r="F1883">
        <v>3038</v>
      </c>
      <c r="G1883">
        <v>4526.4290000000001</v>
      </c>
      <c r="H1883">
        <v>23148</v>
      </c>
      <c r="I1883">
        <v>147</v>
      </c>
      <c r="J1883">
        <v>158.714</v>
      </c>
      <c r="K1883">
        <v>28477.121999999999</v>
      </c>
      <c r="L1883">
        <v>69.891999999999996</v>
      </c>
      <c r="M1883">
        <v>104.13500000000001</v>
      </c>
      <c r="N1883">
        <v>532.54399999999998</v>
      </c>
      <c r="O1883">
        <v>3.3820000000000001</v>
      </c>
      <c r="P1883">
        <v>3.6509999999999998</v>
      </c>
      <c r="Q1883">
        <v>0.83</v>
      </c>
      <c r="Z1883">
        <v>16589</v>
      </c>
      <c r="AA1883">
        <v>6125257</v>
      </c>
      <c r="AB1883">
        <v>140.91800000000001</v>
      </c>
      <c r="AC1883">
        <v>0.38200000000000001</v>
      </c>
      <c r="AD1883">
        <v>20305</v>
      </c>
      <c r="AE1883">
        <v>0.46700000000000003</v>
      </c>
      <c r="AF1883">
        <v>0.22289999999999999</v>
      </c>
      <c r="AG1883">
        <v>4.5</v>
      </c>
      <c r="AH1883" t="s">
        <v>204</v>
      </c>
      <c r="AV1883">
        <v>54.63</v>
      </c>
      <c r="AW1883">
        <v>43466822</v>
      </c>
      <c r="AX1883">
        <v>77.39</v>
      </c>
      <c r="AY1883">
        <v>41.4</v>
      </c>
      <c r="AZ1883">
        <v>16.462</v>
      </c>
      <c r="BA1883">
        <v>11.132999999999999</v>
      </c>
      <c r="BB1883">
        <v>7894.393</v>
      </c>
      <c r="BC1883">
        <v>0.1</v>
      </c>
      <c r="BD1883">
        <v>539.84900000000005</v>
      </c>
      <c r="BE1883">
        <v>7.11</v>
      </c>
      <c r="BF1883">
        <v>13.5</v>
      </c>
      <c r="BG1883">
        <v>47.4</v>
      </c>
      <c r="BI1883">
        <v>8.8000000000000007</v>
      </c>
      <c r="BJ1883">
        <v>72.06</v>
      </c>
      <c r="BK1883">
        <v>0.77900000000000003</v>
      </c>
    </row>
    <row r="1884" spans="1:67" x14ac:dyDescent="0.3">
      <c r="A1884" t="s">
        <v>208</v>
      </c>
      <c r="B1884" t="s">
        <v>206</v>
      </c>
      <c r="C1884" t="s">
        <v>209</v>
      </c>
      <c r="D1884" s="33">
        <v>44223</v>
      </c>
      <c r="E1884">
        <v>1241863</v>
      </c>
      <c r="F1884">
        <v>4053</v>
      </c>
      <c r="G1884">
        <v>4429.857</v>
      </c>
      <c r="H1884">
        <v>23307</v>
      </c>
      <c r="I1884">
        <v>159</v>
      </c>
      <c r="J1884">
        <v>149</v>
      </c>
      <c r="K1884">
        <v>28570.366000000002</v>
      </c>
      <c r="L1884">
        <v>93.244</v>
      </c>
      <c r="M1884">
        <v>101.914</v>
      </c>
      <c r="N1884">
        <v>536.202</v>
      </c>
      <c r="O1884">
        <v>3.6579999999999999</v>
      </c>
      <c r="P1884">
        <v>3.4279999999999999</v>
      </c>
      <c r="Q1884">
        <v>0.83</v>
      </c>
      <c r="Z1884">
        <v>27041</v>
      </c>
      <c r="AA1884">
        <v>6152298</v>
      </c>
      <c r="AB1884">
        <v>141.54</v>
      </c>
      <c r="AC1884">
        <v>0.622</v>
      </c>
      <c r="AD1884">
        <v>20341</v>
      </c>
      <c r="AE1884">
        <v>0.46800000000000003</v>
      </c>
      <c r="AF1884">
        <v>0.21779999999999999</v>
      </c>
      <c r="AG1884">
        <v>4.5999999999999996</v>
      </c>
      <c r="AH1884" t="s">
        <v>204</v>
      </c>
      <c r="AV1884">
        <v>54.63</v>
      </c>
      <c r="AW1884">
        <v>43466822</v>
      </c>
      <c r="AX1884">
        <v>77.39</v>
      </c>
      <c r="AY1884">
        <v>41.4</v>
      </c>
      <c r="AZ1884">
        <v>16.462</v>
      </c>
      <c r="BA1884">
        <v>11.132999999999999</v>
      </c>
      <c r="BB1884">
        <v>7894.393</v>
      </c>
      <c r="BC1884">
        <v>0.1</v>
      </c>
      <c r="BD1884">
        <v>539.84900000000005</v>
      </c>
      <c r="BE1884">
        <v>7.11</v>
      </c>
      <c r="BF1884">
        <v>13.5</v>
      </c>
      <c r="BG1884">
        <v>47.4</v>
      </c>
      <c r="BI1884">
        <v>8.8000000000000007</v>
      </c>
      <c r="BJ1884">
        <v>72.06</v>
      </c>
      <c r="BK1884">
        <v>0.77900000000000003</v>
      </c>
    </row>
    <row r="1885" spans="1:67" x14ac:dyDescent="0.3">
      <c r="A1885" t="s">
        <v>208</v>
      </c>
      <c r="B1885" t="s">
        <v>206</v>
      </c>
      <c r="C1885" t="s">
        <v>209</v>
      </c>
      <c r="D1885" s="33">
        <v>44224</v>
      </c>
      <c r="E1885">
        <v>1247674</v>
      </c>
      <c r="F1885">
        <v>5811</v>
      </c>
      <c r="G1885">
        <v>4413.4290000000001</v>
      </c>
      <c r="H1885">
        <v>23469</v>
      </c>
      <c r="I1885">
        <v>162</v>
      </c>
      <c r="J1885">
        <v>135.429</v>
      </c>
      <c r="K1885">
        <v>28704.054</v>
      </c>
      <c r="L1885">
        <v>133.68799999999999</v>
      </c>
      <c r="M1885">
        <v>101.536</v>
      </c>
      <c r="N1885">
        <v>539.92899999999997</v>
      </c>
      <c r="O1885">
        <v>3.7269999999999999</v>
      </c>
      <c r="P1885">
        <v>3.1160000000000001</v>
      </c>
      <c r="Q1885">
        <v>0.84</v>
      </c>
      <c r="Z1885">
        <v>32022</v>
      </c>
      <c r="AA1885">
        <v>6184320</v>
      </c>
      <c r="AB1885">
        <v>142.27699999999999</v>
      </c>
      <c r="AC1885">
        <v>0.73699999999999999</v>
      </c>
      <c r="AD1885">
        <v>21415</v>
      </c>
      <c r="AE1885">
        <v>0.49299999999999999</v>
      </c>
      <c r="AF1885">
        <v>0.20610000000000001</v>
      </c>
      <c r="AG1885">
        <v>4.9000000000000004</v>
      </c>
      <c r="AH1885" t="s">
        <v>204</v>
      </c>
      <c r="AV1885">
        <v>54.63</v>
      </c>
      <c r="AW1885">
        <v>43466822</v>
      </c>
      <c r="AX1885">
        <v>77.39</v>
      </c>
      <c r="AY1885">
        <v>41.4</v>
      </c>
      <c r="AZ1885">
        <v>16.462</v>
      </c>
      <c r="BA1885">
        <v>11.132999999999999</v>
      </c>
      <c r="BB1885">
        <v>7894.393</v>
      </c>
      <c r="BC1885">
        <v>0.1</v>
      </c>
      <c r="BD1885">
        <v>539.84900000000005</v>
      </c>
      <c r="BE1885">
        <v>7.11</v>
      </c>
      <c r="BF1885">
        <v>13.5</v>
      </c>
      <c r="BG1885">
        <v>47.4</v>
      </c>
      <c r="BI1885">
        <v>8.8000000000000007</v>
      </c>
      <c r="BJ1885">
        <v>72.06</v>
      </c>
      <c r="BK1885">
        <v>0.77900000000000003</v>
      </c>
    </row>
    <row r="1886" spans="1:67" x14ac:dyDescent="0.3">
      <c r="A1886" t="s">
        <v>208</v>
      </c>
      <c r="B1886" t="s">
        <v>206</v>
      </c>
      <c r="C1886" t="s">
        <v>209</v>
      </c>
      <c r="D1886" s="33">
        <v>44225</v>
      </c>
      <c r="E1886">
        <v>1253127</v>
      </c>
      <c r="F1886">
        <v>5453</v>
      </c>
      <c r="G1886">
        <v>4381.143</v>
      </c>
      <c r="H1886">
        <v>23610</v>
      </c>
      <c r="I1886">
        <v>141</v>
      </c>
      <c r="J1886">
        <v>130.286</v>
      </c>
      <c r="K1886">
        <v>28829.506000000001</v>
      </c>
      <c r="L1886">
        <v>125.452</v>
      </c>
      <c r="M1886">
        <v>100.79300000000001</v>
      </c>
      <c r="N1886">
        <v>543.173</v>
      </c>
      <c r="O1886">
        <v>3.2440000000000002</v>
      </c>
      <c r="P1886">
        <v>2.9969999999999999</v>
      </c>
      <c r="Q1886">
        <v>0.85</v>
      </c>
      <c r="Z1886">
        <v>24769</v>
      </c>
      <c r="AA1886">
        <v>6209089</v>
      </c>
      <c r="AB1886">
        <v>142.84700000000001</v>
      </c>
      <c r="AC1886">
        <v>0.56999999999999995</v>
      </c>
      <c r="AD1886">
        <v>21609</v>
      </c>
      <c r="AE1886">
        <v>0.497</v>
      </c>
      <c r="AF1886">
        <v>0.20269999999999999</v>
      </c>
      <c r="AG1886">
        <v>4.9000000000000004</v>
      </c>
      <c r="AH1886" t="s">
        <v>204</v>
      </c>
      <c r="AV1886">
        <v>54.63</v>
      </c>
      <c r="AW1886">
        <v>43466822</v>
      </c>
      <c r="AX1886">
        <v>77.39</v>
      </c>
      <c r="AY1886">
        <v>41.4</v>
      </c>
      <c r="AZ1886">
        <v>16.462</v>
      </c>
      <c r="BA1886">
        <v>11.132999999999999</v>
      </c>
      <c r="BB1886">
        <v>7894.393</v>
      </c>
      <c r="BC1886">
        <v>0.1</v>
      </c>
      <c r="BD1886">
        <v>539.84900000000005</v>
      </c>
      <c r="BE1886">
        <v>7.11</v>
      </c>
      <c r="BF1886">
        <v>13.5</v>
      </c>
      <c r="BG1886">
        <v>47.4</v>
      </c>
      <c r="BI1886">
        <v>8.8000000000000007</v>
      </c>
      <c r="BJ1886">
        <v>72.06</v>
      </c>
      <c r="BK1886">
        <v>0.77900000000000003</v>
      </c>
    </row>
    <row r="1887" spans="1:67" x14ac:dyDescent="0.3">
      <c r="A1887" t="s">
        <v>208</v>
      </c>
      <c r="B1887" t="s">
        <v>206</v>
      </c>
      <c r="C1887" t="s">
        <v>209</v>
      </c>
      <c r="D1887" s="33">
        <v>44226</v>
      </c>
      <c r="E1887">
        <v>1258093</v>
      </c>
      <c r="F1887">
        <v>4966</v>
      </c>
      <c r="G1887">
        <v>4338.5709999999999</v>
      </c>
      <c r="H1887">
        <v>23769</v>
      </c>
      <c r="I1887">
        <v>159</v>
      </c>
      <c r="J1887">
        <v>134.143</v>
      </c>
      <c r="K1887">
        <v>28943.754000000001</v>
      </c>
      <c r="L1887">
        <v>114.248</v>
      </c>
      <c r="M1887">
        <v>99.813000000000002</v>
      </c>
      <c r="N1887">
        <v>546.83100000000002</v>
      </c>
      <c r="O1887">
        <v>3.6579999999999999</v>
      </c>
      <c r="P1887">
        <v>3.0859999999999999</v>
      </c>
      <c r="Q1887">
        <v>0.86</v>
      </c>
      <c r="AD1887">
        <v>21523</v>
      </c>
      <c r="AE1887">
        <v>0.495</v>
      </c>
      <c r="AF1887">
        <v>0.2016</v>
      </c>
      <c r="AG1887">
        <v>5</v>
      </c>
      <c r="AH1887" t="s">
        <v>204</v>
      </c>
      <c r="AV1887">
        <v>54.63</v>
      </c>
      <c r="AW1887">
        <v>43466822</v>
      </c>
      <c r="AX1887">
        <v>77.39</v>
      </c>
      <c r="AY1887">
        <v>41.4</v>
      </c>
      <c r="AZ1887">
        <v>16.462</v>
      </c>
      <c r="BA1887">
        <v>11.132999999999999</v>
      </c>
      <c r="BB1887">
        <v>7894.393</v>
      </c>
      <c r="BC1887">
        <v>0.1</v>
      </c>
      <c r="BD1887">
        <v>539.84900000000005</v>
      </c>
      <c r="BE1887">
        <v>7.11</v>
      </c>
      <c r="BF1887">
        <v>13.5</v>
      </c>
      <c r="BG1887">
        <v>47.4</v>
      </c>
      <c r="BI1887">
        <v>8.8000000000000007</v>
      </c>
      <c r="BJ1887">
        <v>72.06</v>
      </c>
      <c r="BK1887">
        <v>0.77900000000000003</v>
      </c>
    </row>
    <row r="1888" spans="1:67" x14ac:dyDescent="0.3">
      <c r="A1888" t="s">
        <v>208</v>
      </c>
      <c r="B1888" t="s">
        <v>206</v>
      </c>
      <c r="C1888" t="s">
        <v>209</v>
      </c>
      <c r="D1888" s="33">
        <v>44227</v>
      </c>
      <c r="E1888">
        <v>1261546</v>
      </c>
      <c r="F1888">
        <v>3453</v>
      </c>
      <c r="G1888">
        <v>4225.857</v>
      </c>
      <c r="H1888">
        <v>23860</v>
      </c>
      <c r="I1888">
        <v>91</v>
      </c>
      <c r="J1888">
        <v>133.429</v>
      </c>
      <c r="K1888">
        <v>29023.194</v>
      </c>
      <c r="L1888">
        <v>79.44</v>
      </c>
      <c r="M1888">
        <v>97.22</v>
      </c>
      <c r="N1888">
        <v>548.92399999999998</v>
      </c>
      <c r="O1888">
        <v>2.0939999999999999</v>
      </c>
      <c r="P1888">
        <v>3.07</v>
      </c>
      <c r="Q1888">
        <v>0.86</v>
      </c>
      <c r="AD1888">
        <v>21436</v>
      </c>
      <c r="AE1888">
        <v>0.49299999999999999</v>
      </c>
      <c r="AF1888">
        <v>0.1971</v>
      </c>
      <c r="AG1888">
        <v>5.0999999999999996</v>
      </c>
      <c r="AH1888" t="s">
        <v>204</v>
      </c>
      <c r="AV1888">
        <v>54.63</v>
      </c>
      <c r="AW1888">
        <v>43466822</v>
      </c>
      <c r="AX1888">
        <v>77.39</v>
      </c>
      <c r="AY1888">
        <v>41.4</v>
      </c>
      <c r="AZ1888">
        <v>16.462</v>
      </c>
      <c r="BA1888">
        <v>11.132999999999999</v>
      </c>
      <c r="BB1888">
        <v>7894.393</v>
      </c>
      <c r="BC1888">
        <v>0.1</v>
      </c>
      <c r="BD1888">
        <v>539.84900000000005</v>
      </c>
      <c r="BE1888">
        <v>7.11</v>
      </c>
      <c r="BF1888">
        <v>13.5</v>
      </c>
      <c r="BG1888">
        <v>47.4</v>
      </c>
      <c r="BI1888">
        <v>8.8000000000000007</v>
      </c>
      <c r="BJ1888">
        <v>72.06</v>
      </c>
      <c r="BK1888">
        <v>0.77900000000000003</v>
      </c>
      <c r="BL1888">
        <v>40922.199999999997</v>
      </c>
      <c r="BM1888">
        <v>6.46</v>
      </c>
      <c r="BN1888">
        <v>2.4</v>
      </c>
      <c r="BO1888">
        <v>941.45829202788298</v>
      </c>
    </row>
    <row r="1889" spans="1:63" x14ac:dyDescent="0.3">
      <c r="A1889" t="s">
        <v>208</v>
      </c>
      <c r="B1889" t="s">
        <v>206</v>
      </c>
      <c r="C1889" t="s">
        <v>209</v>
      </c>
      <c r="D1889" s="33">
        <v>44228</v>
      </c>
      <c r="E1889">
        <v>1263833</v>
      </c>
      <c r="F1889">
        <v>2287</v>
      </c>
      <c r="G1889">
        <v>4151.5709999999999</v>
      </c>
      <c r="H1889">
        <v>23931</v>
      </c>
      <c r="I1889">
        <v>71</v>
      </c>
      <c r="J1889">
        <v>132.857</v>
      </c>
      <c r="K1889">
        <v>29075.809000000001</v>
      </c>
      <c r="L1889">
        <v>52.615000000000002</v>
      </c>
      <c r="M1889">
        <v>95.510999999999996</v>
      </c>
      <c r="N1889">
        <v>550.55799999999999</v>
      </c>
      <c r="O1889">
        <v>1.633</v>
      </c>
      <c r="P1889">
        <v>3.0569999999999999</v>
      </c>
      <c r="Q1889">
        <v>0.86</v>
      </c>
      <c r="AD1889">
        <v>21350</v>
      </c>
      <c r="AE1889">
        <v>0.49099999999999999</v>
      </c>
      <c r="AF1889">
        <v>0.19450000000000001</v>
      </c>
      <c r="AG1889">
        <v>5.0999999999999996</v>
      </c>
      <c r="AH1889" t="s">
        <v>204</v>
      </c>
      <c r="AV1889">
        <v>54.63</v>
      </c>
      <c r="AW1889">
        <v>43466822</v>
      </c>
      <c r="AX1889">
        <v>77.39</v>
      </c>
      <c r="AY1889">
        <v>41.4</v>
      </c>
      <c r="AZ1889">
        <v>16.462</v>
      </c>
      <c r="BA1889">
        <v>11.132999999999999</v>
      </c>
      <c r="BB1889">
        <v>7894.393</v>
      </c>
      <c r="BC1889">
        <v>0.1</v>
      </c>
      <c r="BD1889">
        <v>539.84900000000005</v>
      </c>
      <c r="BE1889">
        <v>7.11</v>
      </c>
      <c r="BF1889">
        <v>13.5</v>
      </c>
      <c r="BG1889">
        <v>47.4</v>
      </c>
      <c r="BI1889">
        <v>8.8000000000000007</v>
      </c>
      <c r="BJ1889">
        <v>72.06</v>
      </c>
      <c r="BK1889">
        <v>0.77900000000000003</v>
      </c>
    </row>
    <row r="1890" spans="1:63" x14ac:dyDescent="0.3">
      <c r="A1890" t="s">
        <v>208</v>
      </c>
      <c r="B1890" t="s">
        <v>206</v>
      </c>
      <c r="C1890" t="s">
        <v>209</v>
      </c>
      <c r="D1890" s="33">
        <v>44229</v>
      </c>
      <c r="E1890">
        <v>1266464</v>
      </c>
      <c r="F1890">
        <v>2631</v>
      </c>
      <c r="G1890">
        <v>4093.4290000000001</v>
      </c>
      <c r="H1890">
        <v>24100</v>
      </c>
      <c r="I1890">
        <v>169</v>
      </c>
      <c r="J1890">
        <v>136</v>
      </c>
      <c r="K1890">
        <v>29136.338</v>
      </c>
      <c r="L1890">
        <v>60.529000000000003</v>
      </c>
      <c r="M1890">
        <v>94.174000000000007</v>
      </c>
      <c r="N1890">
        <v>554.44600000000003</v>
      </c>
      <c r="O1890">
        <v>3.8879999999999999</v>
      </c>
      <c r="P1890">
        <v>3.129</v>
      </c>
      <c r="Q1890">
        <v>0.86</v>
      </c>
      <c r="AA1890">
        <v>6274464</v>
      </c>
      <c r="AB1890">
        <v>144.351</v>
      </c>
      <c r="AD1890">
        <v>21315</v>
      </c>
      <c r="AE1890">
        <v>0.49</v>
      </c>
      <c r="AF1890">
        <v>0.192</v>
      </c>
      <c r="AG1890">
        <v>5.2</v>
      </c>
      <c r="AH1890" t="s">
        <v>204</v>
      </c>
      <c r="AV1890">
        <v>54.63</v>
      </c>
      <c r="AW1890">
        <v>43466822</v>
      </c>
      <c r="AX1890">
        <v>77.39</v>
      </c>
      <c r="AY1890">
        <v>41.4</v>
      </c>
      <c r="AZ1890">
        <v>16.462</v>
      </c>
      <c r="BA1890">
        <v>11.132999999999999</v>
      </c>
      <c r="BB1890">
        <v>7894.393</v>
      </c>
      <c r="BC1890">
        <v>0.1</v>
      </c>
      <c r="BD1890">
        <v>539.84900000000005</v>
      </c>
      <c r="BE1890">
        <v>7.11</v>
      </c>
      <c r="BF1890">
        <v>13.5</v>
      </c>
      <c r="BG1890">
        <v>47.4</v>
      </c>
      <c r="BI1890">
        <v>8.8000000000000007</v>
      </c>
      <c r="BJ1890">
        <v>72.06</v>
      </c>
      <c r="BK1890">
        <v>0.77900000000000003</v>
      </c>
    </row>
    <row r="1891" spans="1:63" x14ac:dyDescent="0.3">
      <c r="A1891" t="s">
        <v>208</v>
      </c>
      <c r="B1891" t="s">
        <v>206</v>
      </c>
      <c r="C1891" t="s">
        <v>209</v>
      </c>
      <c r="D1891" s="33">
        <v>44230</v>
      </c>
      <c r="E1891">
        <v>1270001</v>
      </c>
      <c r="F1891">
        <v>3537</v>
      </c>
      <c r="G1891">
        <v>4019.7139999999999</v>
      </c>
      <c r="H1891">
        <v>24276</v>
      </c>
      <c r="I1891">
        <v>176</v>
      </c>
      <c r="J1891">
        <v>138.429</v>
      </c>
      <c r="K1891">
        <v>29217.71</v>
      </c>
      <c r="L1891">
        <v>81.372</v>
      </c>
      <c r="M1891">
        <v>92.477999999999994</v>
      </c>
      <c r="N1891">
        <v>558.495</v>
      </c>
      <c r="O1891">
        <v>4.0490000000000004</v>
      </c>
      <c r="P1891">
        <v>3.1850000000000001</v>
      </c>
      <c r="Q1891">
        <v>0.88</v>
      </c>
      <c r="Z1891">
        <v>25235</v>
      </c>
      <c r="AA1891">
        <v>6299699</v>
      </c>
      <c r="AB1891">
        <v>144.93100000000001</v>
      </c>
      <c r="AC1891">
        <v>0.58099999999999996</v>
      </c>
      <c r="AD1891">
        <v>21057</v>
      </c>
      <c r="AE1891">
        <v>0.48399999999999999</v>
      </c>
      <c r="AF1891">
        <v>0.19089999999999999</v>
      </c>
      <c r="AG1891">
        <v>5.2</v>
      </c>
      <c r="AH1891" t="s">
        <v>204</v>
      </c>
      <c r="AV1891">
        <v>54.63</v>
      </c>
      <c r="AW1891">
        <v>43466822</v>
      </c>
      <c r="AX1891">
        <v>77.39</v>
      </c>
      <c r="AY1891">
        <v>41.4</v>
      </c>
      <c r="AZ1891">
        <v>16.462</v>
      </c>
      <c r="BA1891">
        <v>11.132999999999999</v>
      </c>
      <c r="BB1891">
        <v>7894.393</v>
      </c>
      <c r="BC1891">
        <v>0.1</v>
      </c>
      <c r="BD1891">
        <v>539.84900000000005</v>
      </c>
      <c r="BE1891">
        <v>7.11</v>
      </c>
      <c r="BF1891">
        <v>13.5</v>
      </c>
      <c r="BG1891">
        <v>47.4</v>
      </c>
      <c r="BI1891">
        <v>8.8000000000000007</v>
      </c>
      <c r="BJ1891">
        <v>72.06</v>
      </c>
      <c r="BK1891">
        <v>0.77900000000000003</v>
      </c>
    </row>
    <row r="1892" spans="1:63" x14ac:dyDescent="0.3">
      <c r="A1892" t="s">
        <v>208</v>
      </c>
      <c r="B1892" t="s">
        <v>206</v>
      </c>
      <c r="C1892" t="s">
        <v>209</v>
      </c>
      <c r="D1892" s="33">
        <v>44231</v>
      </c>
      <c r="E1892">
        <v>1275334</v>
      </c>
      <c r="F1892">
        <v>5333</v>
      </c>
      <c r="G1892">
        <v>3951.4290000000001</v>
      </c>
      <c r="H1892">
        <v>24429</v>
      </c>
      <c r="I1892">
        <v>153</v>
      </c>
      <c r="J1892">
        <v>137.143</v>
      </c>
      <c r="K1892">
        <v>29340.401000000002</v>
      </c>
      <c r="L1892">
        <v>122.691</v>
      </c>
      <c r="M1892">
        <v>90.906999999999996</v>
      </c>
      <c r="N1892">
        <v>562.01499999999999</v>
      </c>
      <c r="O1892">
        <v>3.52</v>
      </c>
      <c r="P1892">
        <v>3.1549999999999998</v>
      </c>
      <c r="Q1892">
        <v>0.9</v>
      </c>
      <c r="AD1892">
        <v>20107</v>
      </c>
      <c r="AE1892">
        <v>0.46300000000000002</v>
      </c>
      <c r="AF1892">
        <v>0.19650000000000001</v>
      </c>
      <c r="AG1892">
        <v>5.0999999999999996</v>
      </c>
      <c r="AH1892" t="s">
        <v>204</v>
      </c>
      <c r="AV1892">
        <v>54.63</v>
      </c>
      <c r="AW1892">
        <v>43466822</v>
      </c>
      <c r="AX1892">
        <v>77.39</v>
      </c>
      <c r="AY1892">
        <v>41.4</v>
      </c>
      <c r="AZ1892">
        <v>16.462</v>
      </c>
      <c r="BA1892">
        <v>11.132999999999999</v>
      </c>
      <c r="BB1892">
        <v>7894.393</v>
      </c>
      <c r="BC1892">
        <v>0.1</v>
      </c>
      <c r="BD1892">
        <v>539.84900000000005</v>
      </c>
      <c r="BE1892">
        <v>7.11</v>
      </c>
      <c r="BF1892">
        <v>13.5</v>
      </c>
      <c r="BG1892">
        <v>47.4</v>
      </c>
      <c r="BI1892">
        <v>8.8000000000000007</v>
      </c>
      <c r="BJ1892">
        <v>72.06</v>
      </c>
      <c r="BK1892">
        <v>0.77900000000000003</v>
      </c>
    </row>
    <row r="1893" spans="1:63" x14ac:dyDescent="0.3">
      <c r="A1893" t="s">
        <v>208</v>
      </c>
      <c r="B1893" t="s">
        <v>206</v>
      </c>
      <c r="C1893" t="s">
        <v>209</v>
      </c>
      <c r="D1893" s="33">
        <v>44232</v>
      </c>
      <c r="E1893">
        <v>1280501</v>
      </c>
      <c r="F1893">
        <v>5167</v>
      </c>
      <c r="G1893">
        <v>3910.5709999999999</v>
      </c>
      <c r="H1893">
        <v>24599</v>
      </c>
      <c r="I1893">
        <v>170</v>
      </c>
      <c r="J1893">
        <v>141.286</v>
      </c>
      <c r="K1893">
        <v>29459.274000000001</v>
      </c>
      <c r="L1893">
        <v>118.872</v>
      </c>
      <c r="M1893">
        <v>89.966999999999999</v>
      </c>
      <c r="N1893">
        <v>565.92600000000004</v>
      </c>
      <c r="O1893">
        <v>3.911</v>
      </c>
      <c r="P1893">
        <v>3.25</v>
      </c>
      <c r="Q1893">
        <v>0.92</v>
      </c>
      <c r="AA1893">
        <v>6350442</v>
      </c>
      <c r="AB1893">
        <v>146.09899999999999</v>
      </c>
      <c r="AD1893">
        <v>20193</v>
      </c>
      <c r="AE1893">
        <v>0.46500000000000002</v>
      </c>
      <c r="AF1893">
        <v>0.19370000000000001</v>
      </c>
      <c r="AG1893">
        <v>5.2</v>
      </c>
      <c r="AH1893" t="s">
        <v>204</v>
      </c>
      <c r="AV1893">
        <v>54.63</v>
      </c>
      <c r="AW1893">
        <v>43466822</v>
      </c>
      <c r="AX1893">
        <v>77.39</v>
      </c>
      <c r="AY1893">
        <v>41.4</v>
      </c>
      <c r="AZ1893">
        <v>16.462</v>
      </c>
      <c r="BA1893">
        <v>11.132999999999999</v>
      </c>
      <c r="BB1893">
        <v>7894.393</v>
      </c>
      <c r="BC1893">
        <v>0.1</v>
      </c>
      <c r="BD1893">
        <v>539.84900000000005</v>
      </c>
      <c r="BE1893">
        <v>7.11</v>
      </c>
      <c r="BF1893">
        <v>13.5</v>
      </c>
      <c r="BG1893">
        <v>47.4</v>
      </c>
      <c r="BI1893">
        <v>8.8000000000000007</v>
      </c>
      <c r="BJ1893">
        <v>72.06</v>
      </c>
      <c r="BK1893">
        <v>0.77900000000000003</v>
      </c>
    </row>
    <row r="1894" spans="1:63" x14ac:dyDescent="0.3">
      <c r="A1894" t="s">
        <v>208</v>
      </c>
      <c r="B1894" t="s">
        <v>206</v>
      </c>
      <c r="C1894" t="s">
        <v>209</v>
      </c>
      <c r="D1894" s="33">
        <v>44233</v>
      </c>
      <c r="E1894">
        <v>1285059</v>
      </c>
      <c r="F1894">
        <v>4558</v>
      </c>
      <c r="G1894">
        <v>3852.2860000000001</v>
      </c>
      <c r="H1894">
        <v>24735</v>
      </c>
      <c r="I1894">
        <v>136</v>
      </c>
      <c r="J1894">
        <v>138</v>
      </c>
      <c r="K1894">
        <v>29564.134999999998</v>
      </c>
      <c r="L1894">
        <v>104.86199999999999</v>
      </c>
      <c r="M1894">
        <v>88.626000000000005</v>
      </c>
      <c r="N1894">
        <v>569.05499999999995</v>
      </c>
      <c r="O1894">
        <v>3.129</v>
      </c>
      <c r="P1894">
        <v>3.1749999999999998</v>
      </c>
      <c r="Q1894">
        <v>0.93</v>
      </c>
      <c r="AD1894">
        <v>20319</v>
      </c>
      <c r="AE1894">
        <v>0.46700000000000003</v>
      </c>
      <c r="AF1894">
        <v>0.18959999999999999</v>
      </c>
      <c r="AG1894">
        <v>5.3</v>
      </c>
      <c r="AH1894" t="s">
        <v>204</v>
      </c>
      <c r="AV1894">
        <v>54.63</v>
      </c>
      <c r="AW1894">
        <v>43466822</v>
      </c>
      <c r="AX1894">
        <v>77.39</v>
      </c>
      <c r="AY1894">
        <v>41.4</v>
      </c>
      <c r="AZ1894">
        <v>16.462</v>
      </c>
      <c r="BA1894">
        <v>11.132999999999999</v>
      </c>
      <c r="BB1894">
        <v>7894.393</v>
      </c>
      <c r="BC1894">
        <v>0.1</v>
      </c>
      <c r="BD1894">
        <v>539.84900000000005</v>
      </c>
      <c r="BE1894">
        <v>7.11</v>
      </c>
      <c r="BF1894">
        <v>13.5</v>
      </c>
      <c r="BG1894">
        <v>47.4</v>
      </c>
      <c r="BI1894">
        <v>8.8000000000000007</v>
      </c>
      <c r="BJ1894">
        <v>72.06</v>
      </c>
      <c r="BK1894">
        <v>0.77900000000000003</v>
      </c>
    </row>
    <row r="1895" spans="1:63" x14ac:dyDescent="0.3">
      <c r="A1895" t="s">
        <v>208</v>
      </c>
      <c r="B1895" t="s">
        <v>206</v>
      </c>
      <c r="C1895" t="s">
        <v>209</v>
      </c>
      <c r="D1895" s="33">
        <v>44234</v>
      </c>
      <c r="E1895">
        <v>1288669</v>
      </c>
      <c r="F1895">
        <v>3610</v>
      </c>
      <c r="G1895">
        <v>3874.7139999999999</v>
      </c>
      <c r="H1895">
        <v>24828</v>
      </c>
      <c r="I1895">
        <v>93</v>
      </c>
      <c r="J1895">
        <v>138.286</v>
      </c>
      <c r="K1895">
        <v>29647.187000000002</v>
      </c>
      <c r="L1895">
        <v>83.052000000000007</v>
      </c>
      <c r="M1895">
        <v>89.141999999999996</v>
      </c>
      <c r="N1895">
        <v>571.19399999999996</v>
      </c>
      <c r="O1895">
        <v>2.14</v>
      </c>
      <c r="P1895">
        <v>3.181</v>
      </c>
      <c r="Q1895">
        <v>0.95</v>
      </c>
      <c r="AD1895">
        <v>20446</v>
      </c>
      <c r="AE1895">
        <v>0.47</v>
      </c>
      <c r="AF1895">
        <v>0.1895</v>
      </c>
      <c r="AG1895">
        <v>5.3</v>
      </c>
      <c r="AH1895" t="s">
        <v>204</v>
      </c>
      <c r="AV1895">
        <v>54.63</v>
      </c>
      <c r="AW1895">
        <v>43466822</v>
      </c>
      <c r="AX1895">
        <v>77.39</v>
      </c>
      <c r="AY1895">
        <v>41.4</v>
      </c>
      <c r="AZ1895">
        <v>16.462</v>
      </c>
      <c r="BA1895">
        <v>11.132999999999999</v>
      </c>
      <c r="BB1895">
        <v>7894.393</v>
      </c>
      <c r="BC1895">
        <v>0.1</v>
      </c>
      <c r="BD1895">
        <v>539.84900000000005</v>
      </c>
      <c r="BE1895">
        <v>7.11</v>
      </c>
      <c r="BF1895">
        <v>13.5</v>
      </c>
      <c r="BG1895">
        <v>47.4</v>
      </c>
      <c r="BI1895">
        <v>8.8000000000000007</v>
      </c>
      <c r="BJ1895">
        <v>72.06</v>
      </c>
      <c r="BK1895">
        <v>0.77900000000000003</v>
      </c>
    </row>
    <row r="1896" spans="1:63" x14ac:dyDescent="0.3">
      <c r="A1896" t="s">
        <v>208</v>
      </c>
      <c r="B1896" t="s">
        <v>206</v>
      </c>
      <c r="C1896" t="s">
        <v>209</v>
      </c>
      <c r="D1896" s="33">
        <v>44235</v>
      </c>
      <c r="E1896">
        <v>1291025</v>
      </c>
      <c r="F1896">
        <v>2356</v>
      </c>
      <c r="G1896">
        <v>3884.5709999999999</v>
      </c>
      <c r="H1896">
        <v>24884</v>
      </c>
      <c r="I1896">
        <v>56</v>
      </c>
      <c r="J1896">
        <v>136.143</v>
      </c>
      <c r="K1896">
        <v>29701.388999999999</v>
      </c>
      <c r="L1896">
        <v>54.201999999999998</v>
      </c>
      <c r="M1896">
        <v>89.369</v>
      </c>
      <c r="N1896">
        <v>572.48299999999995</v>
      </c>
      <c r="O1896">
        <v>1.288</v>
      </c>
      <c r="P1896">
        <v>3.1320000000000001</v>
      </c>
      <c r="Q1896">
        <v>0.96</v>
      </c>
      <c r="AA1896">
        <v>6402123</v>
      </c>
      <c r="AB1896">
        <v>147.28800000000001</v>
      </c>
      <c r="AD1896">
        <v>20572</v>
      </c>
      <c r="AE1896">
        <v>0.47299999999999998</v>
      </c>
      <c r="AF1896">
        <v>0.1888</v>
      </c>
      <c r="AG1896">
        <v>5.3</v>
      </c>
      <c r="AH1896" t="s">
        <v>204</v>
      </c>
      <c r="AV1896">
        <v>54.63</v>
      </c>
      <c r="AW1896">
        <v>43466822</v>
      </c>
      <c r="AX1896">
        <v>77.39</v>
      </c>
      <c r="AY1896">
        <v>41.4</v>
      </c>
      <c r="AZ1896">
        <v>16.462</v>
      </c>
      <c r="BA1896">
        <v>11.132999999999999</v>
      </c>
      <c r="BB1896">
        <v>7894.393</v>
      </c>
      <c r="BC1896">
        <v>0.1</v>
      </c>
      <c r="BD1896">
        <v>539.84900000000005</v>
      </c>
      <c r="BE1896">
        <v>7.11</v>
      </c>
      <c r="BF1896">
        <v>13.5</v>
      </c>
      <c r="BG1896">
        <v>47.4</v>
      </c>
      <c r="BI1896">
        <v>8.8000000000000007</v>
      </c>
      <c r="BJ1896">
        <v>72.06</v>
      </c>
      <c r="BK1896">
        <v>0.77900000000000003</v>
      </c>
    </row>
    <row r="1897" spans="1:63" x14ac:dyDescent="0.3">
      <c r="A1897" t="s">
        <v>208</v>
      </c>
      <c r="B1897" t="s">
        <v>206</v>
      </c>
      <c r="C1897" t="s">
        <v>209</v>
      </c>
      <c r="D1897" s="33">
        <v>44236</v>
      </c>
      <c r="E1897">
        <v>1293892</v>
      </c>
      <c r="F1897">
        <v>2867</v>
      </c>
      <c r="G1897">
        <v>3918.2860000000001</v>
      </c>
      <c r="H1897">
        <v>25022</v>
      </c>
      <c r="I1897">
        <v>138</v>
      </c>
      <c r="J1897">
        <v>131.714</v>
      </c>
      <c r="K1897">
        <v>29767.348000000002</v>
      </c>
      <c r="L1897">
        <v>65.957999999999998</v>
      </c>
      <c r="M1897">
        <v>90.144000000000005</v>
      </c>
      <c r="N1897">
        <v>575.65700000000004</v>
      </c>
      <c r="O1897">
        <v>3.1749999999999998</v>
      </c>
      <c r="P1897">
        <v>3.03</v>
      </c>
      <c r="Q1897">
        <v>0.96</v>
      </c>
      <c r="AD1897">
        <v>21675</v>
      </c>
      <c r="AE1897">
        <v>0.499</v>
      </c>
      <c r="AF1897">
        <v>0.18079999999999999</v>
      </c>
      <c r="AG1897">
        <v>5.5</v>
      </c>
      <c r="AH1897" t="s">
        <v>204</v>
      </c>
      <c r="AV1897">
        <v>54.63</v>
      </c>
      <c r="AW1897">
        <v>43466822</v>
      </c>
      <c r="AX1897">
        <v>77.39</v>
      </c>
      <c r="AY1897">
        <v>41.4</v>
      </c>
      <c r="AZ1897">
        <v>16.462</v>
      </c>
      <c r="BA1897">
        <v>11.132999999999999</v>
      </c>
      <c r="BB1897">
        <v>7894.393</v>
      </c>
      <c r="BC1897">
        <v>0.1</v>
      </c>
      <c r="BD1897">
        <v>539.84900000000005</v>
      </c>
      <c r="BE1897">
        <v>7.11</v>
      </c>
      <c r="BF1897">
        <v>13.5</v>
      </c>
      <c r="BG1897">
        <v>47.4</v>
      </c>
      <c r="BI1897">
        <v>8.8000000000000007</v>
      </c>
      <c r="BJ1897">
        <v>72.06</v>
      </c>
      <c r="BK1897">
        <v>0.77900000000000003</v>
      </c>
    </row>
    <row r="1898" spans="1:63" x14ac:dyDescent="0.3">
      <c r="A1898" t="s">
        <v>208</v>
      </c>
      <c r="B1898" t="s">
        <v>206</v>
      </c>
      <c r="C1898" t="s">
        <v>209</v>
      </c>
      <c r="D1898" s="33">
        <v>44237</v>
      </c>
      <c r="E1898">
        <v>1297537</v>
      </c>
      <c r="F1898">
        <v>3645</v>
      </c>
      <c r="G1898">
        <v>3933.7139999999999</v>
      </c>
      <c r="H1898">
        <v>25195</v>
      </c>
      <c r="I1898">
        <v>173</v>
      </c>
      <c r="J1898">
        <v>131.286</v>
      </c>
      <c r="K1898">
        <v>29851.205000000002</v>
      </c>
      <c r="L1898">
        <v>83.856999999999999</v>
      </c>
      <c r="M1898">
        <v>90.498999999999995</v>
      </c>
      <c r="N1898">
        <v>579.63699999999994</v>
      </c>
      <c r="O1898">
        <v>3.98</v>
      </c>
      <c r="P1898">
        <v>3.02</v>
      </c>
      <c r="Q1898">
        <v>0.97</v>
      </c>
      <c r="AD1898">
        <v>21507</v>
      </c>
      <c r="AE1898">
        <v>0.495</v>
      </c>
      <c r="AF1898">
        <v>0.18290000000000001</v>
      </c>
      <c r="AG1898">
        <v>5.5</v>
      </c>
      <c r="AH1898" t="s">
        <v>204</v>
      </c>
      <c r="AV1898">
        <v>54.63</v>
      </c>
      <c r="AW1898">
        <v>43466822</v>
      </c>
      <c r="AX1898">
        <v>77.39</v>
      </c>
      <c r="AY1898">
        <v>41.4</v>
      </c>
      <c r="AZ1898">
        <v>16.462</v>
      </c>
      <c r="BA1898">
        <v>11.132999999999999</v>
      </c>
      <c r="BB1898">
        <v>7894.393</v>
      </c>
      <c r="BC1898">
        <v>0.1</v>
      </c>
      <c r="BD1898">
        <v>539.84900000000005</v>
      </c>
      <c r="BE1898">
        <v>7.11</v>
      </c>
      <c r="BF1898">
        <v>13.5</v>
      </c>
      <c r="BG1898">
        <v>47.4</v>
      </c>
      <c r="BI1898">
        <v>8.8000000000000007</v>
      </c>
      <c r="BJ1898">
        <v>72.06</v>
      </c>
      <c r="BK1898">
        <v>0.77900000000000003</v>
      </c>
    </row>
    <row r="1899" spans="1:63" x14ac:dyDescent="0.3">
      <c r="A1899" t="s">
        <v>208</v>
      </c>
      <c r="B1899" t="s">
        <v>206</v>
      </c>
      <c r="C1899" t="s">
        <v>209</v>
      </c>
      <c r="D1899" s="33">
        <v>44238</v>
      </c>
      <c r="E1899">
        <v>1302811</v>
      </c>
      <c r="F1899">
        <v>5274</v>
      </c>
      <c r="G1899">
        <v>3925.2860000000001</v>
      </c>
      <c r="H1899">
        <v>25330</v>
      </c>
      <c r="I1899">
        <v>135</v>
      </c>
      <c r="J1899">
        <v>128.714</v>
      </c>
      <c r="K1899">
        <v>29972.539000000001</v>
      </c>
      <c r="L1899">
        <v>121.334</v>
      </c>
      <c r="M1899">
        <v>90.305000000000007</v>
      </c>
      <c r="N1899">
        <v>582.74300000000005</v>
      </c>
      <c r="O1899">
        <v>3.1059999999999999</v>
      </c>
      <c r="P1899">
        <v>2.9609999999999999</v>
      </c>
      <c r="Q1899">
        <v>0.98</v>
      </c>
      <c r="AA1899">
        <v>6474315</v>
      </c>
      <c r="AB1899">
        <v>148.94800000000001</v>
      </c>
      <c r="AD1899">
        <v>21321</v>
      </c>
      <c r="AE1899">
        <v>0.49099999999999999</v>
      </c>
      <c r="AF1899">
        <v>0.18410000000000001</v>
      </c>
      <c r="AG1899">
        <v>5.4</v>
      </c>
      <c r="AH1899" t="s">
        <v>204</v>
      </c>
      <c r="AV1899">
        <v>54.63</v>
      </c>
      <c r="AW1899">
        <v>43466822</v>
      </c>
      <c r="AX1899">
        <v>77.39</v>
      </c>
      <c r="AY1899">
        <v>41.4</v>
      </c>
      <c r="AZ1899">
        <v>16.462</v>
      </c>
      <c r="BA1899">
        <v>11.132999999999999</v>
      </c>
      <c r="BB1899">
        <v>7894.393</v>
      </c>
      <c r="BC1899">
        <v>0.1</v>
      </c>
      <c r="BD1899">
        <v>539.84900000000005</v>
      </c>
      <c r="BE1899">
        <v>7.11</v>
      </c>
      <c r="BF1899">
        <v>13.5</v>
      </c>
      <c r="BG1899">
        <v>47.4</v>
      </c>
      <c r="BI1899">
        <v>8.8000000000000007</v>
      </c>
      <c r="BJ1899">
        <v>72.06</v>
      </c>
      <c r="BK1899">
        <v>0.77900000000000003</v>
      </c>
    </row>
    <row r="1900" spans="1:63" x14ac:dyDescent="0.3">
      <c r="A1900" t="s">
        <v>208</v>
      </c>
      <c r="B1900" t="s">
        <v>206</v>
      </c>
      <c r="C1900" t="s">
        <v>209</v>
      </c>
      <c r="D1900" s="33">
        <v>44239</v>
      </c>
      <c r="E1900">
        <v>1307806</v>
      </c>
      <c r="F1900">
        <v>4995</v>
      </c>
      <c r="G1900">
        <v>3900.7139999999999</v>
      </c>
      <c r="H1900">
        <v>25457</v>
      </c>
      <c r="I1900">
        <v>127</v>
      </c>
      <c r="J1900">
        <v>122.571</v>
      </c>
      <c r="K1900">
        <v>30087.454000000002</v>
      </c>
      <c r="L1900">
        <v>114.91500000000001</v>
      </c>
      <c r="M1900">
        <v>89.74</v>
      </c>
      <c r="N1900">
        <v>585.66499999999996</v>
      </c>
      <c r="O1900">
        <v>2.9220000000000002</v>
      </c>
      <c r="P1900">
        <v>2.82</v>
      </c>
      <c r="Q1900">
        <v>1</v>
      </c>
      <c r="Z1900">
        <v>25835</v>
      </c>
      <c r="AA1900">
        <v>6500150</v>
      </c>
      <c r="AB1900">
        <v>149.54300000000001</v>
      </c>
      <c r="AC1900">
        <v>0.59399999999999997</v>
      </c>
      <c r="AD1900">
        <v>21387</v>
      </c>
      <c r="AE1900">
        <v>0.49199999999999999</v>
      </c>
      <c r="AF1900">
        <v>0.18240000000000001</v>
      </c>
      <c r="AG1900">
        <v>5.5</v>
      </c>
      <c r="AH1900" t="s">
        <v>204</v>
      </c>
      <c r="AV1900">
        <v>54.63</v>
      </c>
      <c r="AW1900">
        <v>43466822</v>
      </c>
      <c r="AX1900">
        <v>77.39</v>
      </c>
      <c r="AY1900">
        <v>41.4</v>
      </c>
      <c r="AZ1900">
        <v>16.462</v>
      </c>
      <c r="BA1900">
        <v>11.132999999999999</v>
      </c>
      <c r="BB1900">
        <v>7894.393</v>
      </c>
      <c r="BC1900">
        <v>0.1</v>
      </c>
      <c r="BD1900">
        <v>539.84900000000005</v>
      </c>
      <c r="BE1900">
        <v>7.11</v>
      </c>
      <c r="BF1900">
        <v>13.5</v>
      </c>
      <c r="BG1900">
        <v>47.4</v>
      </c>
      <c r="BI1900">
        <v>8.8000000000000007</v>
      </c>
      <c r="BJ1900">
        <v>72.06</v>
      </c>
      <c r="BK1900">
        <v>0.77900000000000003</v>
      </c>
    </row>
    <row r="1901" spans="1:63" x14ac:dyDescent="0.3">
      <c r="A1901" t="s">
        <v>208</v>
      </c>
      <c r="B1901" t="s">
        <v>206</v>
      </c>
      <c r="C1901" t="s">
        <v>209</v>
      </c>
      <c r="D1901" s="33">
        <v>44240</v>
      </c>
      <c r="E1901">
        <v>1313209</v>
      </c>
      <c r="F1901">
        <v>5403</v>
      </c>
      <c r="G1901">
        <v>4021.4290000000001</v>
      </c>
      <c r="H1901">
        <v>25578</v>
      </c>
      <c r="I1901">
        <v>121</v>
      </c>
      <c r="J1901">
        <v>120.429</v>
      </c>
      <c r="K1901">
        <v>30211.756000000001</v>
      </c>
      <c r="L1901">
        <v>124.30200000000001</v>
      </c>
      <c r="M1901">
        <v>92.516999999999996</v>
      </c>
      <c r="N1901">
        <v>588.44899999999996</v>
      </c>
      <c r="O1901">
        <v>2.7839999999999998</v>
      </c>
      <c r="P1901">
        <v>2.7709999999999999</v>
      </c>
      <c r="Q1901">
        <v>1.03</v>
      </c>
      <c r="AD1901">
        <v>20119</v>
      </c>
      <c r="AE1901">
        <v>0.46300000000000002</v>
      </c>
      <c r="AF1901">
        <v>0.19989999999999999</v>
      </c>
      <c r="AG1901">
        <v>5</v>
      </c>
      <c r="AH1901" t="s">
        <v>204</v>
      </c>
      <c r="AV1901">
        <v>54.63</v>
      </c>
      <c r="AW1901">
        <v>43466822</v>
      </c>
      <c r="AX1901">
        <v>77.39</v>
      </c>
      <c r="AY1901">
        <v>41.4</v>
      </c>
      <c r="AZ1901">
        <v>16.462</v>
      </c>
      <c r="BA1901">
        <v>11.132999999999999</v>
      </c>
      <c r="BB1901">
        <v>7894.393</v>
      </c>
      <c r="BC1901">
        <v>0.1</v>
      </c>
      <c r="BD1901">
        <v>539.84900000000005</v>
      </c>
      <c r="BE1901">
        <v>7.11</v>
      </c>
      <c r="BF1901">
        <v>13.5</v>
      </c>
      <c r="BG1901">
        <v>47.4</v>
      </c>
      <c r="BI1901">
        <v>8.8000000000000007</v>
      </c>
      <c r="BJ1901">
        <v>72.06</v>
      </c>
      <c r="BK1901">
        <v>0.77900000000000003</v>
      </c>
    </row>
    <row r="1902" spans="1:63" x14ac:dyDescent="0.3">
      <c r="A1902" t="s">
        <v>208</v>
      </c>
      <c r="B1902" t="s">
        <v>206</v>
      </c>
      <c r="C1902" t="s">
        <v>209</v>
      </c>
      <c r="D1902" s="33">
        <v>44241</v>
      </c>
      <c r="E1902">
        <v>1316520</v>
      </c>
      <c r="F1902">
        <v>3311</v>
      </c>
      <c r="G1902">
        <v>3978.7139999999999</v>
      </c>
      <c r="H1902">
        <v>25631</v>
      </c>
      <c r="I1902">
        <v>53</v>
      </c>
      <c r="J1902">
        <v>114.714</v>
      </c>
      <c r="K1902">
        <v>30287.929</v>
      </c>
      <c r="L1902">
        <v>76.173000000000002</v>
      </c>
      <c r="M1902">
        <v>91.534999999999997</v>
      </c>
      <c r="N1902">
        <v>589.66800000000001</v>
      </c>
      <c r="O1902">
        <v>1.2190000000000001</v>
      </c>
      <c r="P1902">
        <v>2.6389999999999998</v>
      </c>
      <c r="Q1902">
        <v>1.04</v>
      </c>
      <c r="AD1902">
        <v>18851</v>
      </c>
      <c r="AE1902">
        <v>0.434</v>
      </c>
      <c r="AF1902">
        <v>0.21110000000000001</v>
      </c>
      <c r="AG1902">
        <v>4.7</v>
      </c>
      <c r="AH1902" t="s">
        <v>204</v>
      </c>
      <c r="AV1902">
        <v>54.63</v>
      </c>
      <c r="AW1902">
        <v>43466822</v>
      </c>
      <c r="AX1902">
        <v>77.39</v>
      </c>
      <c r="AY1902">
        <v>41.4</v>
      </c>
      <c r="AZ1902">
        <v>16.462</v>
      </c>
      <c r="BA1902">
        <v>11.132999999999999</v>
      </c>
      <c r="BB1902">
        <v>7894.393</v>
      </c>
      <c r="BC1902">
        <v>0.1</v>
      </c>
      <c r="BD1902">
        <v>539.84900000000005</v>
      </c>
      <c r="BE1902">
        <v>7.11</v>
      </c>
      <c r="BF1902">
        <v>13.5</v>
      </c>
      <c r="BG1902">
        <v>47.4</v>
      </c>
      <c r="BI1902">
        <v>8.8000000000000007</v>
      </c>
      <c r="BJ1902">
        <v>72.06</v>
      </c>
      <c r="BK1902">
        <v>0.77900000000000003</v>
      </c>
    </row>
    <row r="1903" spans="1:63" x14ac:dyDescent="0.3">
      <c r="A1903" t="s">
        <v>208</v>
      </c>
      <c r="B1903" t="s">
        <v>206</v>
      </c>
      <c r="C1903" t="s">
        <v>209</v>
      </c>
      <c r="D1903" s="33">
        <v>44242</v>
      </c>
      <c r="E1903">
        <v>1319060</v>
      </c>
      <c r="F1903">
        <v>2540</v>
      </c>
      <c r="G1903">
        <v>4005</v>
      </c>
      <c r="H1903">
        <v>25702</v>
      </c>
      <c r="I1903">
        <v>71</v>
      </c>
      <c r="J1903">
        <v>116.857</v>
      </c>
      <c r="K1903">
        <v>30346.364000000001</v>
      </c>
      <c r="L1903">
        <v>58.435000000000002</v>
      </c>
      <c r="M1903">
        <v>92.138999999999996</v>
      </c>
      <c r="N1903">
        <v>591.30200000000002</v>
      </c>
      <c r="O1903">
        <v>1.633</v>
      </c>
      <c r="P1903">
        <v>2.6880000000000002</v>
      </c>
      <c r="Q1903">
        <v>1.07</v>
      </c>
      <c r="AA1903">
        <v>6525209</v>
      </c>
      <c r="AB1903">
        <v>150.119</v>
      </c>
      <c r="AD1903">
        <v>17584</v>
      </c>
      <c r="AE1903">
        <v>0.40500000000000003</v>
      </c>
      <c r="AF1903">
        <v>0.2278</v>
      </c>
      <c r="AG1903">
        <v>4.4000000000000004</v>
      </c>
      <c r="AH1903" t="s">
        <v>204</v>
      </c>
      <c r="AV1903">
        <v>54.63</v>
      </c>
      <c r="AW1903">
        <v>43466822</v>
      </c>
      <c r="AX1903">
        <v>77.39</v>
      </c>
      <c r="AY1903">
        <v>41.4</v>
      </c>
      <c r="AZ1903">
        <v>16.462</v>
      </c>
      <c r="BA1903">
        <v>11.132999999999999</v>
      </c>
      <c r="BB1903">
        <v>7894.393</v>
      </c>
      <c r="BC1903">
        <v>0.1</v>
      </c>
      <c r="BD1903">
        <v>539.84900000000005</v>
      </c>
      <c r="BE1903">
        <v>7.11</v>
      </c>
      <c r="BF1903">
        <v>13.5</v>
      </c>
      <c r="BG1903">
        <v>47.4</v>
      </c>
      <c r="BI1903">
        <v>8.8000000000000007</v>
      </c>
      <c r="BJ1903">
        <v>72.06</v>
      </c>
      <c r="BK1903">
        <v>0.77900000000000003</v>
      </c>
    </row>
    <row r="1904" spans="1:63" x14ac:dyDescent="0.3">
      <c r="A1904" t="s">
        <v>208</v>
      </c>
      <c r="B1904" t="s">
        <v>206</v>
      </c>
      <c r="C1904" t="s">
        <v>209</v>
      </c>
      <c r="D1904" s="33">
        <v>44243</v>
      </c>
      <c r="E1904">
        <v>1322406</v>
      </c>
      <c r="F1904">
        <v>3346</v>
      </c>
      <c r="G1904">
        <v>4073.4290000000001</v>
      </c>
      <c r="H1904">
        <v>25862</v>
      </c>
      <c r="I1904">
        <v>160</v>
      </c>
      <c r="J1904">
        <v>120</v>
      </c>
      <c r="K1904">
        <v>30423.342000000001</v>
      </c>
      <c r="L1904">
        <v>76.977999999999994</v>
      </c>
      <c r="M1904">
        <v>93.713999999999999</v>
      </c>
      <c r="N1904">
        <v>594.98299999999995</v>
      </c>
      <c r="O1904">
        <v>3.681</v>
      </c>
      <c r="P1904">
        <v>2.7610000000000001</v>
      </c>
      <c r="Q1904">
        <v>1.1000000000000001</v>
      </c>
      <c r="Z1904">
        <v>45597</v>
      </c>
      <c r="AA1904">
        <v>6570806</v>
      </c>
      <c r="AB1904">
        <v>151.16800000000001</v>
      </c>
      <c r="AC1904">
        <v>1.0489999999999999</v>
      </c>
      <c r="AD1904">
        <v>20660</v>
      </c>
      <c r="AE1904">
        <v>0.47499999999999998</v>
      </c>
      <c r="AF1904">
        <v>0.19719999999999999</v>
      </c>
      <c r="AG1904">
        <v>5.0999999999999996</v>
      </c>
      <c r="AH1904" t="s">
        <v>204</v>
      </c>
      <c r="AV1904">
        <v>54.63</v>
      </c>
      <c r="AW1904">
        <v>43466822</v>
      </c>
      <c r="AX1904">
        <v>77.39</v>
      </c>
      <c r="AY1904">
        <v>41.4</v>
      </c>
      <c r="AZ1904">
        <v>16.462</v>
      </c>
      <c r="BA1904">
        <v>11.132999999999999</v>
      </c>
      <c r="BB1904">
        <v>7894.393</v>
      </c>
      <c r="BC1904">
        <v>0.1</v>
      </c>
      <c r="BD1904">
        <v>539.84900000000005</v>
      </c>
      <c r="BE1904">
        <v>7.11</v>
      </c>
      <c r="BF1904">
        <v>13.5</v>
      </c>
      <c r="BG1904">
        <v>47.4</v>
      </c>
      <c r="BI1904">
        <v>8.8000000000000007</v>
      </c>
      <c r="BJ1904">
        <v>72.06</v>
      </c>
      <c r="BK1904">
        <v>0.77900000000000003</v>
      </c>
    </row>
    <row r="1905" spans="1:67" x14ac:dyDescent="0.3">
      <c r="A1905" t="s">
        <v>208</v>
      </c>
      <c r="B1905" t="s">
        <v>206</v>
      </c>
      <c r="C1905" t="s">
        <v>209</v>
      </c>
      <c r="D1905" s="33">
        <v>44244</v>
      </c>
      <c r="E1905">
        <v>1326891</v>
      </c>
      <c r="F1905">
        <v>4485</v>
      </c>
      <c r="G1905">
        <v>4193.4290000000001</v>
      </c>
      <c r="H1905">
        <v>26017</v>
      </c>
      <c r="I1905">
        <v>155</v>
      </c>
      <c r="J1905">
        <v>117.429</v>
      </c>
      <c r="K1905">
        <v>30526.524000000001</v>
      </c>
      <c r="L1905">
        <v>103.182</v>
      </c>
      <c r="M1905">
        <v>96.474000000000004</v>
      </c>
      <c r="N1905">
        <v>598.548</v>
      </c>
      <c r="O1905">
        <v>3.5659999999999998</v>
      </c>
      <c r="P1905">
        <v>2.702</v>
      </c>
      <c r="Q1905">
        <v>1.1399999999999999</v>
      </c>
      <c r="Z1905">
        <v>25782</v>
      </c>
      <c r="AA1905">
        <v>6596588</v>
      </c>
      <c r="AB1905">
        <v>151.761</v>
      </c>
      <c r="AC1905">
        <v>0.59299999999999997</v>
      </c>
      <c r="AD1905">
        <v>20905</v>
      </c>
      <c r="AE1905">
        <v>0.48099999999999998</v>
      </c>
      <c r="AF1905">
        <v>0.2006</v>
      </c>
      <c r="AG1905">
        <v>5</v>
      </c>
      <c r="AH1905" t="s">
        <v>204</v>
      </c>
      <c r="AV1905">
        <v>54.63</v>
      </c>
      <c r="AW1905">
        <v>43466822</v>
      </c>
      <c r="AX1905">
        <v>77.39</v>
      </c>
      <c r="AY1905">
        <v>41.4</v>
      </c>
      <c r="AZ1905">
        <v>16.462</v>
      </c>
      <c r="BA1905">
        <v>11.132999999999999</v>
      </c>
      <c r="BB1905">
        <v>7894.393</v>
      </c>
      <c r="BC1905">
        <v>0.1</v>
      </c>
      <c r="BD1905">
        <v>539.84900000000005</v>
      </c>
      <c r="BE1905">
        <v>7.11</v>
      </c>
      <c r="BF1905">
        <v>13.5</v>
      </c>
      <c r="BG1905">
        <v>47.4</v>
      </c>
      <c r="BI1905">
        <v>8.8000000000000007</v>
      </c>
      <c r="BJ1905">
        <v>72.06</v>
      </c>
      <c r="BK1905">
        <v>0.77900000000000003</v>
      </c>
    </row>
    <row r="1906" spans="1:67" x14ac:dyDescent="0.3">
      <c r="A1906" t="s">
        <v>208</v>
      </c>
      <c r="B1906" t="s">
        <v>206</v>
      </c>
      <c r="C1906" t="s">
        <v>209</v>
      </c>
      <c r="D1906" s="33">
        <v>44245</v>
      </c>
      <c r="E1906">
        <v>1333332</v>
      </c>
      <c r="F1906">
        <v>6441</v>
      </c>
      <c r="G1906">
        <v>4360.143</v>
      </c>
      <c r="H1906">
        <v>26191</v>
      </c>
      <c r="I1906">
        <v>174</v>
      </c>
      <c r="J1906">
        <v>123</v>
      </c>
      <c r="K1906">
        <v>30674.705999999998</v>
      </c>
      <c r="L1906">
        <v>148.18199999999999</v>
      </c>
      <c r="M1906">
        <v>100.31</v>
      </c>
      <c r="N1906">
        <v>602.55200000000002</v>
      </c>
      <c r="O1906">
        <v>4.0030000000000001</v>
      </c>
      <c r="P1906">
        <v>2.83</v>
      </c>
      <c r="Q1906">
        <v>1.17</v>
      </c>
      <c r="Z1906">
        <v>28941</v>
      </c>
      <c r="AA1906">
        <v>6625529</v>
      </c>
      <c r="AB1906">
        <v>152.42699999999999</v>
      </c>
      <c r="AC1906">
        <v>0.66600000000000004</v>
      </c>
      <c r="AD1906">
        <v>21602</v>
      </c>
      <c r="AE1906">
        <v>0.497</v>
      </c>
      <c r="AF1906">
        <v>0.20180000000000001</v>
      </c>
      <c r="AG1906">
        <v>5</v>
      </c>
      <c r="AH1906" t="s">
        <v>204</v>
      </c>
      <c r="AV1906">
        <v>54.63</v>
      </c>
      <c r="AW1906">
        <v>43466822</v>
      </c>
      <c r="AX1906">
        <v>77.39</v>
      </c>
      <c r="AY1906">
        <v>41.4</v>
      </c>
      <c r="AZ1906">
        <v>16.462</v>
      </c>
      <c r="BA1906">
        <v>11.132999999999999</v>
      </c>
      <c r="BB1906">
        <v>7894.393</v>
      </c>
      <c r="BC1906">
        <v>0.1</v>
      </c>
      <c r="BD1906">
        <v>539.84900000000005</v>
      </c>
      <c r="BE1906">
        <v>7.11</v>
      </c>
      <c r="BF1906">
        <v>13.5</v>
      </c>
      <c r="BG1906">
        <v>47.4</v>
      </c>
      <c r="BI1906">
        <v>8.8000000000000007</v>
      </c>
      <c r="BJ1906">
        <v>72.06</v>
      </c>
      <c r="BK1906">
        <v>0.77900000000000003</v>
      </c>
    </row>
    <row r="1907" spans="1:67" x14ac:dyDescent="0.3">
      <c r="A1907" t="s">
        <v>208</v>
      </c>
      <c r="B1907" t="s">
        <v>206</v>
      </c>
      <c r="C1907" t="s">
        <v>209</v>
      </c>
      <c r="D1907" s="33">
        <v>44246</v>
      </c>
      <c r="E1907">
        <v>1340054</v>
      </c>
      <c r="F1907">
        <v>6722</v>
      </c>
      <c r="G1907">
        <v>4606.857</v>
      </c>
      <c r="H1907">
        <v>26320</v>
      </c>
      <c r="I1907">
        <v>129</v>
      </c>
      <c r="J1907">
        <v>123.286</v>
      </c>
      <c r="K1907">
        <v>30829.352999999999</v>
      </c>
      <c r="L1907">
        <v>154.64699999999999</v>
      </c>
      <c r="M1907">
        <v>105.986</v>
      </c>
      <c r="N1907">
        <v>605.51900000000001</v>
      </c>
      <c r="O1907">
        <v>2.968</v>
      </c>
      <c r="P1907">
        <v>2.8359999999999999</v>
      </c>
      <c r="Q1907">
        <v>1.19</v>
      </c>
      <c r="Z1907">
        <v>26095</v>
      </c>
      <c r="AA1907">
        <v>6651624</v>
      </c>
      <c r="AB1907">
        <v>153.02799999999999</v>
      </c>
      <c r="AC1907">
        <v>0.6</v>
      </c>
      <c r="AD1907">
        <v>21639</v>
      </c>
      <c r="AE1907">
        <v>0.498</v>
      </c>
      <c r="AF1907">
        <v>0.21290000000000001</v>
      </c>
      <c r="AG1907">
        <v>4.7</v>
      </c>
      <c r="AH1907" t="s">
        <v>204</v>
      </c>
      <c r="AV1907">
        <v>54.63</v>
      </c>
      <c r="AW1907">
        <v>43466822</v>
      </c>
      <c r="AX1907">
        <v>77.39</v>
      </c>
      <c r="AY1907">
        <v>41.4</v>
      </c>
      <c r="AZ1907">
        <v>16.462</v>
      </c>
      <c r="BA1907">
        <v>11.132999999999999</v>
      </c>
      <c r="BB1907">
        <v>7894.393</v>
      </c>
      <c r="BC1907">
        <v>0.1</v>
      </c>
      <c r="BD1907">
        <v>539.84900000000005</v>
      </c>
      <c r="BE1907">
        <v>7.11</v>
      </c>
      <c r="BF1907">
        <v>13.5</v>
      </c>
      <c r="BG1907">
        <v>47.4</v>
      </c>
      <c r="BI1907">
        <v>8.8000000000000007</v>
      </c>
      <c r="BJ1907">
        <v>72.06</v>
      </c>
      <c r="BK1907">
        <v>0.77900000000000003</v>
      </c>
    </row>
    <row r="1908" spans="1:67" x14ac:dyDescent="0.3">
      <c r="A1908" t="s">
        <v>208</v>
      </c>
      <c r="B1908" t="s">
        <v>206</v>
      </c>
      <c r="C1908" t="s">
        <v>209</v>
      </c>
      <c r="D1908" s="33">
        <v>44247</v>
      </c>
      <c r="E1908">
        <v>1346527</v>
      </c>
      <c r="F1908">
        <v>6473</v>
      </c>
      <c r="G1908">
        <v>4759.7139999999999</v>
      </c>
      <c r="H1908">
        <v>26404</v>
      </c>
      <c r="I1908">
        <v>84</v>
      </c>
      <c r="J1908">
        <v>118</v>
      </c>
      <c r="K1908">
        <v>30978.271000000001</v>
      </c>
      <c r="L1908">
        <v>148.91800000000001</v>
      </c>
      <c r="M1908">
        <v>109.502</v>
      </c>
      <c r="N1908">
        <v>607.452</v>
      </c>
      <c r="O1908">
        <v>1.9330000000000001</v>
      </c>
      <c r="P1908">
        <v>2.7149999999999999</v>
      </c>
      <c r="Q1908">
        <v>1.19</v>
      </c>
      <c r="AD1908">
        <v>23439</v>
      </c>
      <c r="AE1908">
        <v>0.53900000000000003</v>
      </c>
      <c r="AF1908">
        <v>0.2031</v>
      </c>
      <c r="AG1908">
        <v>4.9000000000000004</v>
      </c>
      <c r="AH1908" t="s">
        <v>204</v>
      </c>
      <c r="AV1908">
        <v>54.63</v>
      </c>
      <c r="AW1908">
        <v>43466822</v>
      </c>
      <c r="AX1908">
        <v>77.39</v>
      </c>
      <c r="AY1908">
        <v>41.4</v>
      </c>
      <c r="AZ1908">
        <v>16.462</v>
      </c>
      <c r="BA1908">
        <v>11.132999999999999</v>
      </c>
      <c r="BB1908">
        <v>7894.393</v>
      </c>
      <c r="BC1908">
        <v>0.1</v>
      </c>
      <c r="BD1908">
        <v>539.84900000000005</v>
      </c>
      <c r="BE1908">
        <v>7.11</v>
      </c>
      <c r="BF1908">
        <v>13.5</v>
      </c>
      <c r="BG1908">
        <v>47.4</v>
      </c>
      <c r="BI1908">
        <v>8.8000000000000007</v>
      </c>
      <c r="BJ1908">
        <v>72.06</v>
      </c>
      <c r="BK1908">
        <v>0.77900000000000003</v>
      </c>
    </row>
    <row r="1909" spans="1:67" x14ac:dyDescent="0.3">
      <c r="A1909" t="s">
        <v>208</v>
      </c>
      <c r="B1909" t="s">
        <v>206</v>
      </c>
      <c r="C1909" t="s">
        <v>209</v>
      </c>
      <c r="D1909" s="33">
        <v>44248</v>
      </c>
      <c r="E1909">
        <v>1351190</v>
      </c>
      <c r="F1909">
        <v>4663</v>
      </c>
      <c r="G1909">
        <v>4952.857</v>
      </c>
      <c r="H1909">
        <v>26470</v>
      </c>
      <c r="I1909">
        <v>66</v>
      </c>
      <c r="J1909">
        <v>119.857</v>
      </c>
      <c r="K1909">
        <v>31085.547999999999</v>
      </c>
      <c r="L1909">
        <v>107.277</v>
      </c>
      <c r="M1909">
        <v>113.946</v>
      </c>
      <c r="N1909">
        <v>608.97</v>
      </c>
      <c r="O1909">
        <v>1.518</v>
      </c>
      <c r="P1909">
        <v>2.7570000000000001</v>
      </c>
      <c r="Q1909">
        <v>1.19</v>
      </c>
      <c r="AD1909">
        <v>25239</v>
      </c>
      <c r="AE1909">
        <v>0.58099999999999996</v>
      </c>
      <c r="AF1909">
        <v>0.19620000000000001</v>
      </c>
      <c r="AG1909">
        <v>5.0999999999999996</v>
      </c>
      <c r="AH1909" t="s">
        <v>204</v>
      </c>
      <c r="AV1909">
        <v>54.63</v>
      </c>
      <c r="AW1909">
        <v>43466822</v>
      </c>
      <c r="AX1909">
        <v>77.39</v>
      </c>
      <c r="AY1909">
        <v>41.4</v>
      </c>
      <c r="AZ1909">
        <v>16.462</v>
      </c>
      <c r="BA1909">
        <v>11.132999999999999</v>
      </c>
      <c r="BB1909">
        <v>7894.393</v>
      </c>
      <c r="BC1909">
        <v>0.1</v>
      </c>
      <c r="BD1909">
        <v>539.84900000000005</v>
      </c>
      <c r="BE1909">
        <v>7.11</v>
      </c>
      <c r="BF1909">
        <v>13.5</v>
      </c>
      <c r="BG1909">
        <v>47.4</v>
      </c>
      <c r="BI1909">
        <v>8.8000000000000007</v>
      </c>
      <c r="BJ1909">
        <v>72.06</v>
      </c>
      <c r="BK1909">
        <v>0.77900000000000003</v>
      </c>
    </row>
    <row r="1910" spans="1:67" x14ac:dyDescent="0.3">
      <c r="A1910" t="s">
        <v>208</v>
      </c>
      <c r="B1910" t="s">
        <v>206</v>
      </c>
      <c r="C1910" t="s">
        <v>209</v>
      </c>
      <c r="D1910" s="33">
        <v>44249</v>
      </c>
      <c r="E1910">
        <v>1354545</v>
      </c>
      <c r="F1910">
        <v>3355</v>
      </c>
      <c r="G1910">
        <v>5069.2860000000001</v>
      </c>
      <c r="H1910">
        <v>26531</v>
      </c>
      <c r="I1910">
        <v>61</v>
      </c>
      <c r="J1910">
        <v>118.429</v>
      </c>
      <c r="K1910">
        <v>31162.734</v>
      </c>
      <c r="L1910">
        <v>77.185000000000002</v>
      </c>
      <c r="M1910">
        <v>116.624</v>
      </c>
      <c r="N1910">
        <v>610.37400000000002</v>
      </c>
      <c r="O1910">
        <v>1.403</v>
      </c>
      <c r="P1910">
        <v>2.7250000000000001</v>
      </c>
      <c r="Q1910">
        <v>1.19</v>
      </c>
      <c r="AA1910">
        <v>6714484</v>
      </c>
      <c r="AB1910">
        <v>154.47399999999999</v>
      </c>
      <c r="AD1910">
        <v>27039</v>
      </c>
      <c r="AE1910">
        <v>0.622</v>
      </c>
      <c r="AF1910">
        <v>0.1875</v>
      </c>
      <c r="AG1910">
        <v>5.3</v>
      </c>
      <c r="AH1910" t="s">
        <v>204</v>
      </c>
      <c r="AV1910">
        <v>54.63</v>
      </c>
      <c r="AW1910">
        <v>43466822</v>
      </c>
      <c r="AX1910">
        <v>77.39</v>
      </c>
      <c r="AY1910">
        <v>41.4</v>
      </c>
      <c r="AZ1910">
        <v>16.462</v>
      </c>
      <c r="BA1910">
        <v>11.132999999999999</v>
      </c>
      <c r="BB1910">
        <v>7894.393</v>
      </c>
      <c r="BC1910">
        <v>0.1</v>
      </c>
      <c r="BD1910">
        <v>539.84900000000005</v>
      </c>
      <c r="BE1910">
        <v>7.11</v>
      </c>
      <c r="BF1910">
        <v>13.5</v>
      </c>
      <c r="BG1910">
        <v>47.4</v>
      </c>
      <c r="BI1910">
        <v>8.8000000000000007</v>
      </c>
      <c r="BJ1910">
        <v>72.06</v>
      </c>
      <c r="BK1910">
        <v>0.77900000000000003</v>
      </c>
    </row>
    <row r="1911" spans="1:67" x14ac:dyDescent="0.3">
      <c r="A1911" t="s">
        <v>208</v>
      </c>
      <c r="B1911" t="s">
        <v>206</v>
      </c>
      <c r="C1911" t="s">
        <v>209</v>
      </c>
      <c r="D1911" s="33">
        <v>44250</v>
      </c>
      <c r="E1911">
        <v>1358871</v>
      </c>
      <c r="F1911">
        <v>4326</v>
      </c>
      <c r="G1911">
        <v>5209.2860000000001</v>
      </c>
      <c r="H1911">
        <v>26690</v>
      </c>
      <c r="I1911">
        <v>159</v>
      </c>
      <c r="J1911">
        <v>118.286</v>
      </c>
      <c r="K1911">
        <v>31262.258000000002</v>
      </c>
      <c r="L1911">
        <v>99.524000000000001</v>
      </c>
      <c r="M1911">
        <v>119.845</v>
      </c>
      <c r="N1911">
        <v>614.03200000000004</v>
      </c>
      <c r="O1911">
        <v>3.6579999999999999</v>
      </c>
      <c r="P1911">
        <v>2.7210000000000001</v>
      </c>
      <c r="Q1911">
        <v>1.22</v>
      </c>
      <c r="Z1911">
        <v>23660</v>
      </c>
      <c r="AA1911">
        <v>6738144</v>
      </c>
      <c r="AB1911">
        <v>155.018</v>
      </c>
      <c r="AC1911">
        <v>0.54400000000000004</v>
      </c>
      <c r="AD1911">
        <v>23905</v>
      </c>
      <c r="AE1911">
        <v>0.55000000000000004</v>
      </c>
      <c r="AF1911">
        <v>0.21790000000000001</v>
      </c>
      <c r="AG1911">
        <v>4.5999999999999996</v>
      </c>
      <c r="AH1911" t="s">
        <v>204</v>
      </c>
      <c r="AV1911">
        <v>54.63</v>
      </c>
      <c r="AW1911">
        <v>43466822</v>
      </c>
      <c r="AX1911">
        <v>77.39</v>
      </c>
      <c r="AY1911">
        <v>41.4</v>
      </c>
      <c r="AZ1911">
        <v>16.462</v>
      </c>
      <c r="BA1911">
        <v>11.132999999999999</v>
      </c>
      <c r="BB1911">
        <v>7894.393</v>
      </c>
      <c r="BC1911">
        <v>0.1</v>
      </c>
      <c r="BD1911">
        <v>539.84900000000005</v>
      </c>
      <c r="BE1911">
        <v>7.11</v>
      </c>
      <c r="BF1911">
        <v>13.5</v>
      </c>
      <c r="BG1911">
        <v>47.4</v>
      </c>
      <c r="BI1911">
        <v>8.8000000000000007</v>
      </c>
      <c r="BJ1911">
        <v>72.06</v>
      </c>
      <c r="BK1911">
        <v>0.77900000000000003</v>
      </c>
    </row>
    <row r="1912" spans="1:67" x14ac:dyDescent="0.3">
      <c r="A1912" t="s">
        <v>208</v>
      </c>
      <c r="B1912" t="s">
        <v>206</v>
      </c>
      <c r="C1912" t="s">
        <v>209</v>
      </c>
      <c r="D1912" s="33">
        <v>44251</v>
      </c>
      <c r="E1912">
        <v>1364861</v>
      </c>
      <c r="F1912">
        <v>5990</v>
      </c>
      <c r="G1912">
        <v>5424.2860000000001</v>
      </c>
      <c r="H1912">
        <v>26847</v>
      </c>
      <c r="I1912">
        <v>157</v>
      </c>
      <c r="J1912">
        <v>118.571</v>
      </c>
      <c r="K1912">
        <v>31400.063999999998</v>
      </c>
      <c r="L1912">
        <v>137.80600000000001</v>
      </c>
      <c r="M1912">
        <v>124.791</v>
      </c>
      <c r="N1912">
        <v>617.64300000000003</v>
      </c>
      <c r="O1912">
        <v>3.6120000000000001</v>
      </c>
      <c r="P1912">
        <v>2.7280000000000002</v>
      </c>
      <c r="Q1912">
        <v>1.24</v>
      </c>
      <c r="Z1912">
        <v>34351</v>
      </c>
      <c r="AA1912">
        <v>6772495</v>
      </c>
      <c r="AB1912">
        <v>155.80799999999999</v>
      </c>
      <c r="AC1912">
        <v>0.79</v>
      </c>
      <c r="AD1912">
        <v>25130</v>
      </c>
      <c r="AE1912">
        <v>0.57799999999999996</v>
      </c>
      <c r="AF1912">
        <v>0.21579999999999999</v>
      </c>
      <c r="AG1912">
        <v>4.5999999999999996</v>
      </c>
      <c r="AH1912" t="s">
        <v>204</v>
      </c>
      <c r="AI1912">
        <v>159</v>
      </c>
      <c r="AJ1912">
        <v>159</v>
      </c>
      <c r="AO1912">
        <v>0</v>
      </c>
      <c r="AP1912">
        <v>0</v>
      </c>
      <c r="AV1912">
        <v>54.63</v>
      </c>
      <c r="AW1912">
        <v>43466822</v>
      </c>
      <c r="AX1912">
        <v>77.39</v>
      </c>
      <c r="AY1912">
        <v>41.4</v>
      </c>
      <c r="AZ1912">
        <v>16.462</v>
      </c>
      <c r="BA1912">
        <v>11.132999999999999</v>
      </c>
      <c r="BB1912">
        <v>7894.393</v>
      </c>
      <c r="BC1912">
        <v>0.1</v>
      </c>
      <c r="BD1912">
        <v>539.84900000000005</v>
      </c>
      <c r="BE1912">
        <v>7.11</v>
      </c>
      <c r="BF1912">
        <v>13.5</v>
      </c>
      <c r="BG1912">
        <v>47.4</v>
      </c>
      <c r="BI1912">
        <v>8.8000000000000007</v>
      </c>
      <c r="BJ1912">
        <v>72.06</v>
      </c>
      <c r="BK1912">
        <v>0.77900000000000003</v>
      </c>
    </row>
    <row r="1913" spans="1:67" x14ac:dyDescent="0.3">
      <c r="A1913" t="s">
        <v>208</v>
      </c>
      <c r="B1913" t="s">
        <v>206</v>
      </c>
      <c r="C1913" t="s">
        <v>209</v>
      </c>
      <c r="D1913" s="33">
        <v>44252</v>
      </c>
      <c r="E1913">
        <v>1373139</v>
      </c>
      <c r="F1913">
        <v>8278</v>
      </c>
      <c r="G1913">
        <v>5686.7139999999999</v>
      </c>
      <c r="H1913">
        <v>26991</v>
      </c>
      <c r="I1913">
        <v>144</v>
      </c>
      <c r="J1913">
        <v>114.286</v>
      </c>
      <c r="K1913">
        <v>31590.508000000002</v>
      </c>
      <c r="L1913">
        <v>190.44399999999999</v>
      </c>
      <c r="M1913">
        <v>130.82900000000001</v>
      </c>
      <c r="N1913">
        <v>620.95600000000002</v>
      </c>
      <c r="O1913">
        <v>3.3130000000000002</v>
      </c>
      <c r="P1913">
        <v>2.629</v>
      </c>
      <c r="Q1913">
        <v>1.24</v>
      </c>
      <c r="Z1913">
        <v>36670</v>
      </c>
      <c r="AA1913">
        <v>6809165</v>
      </c>
      <c r="AB1913">
        <v>156.65199999999999</v>
      </c>
      <c r="AC1913">
        <v>0.84399999999999997</v>
      </c>
      <c r="AD1913">
        <v>26234</v>
      </c>
      <c r="AE1913">
        <v>0.60399999999999998</v>
      </c>
      <c r="AF1913">
        <v>0.21679999999999999</v>
      </c>
      <c r="AG1913">
        <v>4.5999999999999996</v>
      </c>
      <c r="AH1913" t="s">
        <v>204</v>
      </c>
      <c r="AI1913">
        <v>1338</v>
      </c>
      <c r="AJ1913">
        <v>1338</v>
      </c>
      <c r="AM1913">
        <v>1179</v>
      </c>
      <c r="AN1913">
        <v>1179</v>
      </c>
      <c r="AO1913">
        <v>0</v>
      </c>
      <c r="AP1913">
        <v>0</v>
      </c>
      <c r="AS1913">
        <v>27</v>
      </c>
      <c r="AT1913">
        <v>1179</v>
      </c>
      <c r="AU1913">
        <v>3.0000000000000001E-3</v>
      </c>
      <c r="AV1913">
        <v>54.63</v>
      </c>
      <c r="AW1913">
        <v>43466822</v>
      </c>
      <c r="AX1913">
        <v>77.39</v>
      </c>
      <c r="AY1913">
        <v>41.4</v>
      </c>
      <c r="AZ1913">
        <v>16.462</v>
      </c>
      <c r="BA1913">
        <v>11.132999999999999</v>
      </c>
      <c r="BB1913">
        <v>7894.393</v>
      </c>
      <c r="BC1913">
        <v>0.1</v>
      </c>
      <c r="BD1913">
        <v>539.84900000000005</v>
      </c>
      <c r="BE1913">
        <v>7.11</v>
      </c>
      <c r="BF1913">
        <v>13.5</v>
      </c>
      <c r="BG1913">
        <v>47.4</v>
      </c>
      <c r="BI1913">
        <v>8.8000000000000007</v>
      </c>
      <c r="BJ1913">
        <v>72.06</v>
      </c>
      <c r="BK1913">
        <v>0.77900000000000003</v>
      </c>
    </row>
    <row r="1914" spans="1:67" x14ac:dyDescent="0.3">
      <c r="A1914" t="s">
        <v>208</v>
      </c>
      <c r="B1914" t="s">
        <v>206</v>
      </c>
      <c r="C1914" t="s">
        <v>209</v>
      </c>
      <c r="D1914" s="33">
        <v>44253</v>
      </c>
      <c r="E1914">
        <v>1381273</v>
      </c>
      <c r="F1914">
        <v>8134</v>
      </c>
      <c r="G1914">
        <v>5888.4290000000001</v>
      </c>
      <c r="H1914">
        <v>27146</v>
      </c>
      <c r="I1914">
        <v>155</v>
      </c>
      <c r="J1914">
        <v>118</v>
      </c>
      <c r="K1914">
        <v>31777.64</v>
      </c>
      <c r="L1914">
        <v>187.131</v>
      </c>
      <c r="M1914">
        <v>135.46899999999999</v>
      </c>
      <c r="N1914">
        <v>624.52200000000005</v>
      </c>
      <c r="O1914">
        <v>3.5659999999999998</v>
      </c>
      <c r="P1914">
        <v>2.7149999999999999</v>
      </c>
      <c r="Q1914">
        <v>1.23</v>
      </c>
      <c r="Z1914">
        <v>36809</v>
      </c>
      <c r="AA1914">
        <v>6845974</v>
      </c>
      <c r="AB1914">
        <v>157.499</v>
      </c>
      <c r="AC1914">
        <v>0.84699999999999998</v>
      </c>
      <c r="AD1914">
        <v>27764</v>
      </c>
      <c r="AE1914">
        <v>0.63900000000000001</v>
      </c>
      <c r="AF1914">
        <v>0.21210000000000001</v>
      </c>
      <c r="AG1914">
        <v>4.7</v>
      </c>
      <c r="AH1914" t="s">
        <v>204</v>
      </c>
      <c r="AI1914">
        <v>3051</v>
      </c>
      <c r="AJ1914">
        <v>3051</v>
      </c>
      <c r="AM1914">
        <v>1713</v>
      </c>
      <c r="AN1914">
        <v>1446</v>
      </c>
      <c r="AO1914">
        <v>0.01</v>
      </c>
      <c r="AP1914">
        <v>0.01</v>
      </c>
      <c r="AS1914">
        <v>33</v>
      </c>
      <c r="AT1914">
        <v>1446</v>
      </c>
      <c r="AU1914">
        <v>3.0000000000000001E-3</v>
      </c>
      <c r="AV1914">
        <v>60.19</v>
      </c>
      <c r="AW1914">
        <v>43466822</v>
      </c>
      <c r="AX1914">
        <v>77.39</v>
      </c>
      <c r="AY1914">
        <v>41.4</v>
      </c>
      <c r="AZ1914">
        <v>16.462</v>
      </c>
      <c r="BA1914">
        <v>11.132999999999999</v>
      </c>
      <c r="BB1914">
        <v>7894.393</v>
      </c>
      <c r="BC1914">
        <v>0.1</v>
      </c>
      <c r="BD1914">
        <v>539.84900000000005</v>
      </c>
      <c r="BE1914">
        <v>7.11</v>
      </c>
      <c r="BF1914">
        <v>13.5</v>
      </c>
      <c r="BG1914">
        <v>47.4</v>
      </c>
      <c r="BI1914">
        <v>8.8000000000000007</v>
      </c>
      <c r="BJ1914">
        <v>72.06</v>
      </c>
      <c r="BK1914">
        <v>0.77900000000000003</v>
      </c>
    </row>
    <row r="1915" spans="1:67" x14ac:dyDescent="0.3">
      <c r="A1915" t="s">
        <v>208</v>
      </c>
      <c r="B1915" t="s">
        <v>206</v>
      </c>
      <c r="C1915" t="s">
        <v>209</v>
      </c>
      <c r="D1915" s="33">
        <v>44254</v>
      </c>
      <c r="E1915">
        <v>1389570</v>
      </c>
      <c r="F1915">
        <v>8297</v>
      </c>
      <c r="G1915">
        <v>6149</v>
      </c>
      <c r="H1915">
        <v>27306</v>
      </c>
      <c r="I1915">
        <v>160</v>
      </c>
      <c r="J1915">
        <v>128.857</v>
      </c>
      <c r="K1915">
        <v>31968.521000000001</v>
      </c>
      <c r="L1915">
        <v>190.881</v>
      </c>
      <c r="M1915">
        <v>141.464</v>
      </c>
      <c r="N1915">
        <v>628.20299999999997</v>
      </c>
      <c r="O1915">
        <v>3.681</v>
      </c>
      <c r="P1915">
        <v>2.964</v>
      </c>
      <c r="Q1915">
        <v>1.23</v>
      </c>
      <c r="AD1915">
        <v>28371</v>
      </c>
      <c r="AE1915">
        <v>0.65300000000000002</v>
      </c>
      <c r="AF1915">
        <v>0.2167</v>
      </c>
      <c r="AG1915">
        <v>4.5999999999999996</v>
      </c>
      <c r="AH1915" t="s">
        <v>204</v>
      </c>
      <c r="AI1915">
        <v>3141</v>
      </c>
      <c r="AJ1915">
        <v>3141</v>
      </c>
      <c r="AM1915">
        <v>90</v>
      </c>
      <c r="AN1915">
        <v>994</v>
      </c>
      <c r="AO1915">
        <v>0.01</v>
      </c>
      <c r="AP1915">
        <v>0.01</v>
      </c>
      <c r="AS1915">
        <v>23</v>
      </c>
      <c r="AT1915">
        <v>994</v>
      </c>
      <c r="AU1915">
        <v>2E-3</v>
      </c>
      <c r="AV1915">
        <v>60.19</v>
      </c>
      <c r="AW1915">
        <v>43466822</v>
      </c>
      <c r="AX1915">
        <v>77.39</v>
      </c>
      <c r="AY1915">
        <v>41.4</v>
      </c>
      <c r="AZ1915">
        <v>16.462</v>
      </c>
      <c r="BA1915">
        <v>11.132999999999999</v>
      </c>
      <c r="BB1915">
        <v>7894.393</v>
      </c>
      <c r="BC1915">
        <v>0.1</v>
      </c>
      <c r="BD1915">
        <v>539.84900000000005</v>
      </c>
      <c r="BE1915">
        <v>7.11</v>
      </c>
      <c r="BF1915">
        <v>13.5</v>
      </c>
      <c r="BG1915">
        <v>47.4</v>
      </c>
      <c r="BI1915">
        <v>8.8000000000000007</v>
      </c>
      <c r="BJ1915">
        <v>72.06</v>
      </c>
      <c r="BK1915">
        <v>0.77900000000000003</v>
      </c>
    </row>
    <row r="1916" spans="1:67" x14ac:dyDescent="0.3">
      <c r="A1916" t="s">
        <v>208</v>
      </c>
      <c r="B1916" t="s">
        <v>206</v>
      </c>
      <c r="C1916" t="s">
        <v>209</v>
      </c>
      <c r="D1916" s="33">
        <v>44255</v>
      </c>
      <c r="E1916">
        <v>1395528</v>
      </c>
      <c r="F1916">
        <v>5958</v>
      </c>
      <c r="G1916">
        <v>6334</v>
      </c>
      <c r="H1916">
        <v>27404</v>
      </c>
      <c r="I1916">
        <v>98</v>
      </c>
      <c r="J1916">
        <v>133.429</v>
      </c>
      <c r="K1916">
        <v>32105.591</v>
      </c>
      <c r="L1916">
        <v>137.07</v>
      </c>
      <c r="M1916">
        <v>145.72</v>
      </c>
      <c r="N1916">
        <v>630.45799999999997</v>
      </c>
      <c r="O1916">
        <v>2.2549999999999999</v>
      </c>
      <c r="P1916">
        <v>3.07</v>
      </c>
      <c r="Q1916">
        <v>1.22</v>
      </c>
      <c r="AD1916">
        <v>28978</v>
      </c>
      <c r="AE1916">
        <v>0.66700000000000004</v>
      </c>
      <c r="AF1916">
        <v>0.21859999999999999</v>
      </c>
      <c r="AG1916">
        <v>4.5999999999999996</v>
      </c>
      <c r="AH1916" t="s">
        <v>204</v>
      </c>
      <c r="AI1916">
        <v>3141</v>
      </c>
      <c r="AJ1916">
        <v>3141</v>
      </c>
      <c r="AM1916">
        <v>0</v>
      </c>
      <c r="AN1916">
        <v>746</v>
      </c>
      <c r="AO1916">
        <v>0.01</v>
      </c>
      <c r="AP1916">
        <v>0.01</v>
      </c>
      <c r="AS1916">
        <v>17</v>
      </c>
      <c r="AT1916">
        <v>746</v>
      </c>
      <c r="AU1916">
        <v>2E-3</v>
      </c>
      <c r="AV1916">
        <v>60.19</v>
      </c>
      <c r="AW1916">
        <v>43466822</v>
      </c>
      <c r="AX1916">
        <v>77.39</v>
      </c>
      <c r="AY1916">
        <v>41.4</v>
      </c>
      <c r="AZ1916">
        <v>16.462</v>
      </c>
      <c r="BA1916">
        <v>11.132999999999999</v>
      </c>
      <c r="BB1916">
        <v>7894.393</v>
      </c>
      <c r="BC1916">
        <v>0.1</v>
      </c>
      <c r="BD1916">
        <v>539.84900000000005</v>
      </c>
      <c r="BE1916">
        <v>7.11</v>
      </c>
      <c r="BF1916">
        <v>13.5</v>
      </c>
      <c r="BG1916">
        <v>47.4</v>
      </c>
      <c r="BI1916">
        <v>8.8000000000000007</v>
      </c>
      <c r="BJ1916">
        <v>72.06</v>
      </c>
      <c r="BK1916">
        <v>0.77900000000000003</v>
      </c>
      <c r="BL1916">
        <v>44779</v>
      </c>
      <c r="BM1916">
        <v>6.57</v>
      </c>
      <c r="BN1916">
        <v>8.11</v>
      </c>
      <c r="BO1916">
        <v>1030.18803629122</v>
      </c>
    </row>
    <row r="1917" spans="1:67" x14ac:dyDescent="0.3">
      <c r="A1917" t="s">
        <v>208</v>
      </c>
      <c r="B1917" t="s">
        <v>206</v>
      </c>
      <c r="C1917" t="s">
        <v>209</v>
      </c>
      <c r="D1917" s="33">
        <v>44256</v>
      </c>
      <c r="E1917">
        <v>1399934</v>
      </c>
      <c r="F1917">
        <v>4406</v>
      </c>
      <c r="G1917">
        <v>6484.143</v>
      </c>
      <c r="H1917">
        <v>27480</v>
      </c>
      <c r="I1917">
        <v>76</v>
      </c>
      <c r="J1917">
        <v>135.571</v>
      </c>
      <c r="K1917">
        <v>32206.955000000002</v>
      </c>
      <c r="L1917">
        <v>101.36499999999999</v>
      </c>
      <c r="M1917">
        <v>149.17500000000001</v>
      </c>
      <c r="N1917">
        <v>632.20600000000002</v>
      </c>
      <c r="O1917">
        <v>1.748</v>
      </c>
      <c r="P1917">
        <v>3.1190000000000002</v>
      </c>
      <c r="Q1917">
        <v>1.21</v>
      </c>
      <c r="AA1917">
        <v>6921573</v>
      </c>
      <c r="AB1917">
        <v>159.238</v>
      </c>
      <c r="AD1917">
        <v>29584</v>
      </c>
      <c r="AE1917">
        <v>0.68100000000000005</v>
      </c>
      <c r="AF1917">
        <v>0.21920000000000001</v>
      </c>
      <c r="AG1917">
        <v>4.5999999999999996</v>
      </c>
      <c r="AH1917" t="s">
        <v>204</v>
      </c>
      <c r="AI1917">
        <v>4905</v>
      </c>
      <c r="AJ1917">
        <v>4905</v>
      </c>
      <c r="AM1917">
        <v>1764</v>
      </c>
      <c r="AN1917">
        <v>949</v>
      </c>
      <c r="AO1917">
        <v>0.01</v>
      </c>
      <c r="AP1917">
        <v>0.01</v>
      </c>
      <c r="AS1917">
        <v>22</v>
      </c>
      <c r="AT1917">
        <v>949</v>
      </c>
      <c r="AU1917">
        <v>2E-3</v>
      </c>
      <c r="AV1917">
        <v>60.19</v>
      </c>
      <c r="AW1917">
        <v>43466822</v>
      </c>
      <c r="AX1917">
        <v>77.39</v>
      </c>
      <c r="AY1917">
        <v>41.4</v>
      </c>
      <c r="AZ1917">
        <v>16.462</v>
      </c>
      <c r="BA1917">
        <v>11.132999999999999</v>
      </c>
      <c r="BB1917">
        <v>7894.393</v>
      </c>
      <c r="BC1917">
        <v>0.1</v>
      </c>
      <c r="BD1917">
        <v>539.84900000000005</v>
      </c>
      <c r="BE1917">
        <v>7.11</v>
      </c>
      <c r="BF1917">
        <v>13.5</v>
      </c>
      <c r="BG1917">
        <v>47.4</v>
      </c>
      <c r="BI1917">
        <v>8.8000000000000007</v>
      </c>
      <c r="BJ1917">
        <v>72.06</v>
      </c>
      <c r="BK1917">
        <v>0.77900000000000003</v>
      </c>
    </row>
    <row r="1918" spans="1:67" x14ac:dyDescent="0.3">
      <c r="A1918" t="s">
        <v>208</v>
      </c>
      <c r="B1918" t="s">
        <v>206</v>
      </c>
      <c r="C1918" t="s">
        <v>209</v>
      </c>
      <c r="D1918" s="33">
        <v>44257</v>
      </c>
      <c r="E1918">
        <v>1405394</v>
      </c>
      <c r="F1918">
        <v>5460</v>
      </c>
      <c r="G1918">
        <v>6646.143</v>
      </c>
      <c r="H1918">
        <v>27650</v>
      </c>
      <c r="I1918">
        <v>170</v>
      </c>
      <c r="J1918">
        <v>137.143</v>
      </c>
      <c r="K1918">
        <v>32332.569</v>
      </c>
      <c r="L1918">
        <v>125.613</v>
      </c>
      <c r="M1918">
        <v>152.90199999999999</v>
      </c>
      <c r="N1918">
        <v>636.11699999999996</v>
      </c>
      <c r="O1918">
        <v>3.911</v>
      </c>
      <c r="P1918">
        <v>3.1549999999999998</v>
      </c>
      <c r="Q1918">
        <v>1.23</v>
      </c>
      <c r="Z1918">
        <v>27407</v>
      </c>
      <c r="AA1918">
        <v>6948980</v>
      </c>
      <c r="AB1918">
        <v>159.869</v>
      </c>
      <c r="AC1918">
        <v>0.63100000000000001</v>
      </c>
      <c r="AD1918">
        <v>30119</v>
      </c>
      <c r="AE1918">
        <v>0.69299999999999995</v>
      </c>
      <c r="AF1918">
        <v>0.22070000000000001</v>
      </c>
      <c r="AG1918">
        <v>4.5</v>
      </c>
      <c r="AH1918" t="s">
        <v>204</v>
      </c>
      <c r="AI1918">
        <v>6888</v>
      </c>
      <c r="AJ1918">
        <v>6888</v>
      </c>
      <c r="AM1918">
        <v>1983</v>
      </c>
      <c r="AN1918">
        <v>1122</v>
      </c>
      <c r="AO1918">
        <v>0.02</v>
      </c>
      <c r="AP1918">
        <v>0.02</v>
      </c>
      <c r="AS1918">
        <v>26</v>
      </c>
      <c r="AT1918">
        <v>1122</v>
      </c>
      <c r="AU1918">
        <v>3.0000000000000001E-3</v>
      </c>
      <c r="AV1918">
        <v>60.19</v>
      </c>
      <c r="AW1918">
        <v>43466822</v>
      </c>
      <c r="AX1918">
        <v>77.39</v>
      </c>
      <c r="AY1918">
        <v>41.4</v>
      </c>
      <c r="AZ1918">
        <v>16.462</v>
      </c>
      <c r="BA1918">
        <v>11.132999999999999</v>
      </c>
      <c r="BB1918">
        <v>7894.393</v>
      </c>
      <c r="BC1918">
        <v>0.1</v>
      </c>
      <c r="BD1918">
        <v>539.84900000000005</v>
      </c>
      <c r="BE1918">
        <v>7.11</v>
      </c>
      <c r="BF1918">
        <v>13.5</v>
      </c>
      <c r="BG1918">
        <v>47.4</v>
      </c>
      <c r="BI1918">
        <v>8.8000000000000007</v>
      </c>
      <c r="BJ1918">
        <v>72.06</v>
      </c>
      <c r="BK1918">
        <v>0.77900000000000003</v>
      </c>
    </row>
    <row r="1919" spans="1:67" x14ac:dyDescent="0.3">
      <c r="A1919" t="s">
        <v>208</v>
      </c>
      <c r="B1919" t="s">
        <v>206</v>
      </c>
      <c r="C1919" t="s">
        <v>209</v>
      </c>
      <c r="D1919" s="33">
        <v>44258</v>
      </c>
      <c r="E1919">
        <v>1412748</v>
      </c>
      <c r="F1919">
        <v>7354</v>
      </c>
      <c r="G1919">
        <v>6841</v>
      </c>
      <c r="H1919">
        <v>27844</v>
      </c>
      <c r="I1919">
        <v>194</v>
      </c>
      <c r="J1919">
        <v>142.429</v>
      </c>
      <c r="K1919">
        <v>32501.755000000001</v>
      </c>
      <c r="L1919">
        <v>169.18700000000001</v>
      </c>
      <c r="M1919">
        <v>157.38399999999999</v>
      </c>
      <c r="N1919">
        <v>640.58100000000002</v>
      </c>
      <c r="O1919">
        <v>4.4630000000000001</v>
      </c>
      <c r="P1919">
        <v>3.2770000000000001</v>
      </c>
      <c r="Q1919">
        <v>1.23</v>
      </c>
      <c r="Z1919">
        <v>34945</v>
      </c>
      <c r="AA1919">
        <v>6983925</v>
      </c>
      <c r="AB1919">
        <v>160.673</v>
      </c>
      <c r="AC1919">
        <v>0.80400000000000005</v>
      </c>
      <c r="AD1919">
        <v>30204</v>
      </c>
      <c r="AE1919">
        <v>0.69499999999999995</v>
      </c>
      <c r="AF1919">
        <v>0.22650000000000001</v>
      </c>
      <c r="AG1919">
        <v>4.4000000000000004</v>
      </c>
      <c r="AH1919" t="s">
        <v>204</v>
      </c>
      <c r="AI1919">
        <v>9568</v>
      </c>
      <c r="AJ1919">
        <v>9568</v>
      </c>
      <c r="AM1919">
        <v>2680</v>
      </c>
      <c r="AN1919">
        <v>1344</v>
      </c>
      <c r="AO1919">
        <v>0.02</v>
      </c>
      <c r="AP1919">
        <v>0.02</v>
      </c>
      <c r="AS1919">
        <v>31</v>
      </c>
      <c r="AT1919">
        <v>1344</v>
      </c>
      <c r="AU1919">
        <v>3.0000000000000001E-3</v>
      </c>
      <c r="AV1919">
        <v>60.19</v>
      </c>
      <c r="AW1919">
        <v>43466822</v>
      </c>
      <c r="AX1919">
        <v>77.39</v>
      </c>
      <c r="AY1919">
        <v>41.4</v>
      </c>
      <c r="AZ1919">
        <v>16.462</v>
      </c>
      <c r="BA1919">
        <v>11.132999999999999</v>
      </c>
      <c r="BB1919">
        <v>7894.393</v>
      </c>
      <c r="BC1919">
        <v>0.1</v>
      </c>
      <c r="BD1919">
        <v>539.84900000000005</v>
      </c>
      <c r="BE1919">
        <v>7.11</v>
      </c>
      <c r="BF1919">
        <v>13.5</v>
      </c>
      <c r="BG1919">
        <v>47.4</v>
      </c>
      <c r="BI1919">
        <v>8.8000000000000007</v>
      </c>
      <c r="BJ1919">
        <v>72.06</v>
      </c>
      <c r="BK1919">
        <v>0.77900000000000003</v>
      </c>
    </row>
    <row r="1920" spans="1:67" x14ac:dyDescent="0.3">
      <c r="A1920" t="s">
        <v>208</v>
      </c>
      <c r="B1920" t="s">
        <v>206</v>
      </c>
      <c r="C1920" t="s">
        <v>209</v>
      </c>
      <c r="D1920" s="33">
        <v>44259</v>
      </c>
      <c r="E1920">
        <v>1422927</v>
      </c>
      <c r="F1920">
        <v>10179</v>
      </c>
      <c r="G1920">
        <v>7112.5709999999999</v>
      </c>
      <c r="H1920">
        <v>28046</v>
      </c>
      <c r="I1920">
        <v>202</v>
      </c>
      <c r="J1920">
        <v>150.714</v>
      </c>
      <c r="K1920">
        <v>32735.934000000001</v>
      </c>
      <c r="L1920">
        <v>234.179</v>
      </c>
      <c r="M1920">
        <v>163.63200000000001</v>
      </c>
      <c r="N1920">
        <v>645.22799999999995</v>
      </c>
      <c r="O1920">
        <v>4.6470000000000002</v>
      </c>
      <c r="P1920">
        <v>3.4670000000000001</v>
      </c>
      <c r="Q1920">
        <v>1.22</v>
      </c>
      <c r="Z1920">
        <v>38068</v>
      </c>
      <c r="AA1920">
        <v>7021993</v>
      </c>
      <c r="AB1920">
        <v>161.548</v>
      </c>
      <c r="AC1920">
        <v>0.876</v>
      </c>
      <c r="AD1920">
        <v>30404</v>
      </c>
      <c r="AE1920">
        <v>0.69899999999999995</v>
      </c>
      <c r="AF1920">
        <v>0.2339</v>
      </c>
      <c r="AG1920">
        <v>4.3</v>
      </c>
      <c r="AH1920" t="s">
        <v>204</v>
      </c>
      <c r="AI1920">
        <v>12481</v>
      </c>
      <c r="AJ1920">
        <v>12481</v>
      </c>
      <c r="AM1920">
        <v>2913</v>
      </c>
      <c r="AN1920">
        <v>1592</v>
      </c>
      <c r="AO1920">
        <v>0.03</v>
      </c>
      <c r="AP1920">
        <v>0.03</v>
      </c>
      <c r="AS1920">
        <v>37</v>
      </c>
      <c r="AT1920">
        <v>1592</v>
      </c>
      <c r="AU1920">
        <v>4.0000000000000001E-3</v>
      </c>
      <c r="AV1920">
        <v>60.19</v>
      </c>
      <c r="AW1920">
        <v>43466822</v>
      </c>
      <c r="AX1920">
        <v>77.39</v>
      </c>
      <c r="AY1920">
        <v>41.4</v>
      </c>
      <c r="AZ1920">
        <v>16.462</v>
      </c>
      <c r="BA1920">
        <v>11.132999999999999</v>
      </c>
      <c r="BB1920">
        <v>7894.393</v>
      </c>
      <c r="BC1920">
        <v>0.1</v>
      </c>
      <c r="BD1920">
        <v>539.84900000000005</v>
      </c>
      <c r="BE1920">
        <v>7.11</v>
      </c>
      <c r="BF1920">
        <v>13.5</v>
      </c>
      <c r="BG1920">
        <v>47.4</v>
      </c>
      <c r="BI1920">
        <v>8.8000000000000007</v>
      </c>
      <c r="BJ1920">
        <v>72.06</v>
      </c>
      <c r="BK1920">
        <v>0.77900000000000003</v>
      </c>
    </row>
    <row r="1921" spans="1:63" x14ac:dyDescent="0.3">
      <c r="A1921" t="s">
        <v>208</v>
      </c>
      <c r="B1921" t="s">
        <v>206</v>
      </c>
      <c r="C1921" t="s">
        <v>209</v>
      </c>
      <c r="D1921" s="33">
        <v>44260</v>
      </c>
      <c r="E1921">
        <v>1433200</v>
      </c>
      <c r="F1921">
        <v>10273</v>
      </c>
      <c r="G1921">
        <v>7418.143</v>
      </c>
      <c r="H1921">
        <v>28227</v>
      </c>
      <c r="I1921">
        <v>181</v>
      </c>
      <c r="J1921">
        <v>154.429</v>
      </c>
      <c r="K1921">
        <v>32972.275000000001</v>
      </c>
      <c r="L1921">
        <v>236.34100000000001</v>
      </c>
      <c r="M1921">
        <v>170.66200000000001</v>
      </c>
      <c r="N1921">
        <v>649.39200000000005</v>
      </c>
      <c r="O1921">
        <v>4.1639999999999997</v>
      </c>
      <c r="P1921">
        <v>3.5529999999999999</v>
      </c>
      <c r="Q1921">
        <v>1.19</v>
      </c>
      <c r="Z1921">
        <v>40393</v>
      </c>
      <c r="AA1921">
        <v>7062386</v>
      </c>
      <c r="AB1921">
        <v>162.47800000000001</v>
      </c>
      <c r="AC1921">
        <v>0.92900000000000005</v>
      </c>
      <c r="AD1921">
        <v>30916</v>
      </c>
      <c r="AE1921">
        <v>0.71099999999999997</v>
      </c>
      <c r="AF1921">
        <v>0.2399</v>
      </c>
      <c r="AG1921">
        <v>4.2</v>
      </c>
      <c r="AH1921" t="s">
        <v>204</v>
      </c>
      <c r="AI1921">
        <v>15758</v>
      </c>
      <c r="AJ1921">
        <v>15758</v>
      </c>
      <c r="AM1921">
        <v>3277</v>
      </c>
      <c r="AN1921">
        <v>1815</v>
      </c>
      <c r="AO1921">
        <v>0.04</v>
      </c>
      <c r="AP1921">
        <v>0.04</v>
      </c>
      <c r="AS1921">
        <v>42</v>
      </c>
      <c r="AT1921">
        <v>1815</v>
      </c>
      <c r="AU1921">
        <v>4.0000000000000001E-3</v>
      </c>
      <c r="AV1921">
        <v>60.19</v>
      </c>
      <c r="AW1921">
        <v>43466822</v>
      </c>
      <c r="AX1921">
        <v>77.39</v>
      </c>
      <c r="AY1921">
        <v>41.4</v>
      </c>
      <c r="AZ1921">
        <v>16.462</v>
      </c>
      <c r="BA1921">
        <v>11.132999999999999</v>
      </c>
      <c r="BB1921">
        <v>7894.393</v>
      </c>
      <c r="BC1921">
        <v>0.1</v>
      </c>
      <c r="BD1921">
        <v>539.84900000000005</v>
      </c>
      <c r="BE1921">
        <v>7.11</v>
      </c>
      <c r="BF1921">
        <v>13.5</v>
      </c>
      <c r="BG1921">
        <v>47.4</v>
      </c>
      <c r="BI1921">
        <v>8.8000000000000007</v>
      </c>
      <c r="BJ1921">
        <v>72.06</v>
      </c>
      <c r="BK1921">
        <v>0.77900000000000003</v>
      </c>
    </row>
    <row r="1922" spans="1:63" x14ac:dyDescent="0.3">
      <c r="A1922" t="s">
        <v>208</v>
      </c>
      <c r="B1922" t="s">
        <v>206</v>
      </c>
      <c r="C1922" t="s">
        <v>209</v>
      </c>
      <c r="D1922" s="33">
        <v>44261</v>
      </c>
      <c r="E1922">
        <v>1442457</v>
      </c>
      <c r="F1922">
        <v>9257</v>
      </c>
      <c r="G1922">
        <v>7555.2860000000001</v>
      </c>
      <c r="H1922">
        <v>28392</v>
      </c>
      <c r="I1922">
        <v>165</v>
      </c>
      <c r="J1922">
        <v>155.143</v>
      </c>
      <c r="K1922">
        <v>33185.241999999998</v>
      </c>
      <c r="L1922">
        <v>212.96700000000001</v>
      </c>
      <c r="M1922">
        <v>173.81700000000001</v>
      </c>
      <c r="N1922">
        <v>653.18799999999999</v>
      </c>
      <c r="O1922">
        <v>3.7959999999999998</v>
      </c>
      <c r="P1922">
        <v>3.569</v>
      </c>
      <c r="Q1922">
        <v>1.1599999999999999</v>
      </c>
      <c r="Z1922">
        <v>38972</v>
      </c>
      <c r="AA1922">
        <v>7101358</v>
      </c>
      <c r="AB1922">
        <v>163.374</v>
      </c>
      <c r="AC1922">
        <v>0.89700000000000002</v>
      </c>
      <c r="AD1922">
        <v>32883</v>
      </c>
      <c r="AE1922">
        <v>0.75700000000000001</v>
      </c>
      <c r="AF1922">
        <v>0.2298</v>
      </c>
      <c r="AG1922">
        <v>4.4000000000000004</v>
      </c>
      <c r="AH1922" t="s">
        <v>204</v>
      </c>
      <c r="AI1922">
        <v>17037</v>
      </c>
      <c r="AJ1922">
        <v>17037</v>
      </c>
      <c r="AM1922">
        <v>1279</v>
      </c>
      <c r="AN1922">
        <v>1985</v>
      </c>
      <c r="AO1922">
        <v>0.04</v>
      </c>
      <c r="AP1922">
        <v>0.04</v>
      </c>
      <c r="AS1922">
        <v>46</v>
      </c>
      <c r="AT1922">
        <v>1985</v>
      </c>
      <c r="AU1922">
        <v>5.0000000000000001E-3</v>
      </c>
      <c r="AV1922">
        <v>60.19</v>
      </c>
      <c r="AW1922">
        <v>43466822</v>
      </c>
      <c r="AX1922">
        <v>77.39</v>
      </c>
      <c r="AY1922">
        <v>41.4</v>
      </c>
      <c r="AZ1922">
        <v>16.462</v>
      </c>
      <c r="BA1922">
        <v>11.132999999999999</v>
      </c>
      <c r="BB1922">
        <v>7894.393</v>
      </c>
      <c r="BC1922">
        <v>0.1</v>
      </c>
      <c r="BD1922">
        <v>539.84900000000005</v>
      </c>
      <c r="BE1922">
        <v>7.11</v>
      </c>
      <c r="BF1922">
        <v>13.5</v>
      </c>
      <c r="BG1922">
        <v>47.4</v>
      </c>
      <c r="BI1922">
        <v>8.8000000000000007</v>
      </c>
      <c r="BJ1922">
        <v>72.06</v>
      </c>
      <c r="BK1922">
        <v>0.77900000000000003</v>
      </c>
    </row>
    <row r="1923" spans="1:63" x14ac:dyDescent="0.3">
      <c r="A1923" t="s">
        <v>208</v>
      </c>
      <c r="B1923" t="s">
        <v>206</v>
      </c>
      <c r="C1923" t="s">
        <v>209</v>
      </c>
      <c r="D1923" s="33">
        <v>44262</v>
      </c>
      <c r="E1923">
        <v>1449741</v>
      </c>
      <c r="F1923">
        <v>7284</v>
      </c>
      <c r="G1923">
        <v>7744.7139999999999</v>
      </c>
      <c r="H1923">
        <v>28502</v>
      </c>
      <c r="I1923">
        <v>110</v>
      </c>
      <c r="J1923">
        <v>156.857</v>
      </c>
      <c r="K1923">
        <v>33352.817999999999</v>
      </c>
      <c r="L1923">
        <v>167.57599999999999</v>
      </c>
      <c r="M1923">
        <v>178.17500000000001</v>
      </c>
      <c r="N1923">
        <v>655.71900000000005</v>
      </c>
      <c r="O1923">
        <v>2.5310000000000001</v>
      </c>
      <c r="P1923">
        <v>3.609</v>
      </c>
      <c r="Q1923">
        <v>1.1399999999999999</v>
      </c>
      <c r="Z1923">
        <v>24868</v>
      </c>
      <c r="AA1923">
        <v>7126226</v>
      </c>
      <c r="AB1923">
        <v>163.946</v>
      </c>
      <c r="AC1923">
        <v>0.57199999999999995</v>
      </c>
      <c r="AD1923">
        <v>32836</v>
      </c>
      <c r="AE1923">
        <v>0.755</v>
      </c>
      <c r="AF1923">
        <v>0.2359</v>
      </c>
      <c r="AG1923">
        <v>4.2</v>
      </c>
      <c r="AH1923" t="s">
        <v>204</v>
      </c>
      <c r="AI1923">
        <v>17947</v>
      </c>
      <c r="AJ1923">
        <v>17947</v>
      </c>
      <c r="AM1923">
        <v>910</v>
      </c>
      <c r="AN1923">
        <v>2115</v>
      </c>
      <c r="AO1923">
        <v>0.04</v>
      </c>
      <c r="AP1923">
        <v>0.04</v>
      </c>
      <c r="AS1923">
        <v>49</v>
      </c>
      <c r="AT1923">
        <v>2115</v>
      </c>
      <c r="AU1923">
        <v>5.0000000000000001E-3</v>
      </c>
      <c r="AV1923">
        <v>60.19</v>
      </c>
      <c r="AW1923">
        <v>43466822</v>
      </c>
      <c r="AX1923">
        <v>77.39</v>
      </c>
      <c r="AY1923">
        <v>41.4</v>
      </c>
      <c r="AZ1923">
        <v>16.462</v>
      </c>
      <c r="BA1923">
        <v>11.132999999999999</v>
      </c>
      <c r="BB1923">
        <v>7894.393</v>
      </c>
      <c r="BC1923">
        <v>0.1</v>
      </c>
      <c r="BD1923">
        <v>539.84900000000005</v>
      </c>
      <c r="BE1923">
        <v>7.11</v>
      </c>
      <c r="BF1923">
        <v>13.5</v>
      </c>
      <c r="BG1923">
        <v>47.4</v>
      </c>
      <c r="BI1923">
        <v>8.8000000000000007</v>
      </c>
      <c r="BJ1923">
        <v>72.06</v>
      </c>
      <c r="BK1923">
        <v>0.77900000000000003</v>
      </c>
    </row>
    <row r="1924" spans="1:63" x14ac:dyDescent="0.3">
      <c r="A1924" t="s">
        <v>208</v>
      </c>
      <c r="B1924" t="s">
        <v>206</v>
      </c>
      <c r="C1924" t="s">
        <v>209</v>
      </c>
      <c r="D1924" s="33">
        <v>44263</v>
      </c>
      <c r="E1924">
        <v>1455421</v>
      </c>
      <c r="F1924">
        <v>5680</v>
      </c>
      <c r="G1924">
        <v>7926.7139999999999</v>
      </c>
      <c r="H1924">
        <v>28616</v>
      </c>
      <c r="I1924">
        <v>114</v>
      </c>
      <c r="J1924">
        <v>162.286</v>
      </c>
      <c r="K1924">
        <v>33483.491999999998</v>
      </c>
      <c r="L1924">
        <v>130.67400000000001</v>
      </c>
      <c r="M1924">
        <v>182.36199999999999</v>
      </c>
      <c r="N1924">
        <v>658.34100000000001</v>
      </c>
      <c r="O1924">
        <v>2.6230000000000002</v>
      </c>
      <c r="P1924">
        <v>3.734</v>
      </c>
      <c r="Q1924">
        <v>1.1100000000000001</v>
      </c>
      <c r="Z1924">
        <v>15115</v>
      </c>
      <c r="AA1924">
        <v>7141341</v>
      </c>
      <c r="AB1924">
        <v>164.29400000000001</v>
      </c>
      <c r="AC1924">
        <v>0.34799999999999998</v>
      </c>
      <c r="AD1924">
        <v>31395</v>
      </c>
      <c r="AE1924">
        <v>0.72199999999999998</v>
      </c>
      <c r="AF1924">
        <v>0.2525</v>
      </c>
      <c r="AG1924">
        <v>4</v>
      </c>
      <c r="AH1924" t="s">
        <v>204</v>
      </c>
      <c r="AI1924">
        <v>19118</v>
      </c>
      <c r="AJ1924">
        <v>19118</v>
      </c>
      <c r="AM1924">
        <v>1171</v>
      </c>
      <c r="AN1924">
        <v>2030</v>
      </c>
      <c r="AO1924">
        <v>0.04</v>
      </c>
      <c r="AP1924">
        <v>0.04</v>
      </c>
      <c r="AS1924">
        <v>47</v>
      </c>
      <c r="AT1924">
        <v>2030</v>
      </c>
      <c r="AU1924">
        <v>5.0000000000000001E-3</v>
      </c>
      <c r="AV1924">
        <v>60.19</v>
      </c>
      <c r="AW1924">
        <v>43466822</v>
      </c>
      <c r="AX1924">
        <v>77.39</v>
      </c>
      <c r="AY1924">
        <v>41.4</v>
      </c>
      <c r="AZ1924">
        <v>16.462</v>
      </c>
      <c r="BA1924">
        <v>11.132999999999999</v>
      </c>
      <c r="BB1924">
        <v>7894.393</v>
      </c>
      <c r="BC1924">
        <v>0.1</v>
      </c>
      <c r="BD1924">
        <v>539.84900000000005</v>
      </c>
      <c r="BE1924">
        <v>7.11</v>
      </c>
      <c r="BF1924">
        <v>13.5</v>
      </c>
      <c r="BG1924">
        <v>47.4</v>
      </c>
      <c r="BI1924">
        <v>8.8000000000000007</v>
      </c>
      <c r="BJ1924">
        <v>72.06</v>
      </c>
      <c r="BK1924">
        <v>0.77900000000000003</v>
      </c>
    </row>
    <row r="1925" spans="1:63" x14ac:dyDescent="0.3">
      <c r="A1925" t="s">
        <v>208</v>
      </c>
      <c r="B1925" t="s">
        <v>206</v>
      </c>
      <c r="C1925" t="s">
        <v>209</v>
      </c>
      <c r="D1925" s="33">
        <v>44264</v>
      </c>
      <c r="E1925">
        <v>1458785</v>
      </c>
      <c r="F1925">
        <v>3364</v>
      </c>
      <c r="G1925">
        <v>7627.2860000000001</v>
      </c>
      <c r="H1925">
        <v>28698</v>
      </c>
      <c r="I1925">
        <v>82</v>
      </c>
      <c r="J1925">
        <v>149.714</v>
      </c>
      <c r="K1925">
        <v>33560.885000000002</v>
      </c>
      <c r="L1925">
        <v>77.391999999999996</v>
      </c>
      <c r="M1925">
        <v>175.47399999999999</v>
      </c>
      <c r="N1925">
        <v>660.22799999999995</v>
      </c>
      <c r="O1925">
        <v>1.8859999999999999</v>
      </c>
      <c r="P1925">
        <v>3.444</v>
      </c>
      <c r="Q1925">
        <v>1.06</v>
      </c>
      <c r="AD1925">
        <v>32508</v>
      </c>
      <c r="AE1925">
        <v>0.748</v>
      </c>
      <c r="AF1925">
        <v>0.2346</v>
      </c>
      <c r="AG1925">
        <v>4.3</v>
      </c>
      <c r="AH1925" t="s">
        <v>204</v>
      </c>
      <c r="AI1925">
        <v>23480</v>
      </c>
      <c r="AJ1925">
        <v>23480</v>
      </c>
      <c r="AM1925">
        <v>4362</v>
      </c>
      <c r="AN1925">
        <v>2370</v>
      </c>
      <c r="AO1925">
        <v>0.05</v>
      </c>
      <c r="AP1925">
        <v>0.05</v>
      </c>
      <c r="AS1925">
        <v>55</v>
      </c>
      <c r="AT1925">
        <v>2370</v>
      </c>
      <c r="AU1925">
        <v>5.0000000000000001E-3</v>
      </c>
      <c r="AV1925">
        <v>60.19</v>
      </c>
      <c r="AW1925">
        <v>43466822</v>
      </c>
      <c r="AX1925">
        <v>77.39</v>
      </c>
      <c r="AY1925">
        <v>41.4</v>
      </c>
      <c r="AZ1925">
        <v>16.462</v>
      </c>
      <c r="BA1925">
        <v>11.132999999999999</v>
      </c>
      <c r="BB1925">
        <v>7894.393</v>
      </c>
      <c r="BC1925">
        <v>0.1</v>
      </c>
      <c r="BD1925">
        <v>539.84900000000005</v>
      </c>
      <c r="BE1925">
        <v>7.11</v>
      </c>
      <c r="BF1925">
        <v>13.5</v>
      </c>
      <c r="BG1925">
        <v>47.4</v>
      </c>
      <c r="BI1925">
        <v>8.8000000000000007</v>
      </c>
      <c r="BJ1925">
        <v>72.06</v>
      </c>
      <c r="BK1925">
        <v>0.77900000000000003</v>
      </c>
    </row>
    <row r="1926" spans="1:63" x14ac:dyDescent="0.3">
      <c r="A1926" t="s">
        <v>208</v>
      </c>
      <c r="B1926" t="s">
        <v>206</v>
      </c>
      <c r="C1926" t="s">
        <v>209</v>
      </c>
      <c r="D1926" s="33">
        <v>44265</v>
      </c>
      <c r="E1926">
        <v>1465265</v>
      </c>
      <c r="F1926">
        <v>6480</v>
      </c>
      <c r="G1926">
        <v>7502.4290000000001</v>
      </c>
      <c r="H1926">
        <v>28925</v>
      </c>
      <c r="I1926">
        <v>227</v>
      </c>
      <c r="J1926">
        <v>154.429</v>
      </c>
      <c r="K1926">
        <v>33709.964</v>
      </c>
      <c r="L1926">
        <v>149.07900000000001</v>
      </c>
      <c r="M1926">
        <v>172.601</v>
      </c>
      <c r="N1926">
        <v>665.45</v>
      </c>
      <c r="O1926">
        <v>5.2220000000000004</v>
      </c>
      <c r="P1926">
        <v>3.5529999999999999</v>
      </c>
      <c r="Q1926">
        <v>1.0900000000000001</v>
      </c>
      <c r="AD1926">
        <v>32543</v>
      </c>
      <c r="AE1926">
        <v>0.749</v>
      </c>
      <c r="AF1926">
        <v>0.23050000000000001</v>
      </c>
      <c r="AG1926">
        <v>4.3</v>
      </c>
      <c r="AH1926" t="s">
        <v>204</v>
      </c>
      <c r="AI1926">
        <v>29378</v>
      </c>
      <c r="AJ1926">
        <v>29378</v>
      </c>
      <c r="AM1926">
        <v>5898</v>
      </c>
      <c r="AN1926">
        <v>2830</v>
      </c>
      <c r="AO1926">
        <v>7.0000000000000007E-2</v>
      </c>
      <c r="AP1926">
        <v>7.0000000000000007E-2</v>
      </c>
      <c r="AS1926">
        <v>65</v>
      </c>
      <c r="AT1926">
        <v>2830</v>
      </c>
      <c r="AU1926">
        <v>7.0000000000000001E-3</v>
      </c>
      <c r="AV1926">
        <v>60.19</v>
      </c>
      <c r="AW1926">
        <v>43466822</v>
      </c>
      <c r="AX1926">
        <v>77.39</v>
      </c>
      <c r="AY1926">
        <v>41.4</v>
      </c>
      <c r="AZ1926">
        <v>16.462</v>
      </c>
      <c r="BA1926">
        <v>11.132999999999999</v>
      </c>
      <c r="BB1926">
        <v>7894.393</v>
      </c>
      <c r="BC1926">
        <v>0.1</v>
      </c>
      <c r="BD1926">
        <v>539.84900000000005</v>
      </c>
      <c r="BE1926">
        <v>7.11</v>
      </c>
      <c r="BF1926">
        <v>13.5</v>
      </c>
      <c r="BG1926">
        <v>47.4</v>
      </c>
      <c r="BI1926">
        <v>8.8000000000000007</v>
      </c>
      <c r="BJ1926">
        <v>72.06</v>
      </c>
      <c r="BK1926">
        <v>0.77900000000000003</v>
      </c>
    </row>
    <row r="1927" spans="1:63" x14ac:dyDescent="0.3">
      <c r="A1927" t="s">
        <v>208</v>
      </c>
      <c r="B1927" t="s">
        <v>206</v>
      </c>
      <c r="C1927" t="s">
        <v>209</v>
      </c>
      <c r="D1927" s="33">
        <v>44266</v>
      </c>
      <c r="E1927">
        <v>1474452</v>
      </c>
      <c r="F1927">
        <v>9187</v>
      </c>
      <c r="G1927">
        <v>7360.7139999999999</v>
      </c>
      <c r="H1927">
        <v>29195</v>
      </c>
      <c r="I1927">
        <v>270</v>
      </c>
      <c r="J1927">
        <v>164.143</v>
      </c>
      <c r="K1927">
        <v>33921.32</v>
      </c>
      <c r="L1927">
        <v>211.357</v>
      </c>
      <c r="M1927">
        <v>169.34100000000001</v>
      </c>
      <c r="N1927">
        <v>671.66200000000003</v>
      </c>
      <c r="O1927">
        <v>6.2119999999999997</v>
      </c>
      <c r="P1927">
        <v>3.7759999999999998</v>
      </c>
      <c r="Q1927">
        <v>1.1599999999999999</v>
      </c>
      <c r="AD1927">
        <v>32132</v>
      </c>
      <c r="AE1927">
        <v>0.73899999999999999</v>
      </c>
      <c r="AF1927">
        <v>0.2291</v>
      </c>
      <c r="AG1927">
        <v>4.4000000000000004</v>
      </c>
      <c r="AH1927" t="s">
        <v>204</v>
      </c>
      <c r="AI1927">
        <v>38237</v>
      </c>
      <c r="AJ1927">
        <v>38237</v>
      </c>
      <c r="AM1927">
        <v>8859</v>
      </c>
      <c r="AN1927">
        <v>3679</v>
      </c>
      <c r="AO1927">
        <v>0.09</v>
      </c>
      <c r="AP1927">
        <v>0.09</v>
      </c>
      <c r="AS1927">
        <v>85</v>
      </c>
      <c r="AT1927">
        <v>3679</v>
      </c>
      <c r="AU1927">
        <v>8.0000000000000002E-3</v>
      </c>
      <c r="AV1927">
        <v>60.19</v>
      </c>
      <c r="AW1927">
        <v>43466822</v>
      </c>
      <c r="AX1927">
        <v>77.39</v>
      </c>
      <c r="AY1927">
        <v>41.4</v>
      </c>
      <c r="AZ1927">
        <v>16.462</v>
      </c>
      <c r="BA1927">
        <v>11.132999999999999</v>
      </c>
      <c r="BB1927">
        <v>7894.393</v>
      </c>
      <c r="BC1927">
        <v>0.1</v>
      </c>
      <c r="BD1927">
        <v>539.84900000000005</v>
      </c>
      <c r="BE1927">
        <v>7.11</v>
      </c>
      <c r="BF1927">
        <v>13.5</v>
      </c>
      <c r="BG1927">
        <v>47.4</v>
      </c>
      <c r="BI1927">
        <v>8.8000000000000007</v>
      </c>
      <c r="BJ1927">
        <v>72.06</v>
      </c>
      <c r="BK1927">
        <v>0.77900000000000003</v>
      </c>
    </row>
    <row r="1928" spans="1:63" x14ac:dyDescent="0.3">
      <c r="A1928" t="s">
        <v>208</v>
      </c>
      <c r="B1928" t="s">
        <v>206</v>
      </c>
      <c r="C1928" t="s">
        <v>209</v>
      </c>
      <c r="D1928" s="33">
        <v>44267</v>
      </c>
      <c r="E1928">
        <v>1487497</v>
      </c>
      <c r="F1928">
        <v>13045</v>
      </c>
      <c r="G1928">
        <v>7756.7139999999999</v>
      </c>
      <c r="H1928">
        <v>29434</v>
      </c>
      <c r="I1928">
        <v>239</v>
      </c>
      <c r="J1928">
        <v>172.429</v>
      </c>
      <c r="K1928">
        <v>34221.434000000001</v>
      </c>
      <c r="L1928">
        <v>300.11399999999998</v>
      </c>
      <c r="M1928">
        <v>178.45099999999999</v>
      </c>
      <c r="N1928">
        <v>677.16</v>
      </c>
      <c r="O1928">
        <v>5.4980000000000002</v>
      </c>
      <c r="P1928">
        <v>3.9670000000000001</v>
      </c>
      <c r="Q1928">
        <v>1.27</v>
      </c>
      <c r="AA1928">
        <v>7282107</v>
      </c>
      <c r="AB1928">
        <v>167.53299999999999</v>
      </c>
      <c r="AD1928">
        <v>31389</v>
      </c>
      <c r="AE1928">
        <v>0.72199999999999998</v>
      </c>
      <c r="AF1928">
        <v>0.24709999999999999</v>
      </c>
      <c r="AG1928">
        <v>4</v>
      </c>
      <c r="AH1928" t="s">
        <v>204</v>
      </c>
      <c r="AI1928">
        <v>47541</v>
      </c>
      <c r="AJ1928">
        <v>47541</v>
      </c>
      <c r="AM1928">
        <v>9304</v>
      </c>
      <c r="AN1928">
        <v>4540</v>
      </c>
      <c r="AO1928">
        <v>0.11</v>
      </c>
      <c r="AP1928">
        <v>0.11</v>
      </c>
      <c r="AS1928">
        <v>104</v>
      </c>
      <c r="AT1928">
        <v>4540</v>
      </c>
      <c r="AU1928">
        <v>0.01</v>
      </c>
      <c r="AV1928">
        <v>60.19</v>
      </c>
      <c r="AW1928">
        <v>43466822</v>
      </c>
      <c r="AX1928">
        <v>77.39</v>
      </c>
      <c r="AY1928">
        <v>41.4</v>
      </c>
      <c r="AZ1928">
        <v>16.462</v>
      </c>
      <c r="BA1928">
        <v>11.132999999999999</v>
      </c>
      <c r="BB1928">
        <v>7894.393</v>
      </c>
      <c r="BC1928">
        <v>0.1</v>
      </c>
      <c r="BD1928">
        <v>539.84900000000005</v>
      </c>
      <c r="BE1928">
        <v>7.11</v>
      </c>
      <c r="BF1928">
        <v>13.5</v>
      </c>
      <c r="BG1928">
        <v>47.4</v>
      </c>
      <c r="BI1928">
        <v>8.8000000000000007</v>
      </c>
      <c r="BJ1928">
        <v>72.06</v>
      </c>
      <c r="BK1928">
        <v>0.77900000000000003</v>
      </c>
    </row>
    <row r="1929" spans="1:63" x14ac:dyDescent="0.3">
      <c r="A1929" t="s">
        <v>208</v>
      </c>
      <c r="B1929" t="s">
        <v>206</v>
      </c>
      <c r="C1929" t="s">
        <v>209</v>
      </c>
      <c r="D1929" s="33">
        <v>44268</v>
      </c>
      <c r="E1929">
        <v>1500873</v>
      </c>
      <c r="F1929">
        <v>13376</v>
      </c>
      <c r="G1929">
        <v>8345.143</v>
      </c>
      <c r="H1929">
        <v>29684</v>
      </c>
      <c r="I1929">
        <v>250</v>
      </c>
      <c r="J1929">
        <v>184.571</v>
      </c>
      <c r="K1929">
        <v>34529.163</v>
      </c>
      <c r="L1929">
        <v>307.72899999999998</v>
      </c>
      <c r="M1929">
        <v>191.989</v>
      </c>
      <c r="N1929">
        <v>682.91200000000003</v>
      </c>
      <c r="O1929">
        <v>5.7519999999999998</v>
      </c>
      <c r="P1929">
        <v>4.2460000000000004</v>
      </c>
      <c r="Q1929">
        <v>1.32</v>
      </c>
      <c r="AD1929">
        <v>30359</v>
      </c>
      <c r="AE1929">
        <v>0.69799999999999995</v>
      </c>
      <c r="AF1929">
        <v>0.27489999999999998</v>
      </c>
      <c r="AG1929">
        <v>3.6</v>
      </c>
      <c r="AH1929" t="s">
        <v>204</v>
      </c>
      <c r="AI1929">
        <v>51137</v>
      </c>
      <c r="AJ1929">
        <v>51137</v>
      </c>
      <c r="AM1929">
        <v>3596</v>
      </c>
      <c r="AN1929">
        <v>4871</v>
      </c>
      <c r="AO1929">
        <v>0.12</v>
      </c>
      <c r="AP1929">
        <v>0.12</v>
      </c>
      <c r="AS1929">
        <v>112</v>
      </c>
      <c r="AT1929">
        <v>4871</v>
      </c>
      <c r="AU1929">
        <v>1.0999999999999999E-2</v>
      </c>
      <c r="AV1929">
        <v>60.19</v>
      </c>
      <c r="AW1929">
        <v>43466822</v>
      </c>
      <c r="AX1929">
        <v>77.39</v>
      </c>
      <c r="AY1929">
        <v>41.4</v>
      </c>
      <c r="AZ1929">
        <v>16.462</v>
      </c>
      <c r="BA1929">
        <v>11.132999999999999</v>
      </c>
      <c r="BB1929">
        <v>7894.393</v>
      </c>
      <c r="BC1929">
        <v>0.1</v>
      </c>
      <c r="BD1929">
        <v>539.84900000000005</v>
      </c>
      <c r="BE1929">
        <v>7.11</v>
      </c>
      <c r="BF1929">
        <v>13.5</v>
      </c>
      <c r="BG1929">
        <v>47.4</v>
      </c>
      <c r="BI1929">
        <v>8.8000000000000007</v>
      </c>
      <c r="BJ1929">
        <v>72.06</v>
      </c>
      <c r="BK1929">
        <v>0.77900000000000003</v>
      </c>
    </row>
    <row r="1930" spans="1:63" x14ac:dyDescent="0.3">
      <c r="A1930" t="s">
        <v>208</v>
      </c>
      <c r="B1930" t="s">
        <v>206</v>
      </c>
      <c r="C1930" t="s">
        <v>209</v>
      </c>
      <c r="D1930" s="33">
        <v>44269</v>
      </c>
      <c r="E1930">
        <v>1509983</v>
      </c>
      <c r="F1930">
        <v>9110</v>
      </c>
      <c r="G1930">
        <v>8606</v>
      </c>
      <c r="H1930">
        <v>29835</v>
      </c>
      <c r="I1930">
        <v>151</v>
      </c>
      <c r="J1930">
        <v>190.429</v>
      </c>
      <c r="K1930">
        <v>34738.749000000003</v>
      </c>
      <c r="L1930">
        <v>209.58500000000001</v>
      </c>
      <c r="M1930">
        <v>197.99</v>
      </c>
      <c r="N1930">
        <v>686.38599999999997</v>
      </c>
      <c r="O1930">
        <v>3.4740000000000002</v>
      </c>
      <c r="P1930">
        <v>4.3810000000000002</v>
      </c>
      <c r="Q1930">
        <v>1.31</v>
      </c>
      <c r="AD1930">
        <v>31345</v>
      </c>
      <c r="AE1930">
        <v>0.72099999999999997</v>
      </c>
      <c r="AF1930">
        <v>0.27460000000000001</v>
      </c>
      <c r="AG1930">
        <v>3.6</v>
      </c>
      <c r="AH1930" t="s">
        <v>204</v>
      </c>
      <c r="AI1930">
        <v>53155</v>
      </c>
      <c r="AJ1930">
        <v>53155</v>
      </c>
      <c r="AM1930">
        <v>2018</v>
      </c>
      <c r="AN1930">
        <v>5030</v>
      </c>
      <c r="AO1930">
        <v>0.12</v>
      </c>
      <c r="AP1930">
        <v>0.12</v>
      </c>
      <c r="AS1930">
        <v>116</v>
      </c>
      <c r="AT1930">
        <v>5030</v>
      </c>
      <c r="AU1930">
        <v>1.2E-2</v>
      </c>
      <c r="AV1930">
        <v>60.19</v>
      </c>
      <c r="AW1930">
        <v>43466822</v>
      </c>
      <c r="AX1930">
        <v>77.39</v>
      </c>
      <c r="AY1930">
        <v>41.4</v>
      </c>
      <c r="AZ1930">
        <v>16.462</v>
      </c>
      <c r="BA1930">
        <v>11.132999999999999</v>
      </c>
      <c r="BB1930">
        <v>7894.393</v>
      </c>
      <c r="BC1930">
        <v>0.1</v>
      </c>
      <c r="BD1930">
        <v>539.84900000000005</v>
      </c>
      <c r="BE1930">
        <v>7.11</v>
      </c>
      <c r="BF1930">
        <v>13.5</v>
      </c>
      <c r="BG1930">
        <v>47.4</v>
      </c>
      <c r="BI1930">
        <v>8.8000000000000007</v>
      </c>
      <c r="BJ1930">
        <v>72.06</v>
      </c>
      <c r="BK1930">
        <v>0.77900000000000003</v>
      </c>
    </row>
    <row r="1931" spans="1:63" x14ac:dyDescent="0.3">
      <c r="A1931" t="s">
        <v>208</v>
      </c>
      <c r="B1931" t="s">
        <v>206</v>
      </c>
      <c r="C1931" t="s">
        <v>209</v>
      </c>
      <c r="D1931" s="33">
        <v>44270</v>
      </c>
      <c r="E1931">
        <v>1516865</v>
      </c>
      <c r="F1931">
        <v>6882</v>
      </c>
      <c r="G1931">
        <v>8777.7139999999999</v>
      </c>
      <c r="H1931">
        <v>29969</v>
      </c>
      <c r="I1931">
        <v>134</v>
      </c>
      <c r="J1931">
        <v>193.286</v>
      </c>
      <c r="K1931">
        <v>34897.076000000001</v>
      </c>
      <c r="L1931">
        <v>158.328</v>
      </c>
      <c r="M1931">
        <v>201.941</v>
      </c>
      <c r="N1931">
        <v>689.46799999999996</v>
      </c>
      <c r="O1931">
        <v>3.0830000000000002</v>
      </c>
      <c r="P1931">
        <v>4.4470000000000001</v>
      </c>
      <c r="Q1931">
        <v>1.32</v>
      </c>
      <c r="AA1931">
        <v>7377404</v>
      </c>
      <c r="AB1931">
        <v>169.72499999999999</v>
      </c>
      <c r="AD1931">
        <v>33723</v>
      </c>
      <c r="AE1931">
        <v>0.77600000000000002</v>
      </c>
      <c r="AF1931">
        <v>0.26029999999999998</v>
      </c>
      <c r="AG1931">
        <v>3.8</v>
      </c>
      <c r="AH1931" t="s">
        <v>204</v>
      </c>
      <c r="AI1931">
        <v>62083</v>
      </c>
      <c r="AJ1931">
        <v>62083</v>
      </c>
      <c r="AM1931">
        <v>8928</v>
      </c>
      <c r="AN1931">
        <v>6138</v>
      </c>
      <c r="AO1931">
        <v>0.14000000000000001</v>
      </c>
      <c r="AP1931">
        <v>0.14000000000000001</v>
      </c>
      <c r="AS1931">
        <v>141</v>
      </c>
      <c r="AT1931">
        <v>6138</v>
      </c>
      <c r="AU1931">
        <v>1.4E-2</v>
      </c>
      <c r="AV1931">
        <v>60.19</v>
      </c>
      <c r="AW1931">
        <v>43466822</v>
      </c>
      <c r="AX1931">
        <v>77.39</v>
      </c>
      <c r="AY1931">
        <v>41.4</v>
      </c>
      <c r="AZ1931">
        <v>16.462</v>
      </c>
      <c r="BA1931">
        <v>11.132999999999999</v>
      </c>
      <c r="BB1931">
        <v>7894.393</v>
      </c>
      <c r="BC1931">
        <v>0.1</v>
      </c>
      <c r="BD1931">
        <v>539.84900000000005</v>
      </c>
      <c r="BE1931">
        <v>7.11</v>
      </c>
      <c r="BF1931">
        <v>13.5</v>
      </c>
      <c r="BG1931">
        <v>47.4</v>
      </c>
      <c r="BI1931">
        <v>8.8000000000000007</v>
      </c>
      <c r="BJ1931">
        <v>72.06</v>
      </c>
      <c r="BK1931">
        <v>0.77900000000000003</v>
      </c>
    </row>
    <row r="1932" spans="1:63" x14ac:dyDescent="0.3">
      <c r="A1932" t="s">
        <v>208</v>
      </c>
      <c r="B1932" t="s">
        <v>206</v>
      </c>
      <c r="C1932" t="s">
        <v>209</v>
      </c>
      <c r="D1932" s="33">
        <v>44271</v>
      </c>
      <c r="E1932">
        <v>1526595</v>
      </c>
      <c r="F1932">
        <v>9730</v>
      </c>
      <c r="G1932">
        <v>9687.143</v>
      </c>
      <c r="H1932">
        <v>30239</v>
      </c>
      <c r="I1932">
        <v>270</v>
      </c>
      <c r="J1932">
        <v>220.143</v>
      </c>
      <c r="K1932">
        <v>35120.925000000003</v>
      </c>
      <c r="L1932">
        <v>223.84899999999999</v>
      </c>
      <c r="M1932">
        <v>222.863</v>
      </c>
      <c r="N1932">
        <v>695.68</v>
      </c>
      <c r="O1932">
        <v>6.2119999999999997</v>
      </c>
      <c r="P1932">
        <v>5.0650000000000004</v>
      </c>
      <c r="Q1932">
        <v>1.33</v>
      </c>
      <c r="AD1932">
        <v>35708</v>
      </c>
      <c r="AE1932">
        <v>0.82199999999999995</v>
      </c>
      <c r="AF1932">
        <v>0.27129999999999999</v>
      </c>
      <c r="AG1932">
        <v>3.7</v>
      </c>
      <c r="AH1932" t="s">
        <v>204</v>
      </c>
      <c r="AI1932">
        <v>71923</v>
      </c>
      <c r="AJ1932">
        <v>71922</v>
      </c>
      <c r="AK1932">
        <v>1</v>
      </c>
      <c r="AM1932">
        <v>9840</v>
      </c>
      <c r="AN1932">
        <v>6920</v>
      </c>
      <c r="AO1932">
        <v>0.17</v>
      </c>
      <c r="AP1932">
        <v>0.17</v>
      </c>
      <c r="AQ1932">
        <v>0</v>
      </c>
      <c r="AS1932">
        <v>159</v>
      </c>
      <c r="AT1932">
        <v>6920</v>
      </c>
      <c r="AU1932">
        <v>1.6E-2</v>
      </c>
      <c r="AV1932">
        <v>60.19</v>
      </c>
      <c r="AW1932">
        <v>43466822</v>
      </c>
      <c r="AX1932">
        <v>77.39</v>
      </c>
      <c r="AY1932">
        <v>41.4</v>
      </c>
      <c r="AZ1932">
        <v>16.462</v>
      </c>
      <c r="BA1932">
        <v>11.132999999999999</v>
      </c>
      <c r="BB1932">
        <v>7894.393</v>
      </c>
      <c r="BC1932">
        <v>0.1</v>
      </c>
      <c r="BD1932">
        <v>539.84900000000005</v>
      </c>
      <c r="BE1932">
        <v>7.11</v>
      </c>
      <c r="BF1932">
        <v>13.5</v>
      </c>
      <c r="BG1932">
        <v>47.4</v>
      </c>
      <c r="BI1932">
        <v>8.8000000000000007</v>
      </c>
      <c r="BJ1932">
        <v>72.06</v>
      </c>
      <c r="BK1932">
        <v>0.77900000000000003</v>
      </c>
    </row>
    <row r="1933" spans="1:63" x14ac:dyDescent="0.3">
      <c r="A1933" t="s">
        <v>208</v>
      </c>
      <c r="B1933" t="s">
        <v>206</v>
      </c>
      <c r="C1933" t="s">
        <v>209</v>
      </c>
      <c r="D1933" s="33">
        <v>44272</v>
      </c>
      <c r="E1933">
        <v>1538516</v>
      </c>
      <c r="F1933">
        <v>11921</v>
      </c>
      <c r="G1933">
        <v>10464.429</v>
      </c>
      <c r="H1933">
        <v>30535</v>
      </c>
      <c r="I1933">
        <v>296</v>
      </c>
      <c r="J1933">
        <v>230</v>
      </c>
      <c r="K1933">
        <v>35395.18</v>
      </c>
      <c r="L1933">
        <v>274.255</v>
      </c>
      <c r="M1933">
        <v>240.745</v>
      </c>
      <c r="N1933">
        <v>702.49</v>
      </c>
      <c r="O1933">
        <v>6.81</v>
      </c>
      <c r="P1933">
        <v>5.2910000000000004</v>
      </c>
      <c r="Q1933">
        <v>1.32</v>
      </c>
      <c r="AD1933">
        <v>37692</v>
      </c>
      <c r="AE1933">
        <v>0.86699999999999999</v>
      </c>
      <c r="AF1933">
        <v>0.27760000000000001</v>
      </c>
      <c r="AG1933">
        <v>3.6</v>
      </c>
      <c r="AH1933" t="s">
        <v>204</v>
      </c>
      <c r="AI1933">
        <v>81755</v>
      </c>
      <c r="AJ1933">
        <v>81754</v>
      </c>
      <c r="AK1933">
        <v>1</v>
      </c>
      <c r="AM1933">
        <v>9832</v>
      </c>
      <c r="AN1933">
        <v>7482</v>
      </c>
      <c r="AO1933">
        <v>0.19</v>
      </c>
      <c r="AP1933">
        <v>0.19</v>
      </c>
      <c r="AQ1933">
        <v>0</v>
      </c>
      <c r="AS1933">
        <v>172</v>
      </c>
      <c r="AT1933">
        <v>7482</v>
      </c>
      <c r="AU1933">
        <v>1.7000000000000001E-2</v>
      </c>
      <c r="AV1933">
        <v>60.19</v>
      </c>
      <c r="AW1933">
        <v>43466822</v>
      </c>
      <c r="AX1933">
        <v>77.39</v>
      </c>
      <c r="AY1933">
        <v>41.4</v>
      </c>
      <c r="AZ1933">
        <v>16.462</v>
      </c>
      <c r="BA1933">
        <v>11.132999999999999</v>
      </c>
      <c r="BB1933">
        <v>7894.393</v>
      </c>
      <c r="BC1933">
        <v>0.1</v>
      </c>
      <c r="BD1933">
        <v>539.84900000000005</v>
      </c>
      <c r="BE1933">
        <v>7.11</v>
      </c>
      <c r="BF1933">
        <v>13.5</v>
      </c>
      <c r="BG1933">
        <v>47.4</v>
      </c>
      <c r="BI1933">
        <v>8.8000000000000007</v>
      </c>
      <c r="BJ1933">
        <v>72.06</v>
      </c>
      <c r="BK1933">
        <v>0.77900000000000003</v>
      </c>
    </row>
    <row r="1934" spans="1:63" x14ac:dyDescent="0.3">
      <c r="A1934" t="s">
        <v>208</v>
      </c>
      <c r="B1934" t="s">
        <v>206</v>
      </c>
      <c r="C1934" t="s">
        <v>209</v>
      </c>
      <c r="D1934" s="33">
        <v>44273</v>
      </c>
      <c r="E1934">
        <v>1553659</v>
      </c>
      <c r="F1934">
        <v>15143</v>
      </c>
      <c r="G1934">
        <v>11315.286</v>
      </c>
      <c r="H1934">
        <v>30811</v>
      </c>
      <c r="I1934">
        <v>276</v>
      </c>
      <c r="J1934">
        <v>230.857</v>
      </c>
      <c r="K1934">
        <v>35743.561000000002</v>
      </c>
      <c r="L1934">
        <v>348.38099999999997</v>
      </c>
      <c r="M1934">
        <v>260.32</v>
      </c>
      <c r="N1934">
        <v>708.83900000000006</v>
      </c>
      <c r="O1934">
        <v>6.35</v>
      </c>
      <c r="P1934">
        <v>5.3109999999999999</v>
      </c>
      <c r="Q1934">
        <v>1.3</v>
      </c>
      <c r="AD1934">
        <v>39677</v>
      </c>
      <c r="AE1934">
        <v>0.91300000000000003</v>
      </c>
      <c r="AF1934">
        <v>0.28520000000000001</v>
      </c>
      <c r="AG1934">
        <v>3.5</v>
      </c>
      <c r="AH1934" t="s">
        <v>204</v>
      </c>
      <c r="AI1934">
        <v>92714</v>
      </c>
      <c r="AJ1934">
        <v>92713</v>
      </c>
      <c r="AK1934">
        <v>1</v>
      </c>
      <c r="AM1934">
        <v>10959</v>
      </c>
      <c r="AN1934">
        <v>7782</v>
      </c>
      <c r="AO1934">
        <v>0.21</v>
      </c>
      <c r="AP1934">
        <v>0.21</v>
      </c>
      <c r="AQ1934">
        <v>0</v>
      </c>
      <c r="AS1934">
        <v>179</v>
      </c>
      <c r="AT1934">
        <v>7782</v>
      </c>
      <c r="AU1934">
        <v>1.7999999999999999E-2</v>
      </c>
      <c r="AV1934">
        <v>60.19</v>
      </c>
      <c r="AW1934">
        <v>43466822</v>
      </c>
      <c r="AX1934">
        <v>77.39</v>
      </c>
      <c r="AY1934">
        <v>41.4</v>
      </c>
      <c r="AZ1934">
        <v>16.462</v>
      </c>
      <c r="BA1934">
        <v>11.132999999999999</v>
      </c>
      <c r="BB1934">
        <v>7894.393</v>
      </c>
      <c r="BC1934">
        <v>0.1</v>
      </c>
      <c r="BD1934">
        <v>539.84900000000005</v>
      </c>
      <c r="BE1934">
        <v>7.11</v>
      </c>
      <c r="BF1934">
        <v>13.5</v>
      </c>
      <c r="BG1934">
        <v>47.4</v>
      </c>
      <c r="BI1934">
        <v>8.8000000000000007</v>
      </c>
      <c r="BJ1934">
        <v>72.06</v>
      </c>
      <c r="BK1934">
        <v>0.77900000000000003</v>
      </c>
    </row>
    <row r="1935" spans="1:63" x14ac:dyDescent="0.3">
      <c r="A1935" t="s">
        <v>208</v>
      </c>
      <c r="B1935" t="s">
        <v>206</v>
      </c>
      <c r="C1935" t="s">
        <v>209</v>
      </c>
      <c r="D1935" s="33">
        <v>44274</v>
      </c>
      <c r="E1935">
        <v>1569596</v>
      </c>
      <c r="F1935">
        <v>15937</v>
      </c>
      <c r="G1935">
        <v>11728.429</v>
      </c>
      <c r="H1935">
        <v>31078</v>
      </c>
      <c r="I1935">
        <v>267</v>
      </c>
      <c r="J1935">
        <v>234.857</v>
      </c>
      <c r="K1935">
        <v>36110.207999999999</v>
      </c>
      <c r="L1935">
        <v>366.64699999999999</v>
      </c>
      <c r="M1935">
        <v>269.82499999999999</v>
      </c>
      <c r="N1935">
        <v>714.98199999999997</v>
      </c>
      <c r="O1935">
        <v>6.1429999999999998</v>
      </c>
      <c r="P1935">
        <v>5.4029999999999996</v>
      </c>
      <c r="Q1935">
        <v>1.26</v>
      </c>
      <c r="AA1935">
        <v>7573737</v>
      </c>
      <c r="AB1935">
        <v>174.24199999999999</v>
      </c>
      <c r="AD1935">
        <v>41661</v>
      </c>
      <c r="AE1935">
        <v>0.95799999999999996</v>
      </c>
      <c r="AF1935">
        <v>0.28149999999999997</v>
      </c>
      <c r="AG1935">
        <v>3.6</v>
      </c>
      <c r="AH1935" t="s">
        <v>204</v>
      </c>
      <c r="AI1935">
        <v>104342</v>
      </c>
      <c r="AJ1935">
        <v>104341</v>
      </c>
      <c r="AK1935">
        <v>1</v>
      </c>
      <c r="AM1935">
        <v>11628</v>
      </c>
      <c r="AN1935">
        <v>8114</v>
      </c>
      <c r="AO1935">
        <v>0.24</v>
      </c>
      <c r="AP1935">
        <v>0.24</v>
      </c>
      <c r="AQ1935">
        <v>0</v>
      </c>
      <c r="AS1935">
        <v>187</v>
      </c>
      <c r="AT1935">
        <v>8114</v>
      </c>
      <c r="AU1935">
        <v>1.9E-2</v>
      </c>
      <c r="AV1935">
        <v>60.19</v>
      </c>
      <c r="AW1935">
        <v>43466822</v>
      </c>
      <c r="AX1935">
        <v>77.39</v>
      </c>
      <c r="AY1935">
        <v>41.4</v>
      </c>
      <c r="AZ1935">
        <v>16.462</v>
      </c>
      <c r="BA1935">
        <v>11.132999999999999</v>
      </c>
      <c r="BB1935">
        <v>7894.393</v>
      </c>
      <c r="BC1935">
        <v>0.1</v>
      </c>
      <c r="BD1935">
        <v>539.84900000000005</v>
      </c>
      <c r="BE1935">
        <v>7.11</v>
      </c>
      <c r="BF1935">
        <v>13.5</v>
      </c>
      <c r="BG1935">
        <v>47.4</v>
      </c>
      <c r="BI1935">
        <v>8.8000000000000007</v>
      </c>
      <c r="BJ1935">
        <v>72.06</v>
      </c>
      <c r="BK1935">
        <v>0.77900000000000003</v>
      </c>
    </row>
    <row r="1936" spans="1:63" x14ac:dyDescent="0.3">
      <c r="A1936" t="s">
        <v>208</v>
      </c>
      <c r="B1936" t="s">
        <v>206</v>
      </c>
      <c r="C1936" t="s">
        <v>209</v>
      </c>
      <c r="D1936" s="33">
        <v>44275</v>
      </c>
      <c r="E1936">
        <v>1584972</v>
      </c>
      <c r="F1936">
        <v>15376</v>
      </c>
      <c r="G1936">
        <v>12014.143</v>
      </c>
      <c r="H1936">
        <v>31344</v>
      </c>
      <c r="I1936">
        <v>266</v>
      </c>
      <c r="J1936">
        <v>237.143</v>
      </c>
      <c r="K1936">
        <v>36463.949000000001</v>
      </c>
      <c r="L1936">
        <v>353.74099999999999</v>
      </c>
      <c r="M1936">
        <v>276.39800000000002</v>
      </c>
      <c r="N1936">
        <v>721.10199999999998</v>
      </c>
      <c r="O1936">
        <v>6.12</v>
      </c>
      <c r="P1936">
        <v>5.4560000000000004</v>
      </c>
      <c r="Q1936">
        <v>1.23</v>
      </c>
      <c r="AD1936">
        <v>42250</v>
      </c>
      <c r="AE1936">
        <v>0.97199999999999998</v>
      </c>
      <c r="AF1936">
        <v>0.28439999999999999</v>
      </c>
      <c r="AG1936">
        <v>3.5</v>
      </c>
      <c r="AH1936" t="s">
        <v>204</v>
      </c>
      <c r="AI1936">
        <v>108310</v>
      </c>
      <c r="AJ1936">
        <v>108309</v>
      </c>
      <c r="AK1936">
        <v>1</v>
      </c>
      <c r="AM1936">
        <v>3968</v>
      </c>
      <c r="AN1936">
        <v>8168</v>
      </c>
      <c r="AO1936">
        <v>0.25</v>
      </c>
      <c r="AP1936">
        <v>0.25</v>
      </c>
      <c r="AQ1936">
        <v>0</v>
      </c>
      <c r="AS1936">
        <v>188</v>
      </c>
      <c r="AT1936">
        <v>8167</v>
      </c>
      <c r="AU1936">
        <v>1.9E-2</v>
      </c>
      <c r="AV1936">
        <v>62.04</v>
      </c>
      <c r="AW1936">
        <v>43466822</v>
      </c>
      <c r="AX1936">
        <v>77.39</v>
      </c>
      <c r="AY1936">
        <v>41.4</v>
      </c>
      <c r="AZ1936">
        <v>16.462</v>
      </c>
      <c r="BA1936">
        <v>11.132999999999999</v>
      </c>
      <c r="BB1936">
        <v>7894.393</v>
      </c>
      <c r="BC1936">
        <v>0.1</v>
      </c>
      <c r="BD1936">
        <v>539.84900000000005</v>
      </c>
      <c r="BE1936">
        <v>7.11</v>
      </c>
      <c r="BF1936">
        <v>13.5</v>
      </c>
      <c r="BG1936">
        <v>47.4</v>
      </c>
      <c r="BI1936">
        <v>8.8000000000000007</v>
      </c>
      <c r="BJ1936">
        <v>72.06</v>
      </c>
      <c r="BK1936">
        <v>0.77900000000000003</v>
      </c>
    </row>
    <row r="1937" spans="1:67" x14ac:dyDescent="0.3">
      <c r="A1937" t="s">
        <v>208</v>
      </c>
      <c r="B1937" t="s">
        <v>206</v>
      </c>
      <c r="C1937" t="s">
        <v>209</v>
      </c>
      <c r="D1937" s="33">
        <v>44276</v>
      </c>
      <c r="E1937">
        <v>1596201</v>
      </c>
      <c r="F1937">
        <v>11229</v>
      </c>
      <c r="G1937">
        <v>12316.857</v>
      </c>
      <c r="H1937">
        <v>31514</v>
      </c>
      <c r="I1937">
        <v>170</v>
      </c>
      <c r="J1937">
        <v>239.857</v>
      </c>
      <c r="K1937">
        <v>36722.284</v>
      </c>
      <c r="L1937">
        <v>258.33499999999998</v>
      </c>
      <c r="M1937">
        <v>283.36200000000002</v>
      </c>
      <c r="N1937">
        <v>725.01300000000003</v>
      </c>
      <c r="O1937">
        <v>3.911</v>
      </c>
      <c r="P1937">
        <v>5.5179999999999998</v>
      </c>
      <c r="Q1937">
        <v>1.22</v>
      </c>
      <c r="AD1937">
        <v>42838</v>
      </c>
      <c r="AE1937">
        <v>0.98599999999999999</v>
      </c>
      <c r="AF1937">
        <v>0.28749999999999998</v>
      </c>
      <c r="AG1937">
        <v>3.5</v>
      </c>
      <c r="AH1937" t="s">
        <v>204</v>
      </c>
      <c r="AI1937">
        <v>111025</v>
      </c>
      <c r="AJ1937">
        <v>111024</v>
      </c>
      <c r="AK1937">
        <v>1</v>
      </c>
      <c r="AM1937">
        <v>2715</v>
      </c>
      <c r="AN1937">
        <v>8267</v>
      </c>
      <c r="AO1937">
        <v>0.26</v>
      </c>
      <c r="AP1937">
        <v>0.26</v>
      </c>
      <c r="AQ1937">
        <v>0</v>
      </c>
      <c r="AS1937">
        <v>190</v>
      </c>
      <c r="AT1937">
        <v>8267</v>
      </c>
      <c r="AU1937">
        <v>1.9E-2</v>
      </c>
      <c r="AV1937">
        <v>62.04</v>
      </c>
      <c r="AW1937">
        <v>43466822</v>
      </c>
      <c r="AX1937">
        <v>77.39</v>
      </c>
      <c r="AY1937">
        <v>41.4</v>
      </c>
      <c r="AZ1937">
        <v>16.462</v>
      </c>
      <c r="BA1937">
        <v>11.132999999999999</v>
      </c>
      <c r="BB1937">
        <v>7894.393</v>
      </c>
      <c r="BC1937">
        <v>0.1</v>
      </c>
      <c r="BD1937">
        <v>539.84900000000005</v>
      </c>
      <c r="BE1937">
        <v>7.11</v>
      </c>
      <c r="BF1937">
        <v>13.5</v>
      </c>
      <c r="BG1937">
        <v>47.4</v>
      </c>
      <c r="BI1937">
        <v>8.8000000000000007</v>
      </c>
      <c r="BJ1937">
        <v>72.06</v>
      </c>
      <c r="BK1937">
        <v>0.77900000000000003</v>
      </c>
    </row>
    <row r="1938" spans="1:67" x14ac:dyDescent="0.3">
      <c r="A1938" t="s">
        <v>208</v>
      </c>
      <c r="B1938" t="s">
        <v>206</v>
      </c>
      <c r="C1938" t="s">
        <v>209</v>
      </c>
      <c r="D1938" s="33">
        <v>44277</v>
      </c>
      <c r="E1938">
        <v>1604183</v>
      </c>
      <c r="F1938">
        <v>7982</v>
      </c>
      <c r="G1938">
        <v>12474</v>
      </c>
      <c r="H1938">
        <v>31677</v>
      </c>
      <c r="I1938">
        <v>163</v>
      </c>
      <c r="J1938">
        <v>244</v>
      </c>
      <c r="K1938">
        <v>36905.919000000002</v>
      </c>
      <c r="L1938">
        <v>183.63399999999999</v>
      </c>
      <c r="M1938">
        <v>286.97800000000001</v>
      </c>
      <c r="N1938">
        <v>728.76300000000003</v>
      </c>
      <c r="O1938">
        <v>3.75</v>
      </c>
      <c r="P1938">
        <v>5.6130000000000004</v>
      </c>
      <c r="Q1938">
        <v>1.22</v>
      </c>
      <c r="AA1938">
        <v>7681388</v>
      </c>
      <c r="AB1938">
        <v>176.71799999999999</v>
      </c>
      <c r="AD1938">
        <v>43426</v>
      </c>
      <c r="AE1938">
        <v>0.999</v>
      </c>
      <c r="AF1938">
        <v>0.28720000000000001</v>
      </c>
      <c r="AG1938">
        <v>3.5</v>
      </c>
      <c r="AH1938" t="s">
        <v>204</v>
      </c>
      <c r="AI1938">
        <v>121929</v>
      </c>
      <c r="AJ1938">
        <v>121928</v>
      </c>
      <c r="AK1938">
        <v>1</v>
      </c>
      <c r="AM1938">
        <v>10904</v>
      </c>
      <c r="AN1938">
        <v>8549</v>
      </c>
      <c r="AO1938">
        <v>0.28000000000000003</v>
      </c>
      <c r="AP1938">
        <v>0.28000000000000003</v>
      </c>
      <c r="AQ1938">
        <v>0</v>
      </c>
      <c r="AS1938">
        <v>197</v>
      </c>
      <c r="AT1938">
        <v>8549</v>
      </c>
      <c r="AU1938">
        <v>0.02</v>
      </c>
      <c r="AV1938">
        <v>62.04</v>
      </c>
      <c r="AW1938">
        <v>43466822</v>
      </c>
      <c r="AX1938">
        <v>77.39</v>
      </c>
      <c r="AY1938">
        <v>41.4</v>
      </c>
      <c r="AZ1938">
        <v>16.462</v>
      </c>
      <c r="BA1938">
        <v>11.132999999999999</v>
      </c>
      <c r="BB1938">
        <v>7894.393</v>
      </c>
      <c r="BC1938">
        <v>0.1</v>
      </c>
      <c r="BD1938">
        <v>539.84900000000005</v>
      </c>
      <c r="BE1938">
        <v>7.11</v>
      </c>
      <c r="BF1938">
        <v>13.5</v>
      </c>
      <c r="BG1938">
        <v>47.4</v>
      </c>
      <c r="BI1938">
        <v>8.8000000000000007</v>
      </c>
      <c r="BJ1938">
        <v>72.06</v>
      </c>
      <c r="BK1938">
        <v>0.77900000000000003</v>
      </c>
    </row>
    <row r="1939" spans="1:67" x14ac:dyDescent="0.3">
      <c r="A1939" t="s">
        <v>208</v>
      </c>
      <c r="B1939" t="s">
        <v>206</v>
      </c>
      <c r="C1939" t="s">
        <v>209</v>
      </c>
      <c r="D1939" s="33">
        <v>44278</v>
      </c>
      <c r="E1939">
        <v>1615747</v>
      </c>
      <c r="F1939">
        <v>11564</v>
      </c>
      <c r="G1939">
        <v>12736</v>
      </c>
      <c r="H1939">
        <v>32018</v>
      </c>
      <c r="I1939">
        <v>341</v>
      </c>
      <c r="J1939">
        <v>254.143</v>
      </c>
      <c r="K1939">
        <v>37171.961000000003</v>
      </c>
      <c r="L1939">
        <v>266.04199999999997</v>
      </c>
      <c r="M1939">
        <v>293.005</v>
      </c>
      <c r="N1939">
        <v>736.60799999999995</v>
      </c>
      <c r="O1939">
        <v>7.8449999999999998</v>
      </c>
      <c r="P1939">
        <v>5.8470000000000004</v>
      </c>
      <c r="Q1939">
        <v>1.22</v>
      </c>
      <c r="Z1939">
        <v>44647</v>
      </c>
      <c r="AA1939">
        <v>7726035</v>
      </c>
      <c r="AB1939">
        <v>177.74600000000001</v>
      </c>
      <c r="AC1939">
        <v>1.0269999999999999</v>
      </c>
      <c r="AD1939">
        <v>42793</v>
      </c>
      <c r="AE1939">
        <v>0.98399999999999999</v>
      </c>
      <c r="AF1939">
        <v>0.29759999999999998</v>
      </c>
      <c r="AG1939">
        <v>3.4</v>
      </c>
      <c r="AH1939" t="s">
        <v>204</v>
      </c>
      <c r="AI1939">
        <v>137026</v>
      </c>
      <c r="AJ1939">
        <v>137025</v>
      </c>
      <c r="AK1939">
        <v>1</v>
      </c>
      <c r="AM1939">
        <v>15097</v>
      </c>
      <c r="AN1939">
        <v>9300</v>
      </c>
      <c r="AO1939">
        <v>0.32</v>
      </c>
      <c r="AP1939">
        <v>0.32</v>
      </c>
      <c r="AQ1939">
        <v>0</v>
      </c>
      <c r="AS1939">
        <v>214</v>
      </c>
      <c r="AT1939">
        <v>9300</v>
      </c>
      <c r="AU1939">
        <v>2.1000000000000001E-2</v>
      </c>
      <c r="AV1939">
        <v>62.04</v>
      </c>
      <c r="AW1939">
        <v>43466822</v>
      </c>
      <c r="AX1939">
        <v>77.39</v>
      </c>
      <c r="AY1939">
        <v>41.4</v>
      </c>
      <c r="AZ1939">
        <v>16.462</v>
      </c>
      <c r="BA1939">
        <v>11.132999999999999</v>
      </c>
      <c r="BB1939">
        <v>7894.393</v>
      </c>
      <c r="BC1939">
        <v>0.1</v>
      </c>
      <c r="BD1939">
        <v>539.84900000000005</v>
      </c>
      <c r="BE1939">
        <v>7.11</v>
      </c>
      <c r="BF1939">
        <v>13.5</v>
      </c>
      <c r="BG1939">
        <v>47.4</v>
      </c>
      <c r="BI1939">
        <v>8.8000000000000007</v>
      </c>
      <c r="BJ1939">
        <v>72.06</v>
      </c>
      <c r="BK1939">
        <v>0.77900000000000003</v>
      </c>
    </row>
    <row r="1940" spans="1:67" x14ac:dyDescent="0.3">
      <c r="A1940" t="s">
        <v>208</v>
      </c>
      <c r="B1940" t="s">
        <v>206</v>
      </c>
      <c r="C1940" t="s">
        <v>209</v>
      </c>
      <c r="D1940" s="33">
        <v>44279</v>
      </c>
      <c r="E1940">
        <v>1630013</v>
      </c>
      <c r="F1940">
        <v>14266</v>
      </c>
      <c r="G1940">
        <v>13071</v>
      </c>
      <c r="H1940">
        <v>32368</v>
      </c>
      <c r="I1940">
        <v>350</v>
      </c>
      <c r="J1940">
        <v>261.85700000000003</v>
      </c>
      <c r="K1940">
        <v>37500.165000000001</v>
      </c>
      <c r="L1940">
        <v>328.20400000000001</v>
      </c>
      <c r="M1940">
        <v>300.71199999999999</v>
      </c>
      <c r="N1940">
        <v>744.66</v>
      </c>
      <c r="O1940">
        <v>8.0519999999999996</v>
      </c>
      <c r="P1940">
        <v>6.024</v>
      </c>
      <c r="Q1940">
        <v>1.21</v>
      </c>
      <c r="AD1940">
        <v>43639</v>
      </c>
      <c r="AE1940">
        <v>1.004</v>
      </c>
      <c r="AF1940">
        <v>0.29949999999999999</v>
      </c>
      <c r="AG1940">
        <v>3.3</v>
      </c>
      <c r="AH1940" t="s">
        <v>204</v>
      </c>
      <c r="AI1940">
        <v>155587</v>
      </c>
      <c r="AJ1940">
        <v>155586</v>
      </c>
      <c r="AK1940">
        <v>1</v>
      </c>
      <c r="AM1940">
        <v>18561</v>
      </c>
      <c r="AN1940">
        <v>10547</v>
      </c>
      <c r="AO1940">
        <v>0.36</v>
      </c>
      <c r="AP1940">
        <v>0.36</v>
      </c>
      <c r="AQ1940">
        <v>0</v>
      </c>
      <c r="AS1940">
        <v>243</v>
      </c>
      <c r="AT1940">
        <v>10547</v>
      </c>
      <c r="AU1940">
        <v>2.4E-2</v>
      </c>
      <c r="AV1940">
        <v>59.26</v>
      </c>
      <c r="AW1940">
        <v>43466822</v>
      </c>
      <c r="AX1940">
        <v>77.39</v>
      </c>
      <c r="AY1940">
        <v>41.4</v>
      </c>
      <c r="AZ1940">
        <v>16.462</v>
      </c>
      <c r="BA1940">
        <v>11.132999999999999</v>
      </c>
      <c r="BB1940">
        <v>7894.393</v>
      </c>
      <c r="BC1940">
        <v>0.1</v>
      </c>
      <c r="BD1940">
        <v>539.84900000000005</v>
      </c>
      <c r="BE1940">
        <v>7.11</v>
      </c>
      <c r="BF1940">
        <v>13.5</v>
      </c>
      <c r="BG1940">
        <v>47.4</v>
      </c>
      <c r="BI1940">
        <v>8.8000000000000007</v>
      </c>
      <c r="BJ1940">
        <v>72.06</v>
      </c>
      <c r="BK1940">
        <v>0.77900000000000003</v>
      </c>
    </row>
    <row r="1941" spans="1:67" x14ac:dyDescent="0.3">
      <c r="A1941" t="s">
        <v>208</v>
      </c>
      <c r="B1941" t="s">
        <v>206</v>
      </c>
      <c r="C1941" t="s">
        <v>209</v>
      </c>
      <c r="D1941" s="33">
        <v>44280</v>
      </c>
      <c r="E1941">
        <v>1646775</v>
      </c>
      <c r="F1941">
        <v>16762</v>
      </c>
      <c r="G1941">
        <v>13302.286</v>
      </c>
      <c r="H1941">
        <v>32737</v>
      </c>
      <c r="I1941">
        <v>369</v>
      </c>
      <c r="J1941">
        <v>275.14299999999997</v>
      </c>
      <c r="K1941">
        <v>37885.792999999998</v>
      </c>
      <c r="L1941">
        <v>385.62700000000001</v>
      </c>
      <c r="M1941">
        <v>306.03300000000002</v>
      </c>
      <c r="N1941">
        <v>753.149</v>
      </c>
      <c r="O1941">
        <v>8.4890000000000008</v>
      </c>
      <c r="P1941">
        <v>6.33</v>
      </c>
      <c r="Q1941">
        <v>1.17</v>
      </c>
      <c r="AA1941">
        <v>7836049</v>
      </c>
      <c r="AB1941">
        <v>180.27699999999999</v>
      </c>
      <c r="AD1941">
        <v>44485</v>
      </c>
      <c r="AE1941">
        <v>1.0229999999999999</v>
      </c>
      <c r="AF1941">
        <v>0.29899999999999999</v>
      </c>
      <c r="AG1941">
        <v>3.3</v>
      </c>
      <c r="AH1941" t="s">
        <v>204</v>
      </c>
      <c r="AI1941">
        <v>174325</v>
      </c>
      <c r="AJ1941">
        <v>174324</v>
      </c>
      <c r="AK1941">
        <v>1</v>
      </c>
      <c r="AM1941">
        <v>18738</v>
      </c>
      <c r="AN1941">
        <v>11659</v>
      </c>
      <c r="AO1941">
        <v>0.4</v>
      </c>
      <c r="AP1941">
        <v>0.4</v>
      </c>
      <c r="AQ1941">
        <v>0</v>
      </c>
      <c r="AS1941">
        <v>268</v>
      </c>
      <c r="AT1941">
        <v>11659</v>
      </c>
      <c r="AU1941">
        <v>2.7E-2</v>
      </c>
      <c r="AV1941">
        <v>59.26</v>
      </c>
      <c r="AW1941">
        <v>43466822</v>
      </c>
      <c r="AX1941">
        <v>77.39</v>
      </c>
      <c r="AY1941">
        <v>41.4</v>
      </c>
      <c r="AZ1941">
        <v>16.462</v>
      </c>
      <c r="BA1941">
        <v>11.132999999999999</v>
      </c>
      <c r="BB1941">
        <v>7894.393</v>
      </c>
      <c r="BC1941">
        <v>0.1</v>
      </c>
      <c r="BD1941">
        <v>539.84900000000005</v>
      </c>
      <c r="BE1941">
        <v>7.11</v>
      </c>
      <c r="BF1941">
        <v>13.5</v>
      </c>
      <c r="BG1941">
        <v>47.4</v>
      </c>
      <c r="BI1941">
        <v>8.8000000000000007</v>
      </c>
      <c r="BJ1941">
        <v>72.06</v>
      </c>
      <c r="BK1941">
        <v>0.77900000000000003</v>
      </c>
    </row>
    <row r="1942" spans="1:67" x14ac:dyDescent="0.3">
      <c r="A1942" t="s">
        <v>208</v>
      </c>
      <c r="B1942" t="s">
        <v>206</v>
      </c>
      <c r="C1942" t="s">
        <v>209</v>
      </c>
      <c r="D1942" s="33">
        <v>44281</v>
      </c>
      <c r="E1942">
        <v>1665001</v>
      </c>
      <c r="F1942">
        <v>18226</v>
      </c>
      <c r="G1942">
        <v>13629.286</v>
      </c>
      <c r="H1942">
        <v>33068</v>
      </c>
      <c r="I1942">
        <v>331</v>
      </c>
      <c r="J1942">
        <v>284.286</v>
      </c>
      <c r="K1942">
        <v>38305.101000000002</v>
      </c>
      <c r="L1942">
        <v>419.30799999999999</v>
      </c>
      <c r="M1942">
        <v>313.55599999999998</v>
      </c>
      <c r="N1942">
        <v>760.76400000000001</v>
      </c>
      <c r="O1942">
        <v>7.6150000000000002</v>
      </c>
      <c r="P1942">
        <v>6.54</v>
      </c>
      <c r="Q1942">
        <v>1.1399999999999999</v>
      </c>
      <c r="Z1942">
        <v>53495</v>
      </c>
      <c r="AA1942">
        <v>7889544</v>
      </c>
      <c r="AB1942">
        <v>181.50700000000001</v>
      </c>
      <c r="AC1942">
        <v>1.2310000000000001</v>
      </c>
      <c r="AD1942">
        <v>45115</v>
      </c>
      <c r="AE1942">
        <v>1.038</v>
      </c>
      <c r="AF1942">
        <v>0.30209999999999998</v>
      </c>
      <c r="AG1942">
        <v>3.3</v>
      </c>
      <c r="AH1942" t="s">
        <v>204</v>
      </c>
      <c r="AI1942">
        <v>192264</v>
      </c>
      <c r="AJ1942">
        <v>192263</v>
      </c>
      <c r="AK1942">
        <v>1</v>
      </c>
      <c r="AM1942">
        <v>17939</v>
      </c>
      <c r="AN1942">
        <v>12560</v>
      </c>
      <c r="AO1942">
        <v>0.44</v>
      </c>
      <c r="AP1942">
        <v>0.44</v>
      </c>
      <c r="AQ1942">
        <v>0</v>
      </c>
      <c r="AS1942">
        <v>289</v>
      </c>
      <c r="AT1942">
        <v>12560</v>
      </c>
      <c r="AU1942">
        <v>2.9000000000000001E-2</v>
      </c>
      <c r="AV1942">
        <v>59.26</v>
      </c>
      <c r="AW1942">
        <v>43466822</v>
      </c>
      <c r="AX1942">
        <v>77.39</v>
      </c>
      <c r="AY1942">
        <v>41.4</v>
      </c>
      <c r="AZ1942">
        <v>16.462</v>
      </c>
      <c r="BA1942">
        <v>11.132999999999999</v>
      </c>
      <c r="BB1942">
        <v>7894.393</v>
      </c>
      <c r="BC1942">
        <v>0.1</v>
      </c>
      <c r="BD1942">
        <v>539.84900000000005</v>
      </c>
      <c r="BE1942">
        <v>7.11</v>
      </c>
      <c r="BF1942">
        <v>13.5</v>
      </c>
      <c r="BG1942">
        <v>47.4</v>
      </c>
      <c r="BI1942">
        <v>8.8000000000000007</v>
      </c>
      <c r="BJ1942">
        <v>72.06</v>
      </c>
      <c r="BK1942">
        <v>0.77900000000000003</v>
      </c>
    </row>
    <row r="1943" spans="1:67" x14ac:dyDescent="0.3">
      <c r="A1943" t="s">
        <v>208</v>
      </c>
      <c r="B1943" t="s">
        <v>206</v>
      </c>
      <c r="C1943" t="s">
        <v>209</v>
      </c>
      <c r="D1943" s="33">
        <v>44282</v>
      </c>
      <c r="E1943">
        <v>1682527</v>
      </c>
      <c r="F1943">
        <v>17526</v>
      </c>
      <c r="G1943">
        <v>13936.429</v>
      </c>
      <c r="H1943">
        <v>33363</v>
      </c>
      <c r="I1943">
        <v>295</v>
      </c>
      <c r="J1943">
        <v>288.42899999999997</v>
      </c>
      <c r="K1943">
        <v>38708.305</v>
      </c>
      <c r="L1943">
        <v>403.20400000000001</v>
      </c>
      <c r="M1943">
        <v>320.62200000000001</v>
      </c>
      <c r="N1943">
        <v>767.55100000000004</v>
      </c>
      <c r="O1943">
        <v>6.7869999999999999</v>
      </c>
      <c r="P1943">
        <v>6.6360000000000001</v>
      </c>
      <c r="Q1943">
        <v>1.1200000000000001</v>
      </c>
      <c r="Z1943">
        <v>55500</v>
      </c>
      <c r="AA1943">
        <v>7945044</v>
      </c>
      <c r="AB1943">
        <v>182.78399999999999</v>
      </c>
      <c r="AC1943">
        <v>1.2769999999999999</v>
      </c>
      <c r="AD1943">
        <v>47918</v>
      </c>
      <c r="AE1943">
        <v>1.1020000000000001</v>
      </c>
      <c r="AF1943">
        <v>0.2908</v>
      </c>
      <c r="AG1943">
        <v>3.4</v>
      </c>
      <c r="AH1943" t="s">
        <v>204</v>
      </c>
      <c r="AI1943">
        <v>196880</v>
      </c>
      <c r="AJ1943">
        <v>196879</v>
      </c>
      <c r="AK1943">
        <v>1</v>
      </c>
      <c r="AM1943">
        <v>4616</v>
      </c>
      <c r="AN1943">
        <v>12653</v>
      </c>
      <c r="AO1943">
        <v>0.45</v>
      </c>
      <c r="AP1943">
        <v>0.45</v>
      </c>
      <c r="AQ1943">
        <v>0</v>
      </c>
      <c r="AS1943">
        <v>291</v>
      </c>
      <c r="AT1943">
        <v>12653</v>
      </c>
      <c r="AU1943">
        <v>2.9000000000000001E-2</v>
      </c>
      <c r="AV1943">
        <v>59.26</v>
      </c>
      <c r="AW1943">
        <v>43466822</v>
      </c>
      <c r="AX1943">
        <v>77.39</v>
      </c>
      <c r="AY1943">
        <v>41.4</v>
      </c>
      <c r="AZ1943">
        <v>16.462</v>
      </c>
      <c r="BA1943">
        <v>11.132999999999999</v>
      </c>
      <c r="BB1943">
        <v>7894.393</v>
      </c>
      <c r="BC1943">
        <v>0.1</v>
      </c>
      <c r="BD1943">
        <v>539.84900000000005</v>
      </c>
      <c r="BE1943">
        <v>7.11</v>
      </c>
      <c r="BF1943">
        <v>13.5</v>
      </c>
      <c r="BG1943">
        <v>47.4</v>
      </c>
      <c r="BI1943">
        <v>8.8000000000000007</v>
      </c>
      <c r="BJ1943">
        <v>72.06</v>
      </c>
      <c r="BK1943">
        <v>0.77900000000000003</v>
      </c>
    </row>
    <row r="1944" spans="1:67" x14ac:dyDescent="0.3">
      <c r="A1944" t="s">
        <v>208</v>
      </c>
      <c r="B1944" t="s">
        <v>206</v>
      </c>
      <c r="C1944" t="s">
        <v>209</v>
      </c>
      <c r="D1944" s="33">
        <v>44283</v>
      </c>
      <c r="E1944">
        <v>1694568</v>
      </c>
      <c r="F1944">
        <v>12041</v>
      </c>
      <c r="G1944">
        <v>14052.429</v>
      </c>
      <c r="H1944">
        <v>33571</v>
      </c>
      <c r="I1944">
        <v>208</v>
      </c>
      <c r="J1944">
        <v>293.85700000000003</v>
      </c>
      <c r="K1944">
        <v>38985.321000000004</v>
      </c>
      <c r="L1944">
        <v>277.01600000000002</v>
      </c>
      <c r="M1944">
        <v>323.291</v>
      </c>
      <c r="N1944">
        <v>772.33600000000001</v>
      </c>
      <c r="O1944">
        <v>4.7850000000000001</v>
      </c>
      <c r="P1944">
        <v>6.76</v>
      </c>
      <c r="Q1944">
        <v>1.1100000000000001</v>
      </c>
      <c r="Z1944">
        <v>37979</v>
      </c>
      <c r="AA1944">
        <v>7983023</v>
      </c>
      <c r="AB1944">
        <v>183.65799999999999</v>
      </c>
      <c r="AC1944">
        <v>0.874</v>
      </c>
      <c r="AD1944">
        <v>48217</v>
      </c>
      <c r="AE1944">
        <v>1.109</v>
      </c>
      <c r="AF1944">
        <v>0.29139999999999999</v>
      </c>
      <c r="AG1944">
        <v>3.4</v>
      </c>
      <c r="AH1944" t="s">
        <v>204</v>
      </c>
      <c r="AI1944">
        <v>198465</v>
      </c>
      <c r="AJ1944">
        <v>198464</v>
      </c>
      <c r="AK1944">
        <v>1</v>
      </c>
      <c r="AM1944">
        <v>1585</v>
      </c>
      <c r="AN1944">
        <v>12491</v>
      </c>
      <c r="AO1944">
        <v>0.46</v>
      </c>
      <c r="AP1944">
        <v>0.46</v>
      </c>
      <c r="AQ1944">
        <v>0</v>
      </c>
      <c r="AS1944">
        <v>287</v>
      </c>
      <c r="AT1944">
        <v>12491</v>
      </c>
      <c r="AU1944">
        <v>2.9000000000000001E-2</v>
      </c>
      <c r="AV1944">
        <v>59.26</v>
      </c>
      <c r="AW1944">
        <v>43466822</v>
      </c>
      <c r="AX1944">
        <v>77.39</v>
      </c>
      <c r="AY1944">
        <v>41.4</v>
      </c>
      <c r="AZ1944">
        <v>16.462</v>
      </c>
      <c r="BA1944">
        <v>11.132999999999999</v>
      </c>
      <c r="BB1944">
        <v>7894.393</v>
      </c>
      <c r="BC1944">
        <v>0.1</v>
      </c>
      <c r="BD1944">
        <v>539.84900000000005</v>
      </c>
      <c r="BE1944">
        <v>7.11</v>
      </c>
      <c r="BF1944">
        <v>13.5</v>
      </c>
      <c r="BG1944">
        <v>47.4</v>
      </c>
      <c r="BI1944">
        <v>8.8000000000000007</v>
      </c>
      <c r="BJ1944">
        <v>72.06</v>
      </c>
      <c r="BK1944">
        <v>0.77900000000000003</v>
      </c>
    </row>
    <row r="1945" spans="1:67" x14ac:dyDescent="0.3">
      <c r="A1945" t="s">
        <v>208</v>
      </c>
      <c r="B1945" t="s">
        <v>206</v>
      </c>
      <c r="C1945" t="s">
        <v>209</v>
      </c>
      <c r="D1945" s="33">
        <v>44284</v>
      </c>
      <c r="E1945">
        <v>1703036</v>
      </c>
      <c r="F1945">
        <v>8468</v>
      </c>
      <c r="G1945">
        <v>14121.857</v>
      </c>
      <c r="H1945">
        <v>33752</v>
      </c>
      <c r="I1945">
        <v>181</v>
      </c>
      <c r="J1945">
        <v>296.42899999999997</v>
      </c>
      <c r="K1945">
        <v>39180.135999999999</v>
      </c>
      <c r="L1945">
        <v>194.815</v>
      </c>
      <c r="M1945">
        <v>324.88799999999998</v>
      </c>
      <c r="N1945">
        <v>776.5</v>
      </c>
      <c r="O1945">
        <v>4.1639999999999997</v>
      </c>
      <c r="P1945">
        <v>6.82</v>
      </c>
      <c r="Q1945">
        <v>1.0900000000000001</v>
      </c>
      <c r="Z1945">
        <v>24404</v>
      </c>
      <c r="AA1945">
        <v>8007427</v>
      </c>
      <c r="AB1945">
        <v>184.21899999999999</v>
      </c>
      <c r="AC1945">
        <v>0.56100000000000005</v>
      </c>
      <c r="AD1945">
        <v>46577</v>
      </c>
      <c r="AE1945">
        <v>1.0720000000000001</v>
      </c>
      <c r="AF1945">
        <v>0.30320000000000003</v>
      </c>
      <c r="AG1945">
        <v>3.3</v>
      </c>
      <c r="AH1945" t="s">
        <v>204</v>
      </c>
      <c r="AI1945">
        <v>212898</v>
      </c>
      <c r="AJ1945">
        <v>212896</v>
      </c>
      <c r="AK1945">
        <v>2</v>
      </c>
      <c r="AM1945">
        <v>14433</v>
      </c>
      <c r="AN1945">
        <v>12996</v>
      </c>
      <c r="AO1945">
        <v>0.49</v>
      </c>
      <c r="AP1945">
        <v>0.49</v>
      </c>
      <c r="AQ1945">
        <v>0</v>
      </c>
      <c r="AS1945">
        <v>299</v>
      </c>
      <c r="AT1945">
        <v>12995</v>
      </c>
      <c r="AU1945">
        <v>0.03</v>
      </c>
      <c r="AV1945">
        <v>59.26</v>
      </c>
      <c r="AW1945">
        <v>43466822</v>
      </c>
      <c r="AX1945">
        <v>77.39</v>
      </c>
      <c r="AY1945">
        <v>41.4</v>
      </c>
      <c r="AZ1945">
        <v>16.462</v>
      </c>
      <c r="BA1945">
        <v>11.132999999999999</v>
      </c>
      <c r="BB1945">
        <v>7894.393</v>
      </c>
      <c r="BC1945">
        <v>0.1</v>
      </c>
      <c r="BD1945">
        <v>539.84900000000005</v>
      </c>
      <c r="BE1945">
        <v>7.11</v>
      </c>
      <c r="BF1945">
        <v>13.5</v>
      </c>
      <c r="BG1945">
        <v>47.4</v>
      </c>
      <c r="BI1945">
        <v>8.8000000000000007</v>
      </c>
      <c r="BJ1945">
        <v>72.06</v>
      </c>
      <c r="BK1945">
        <v>0.77900000000000003</v>
      </c>
    </row>
    <row r="1946" spans="1:67" x14ac:dyDescent="0.3">
      <c r="A1946" t="s">
        <v>208</v>
      </c>
      <c r="B1946" t="s">
        <v>206</v>
      </c>
      <c r="C1946" t="s">
        <v>209</v>
      </c>
      <c r="D1946" s="33">
        <v>44285</v>
      </c>
      <c r="E1946">
        <v>1713684</v>
      </c>
      <c r="F1946">
        <v>10648</v>
      </c>
      <c r="G1946">
        <v>13991</v>
      </c>
      <c r="H1946">
        <v>34043</v>
      </c>
      <c r="I1946">
        <v>291</v>
      </c>
      <c r="J1946">
        <v>289.286</v>
      </c>
      <c r="K1946">
        <v>39425.105000000003</v>
      </c>
      <c r="L1946">
        <v>244.96799999999999</v>
      </c>
      <c r="M1946">
        <v>321.87799999999999</v>
      </c>
      <c r="N1946">
        <v>783.19500000000005</v>
      </c>
      <c r="O1946">
        <v>6.6950000000000003</v>
      </c>
      <c r="P1946">
        <v>6.6550000000000002</v>
      </c>
      <c r="Q1946">
        <v>1.07</v>
      </c>
      <c r="Z1946">
        <v>50836</v>
      </c>
      <c r="AA1946">
        <v>8058263</v>
      </c>
      <c r="AB1946">
        <v>185.38900000000001</v>
      </c>
      <c r="AC1946">
        <v>1.17</v>
      </c>
      <c r="AD1946">
        <v>47461</v>
      </c>
      <c r="AE1946">
        <v>1.0920000000000001</v>
      </c>
      <c r="AF1946">
        <v>0.29480000000000001</v>
      </c>
      <c r="AG1946">
        <v>3.4</v>
      </c>
      <c r="AH1946" t="s">
        <v>204</v>
      </c>
      <c r="AI1946">
        <v>231566</v>
      </c>
      <c r="AJ1946">
        <v>231564</v>
      </c>
      <c r="AK1946">
        <v>2</v>
      </c>
      <c r="AM1946">
        <v>18668</v>
      </c>
      <c r="AN1946">
        <v>13506</v>
      </c>
      <c r="AO1946">
        <v>0.53</v>
      </c>
      <c r="AP1946">
        <v>0.53</v>
      </c>
      <c r="AQ1946">
        <v>0</v>
      </c>
      <c r="AS1946">
        <v>311</v>
      </c>
      <c r="AT1946">
        <v>13506</v>
      </c>
      <c r="AU1946">
        <v>3.1E-2</v>
      </c>
      <c r="AV1946">
        <v>62.04</v>
      </c>
      <c r="AW1946">
        <v>43466822</v>
      </c>
      <c r="AX1946">
        <v>77.39</v>
      </c>
      <c r="AY1946">
        <v>41.4</v>
      </c>
      <c r="AZ1946">
        <v>16.462</v>
      </c>
      <c r="BA1946">
        <v>11.132999999999999</v>
      </c>
      <c r="BB1946">
        <v>7894.393</v>
      </c>
      <c r="BC1946">
        <v>0.1</v>
      </c>
      <c r="BD1946">
        <v>539.84900000000005</v>
      </c>
      <c r="BE1946">
        <v>7.11</v>
      </c>
      <c r="BF1946">
        <v>13.5</v>
      </c>
      <c r="BG1946">
        <v>47.4</v>
      </c>
      <c r="BI1946">
        <v>8.8000000000000007</v>
      </c>
      <c r="BJ1946">
        <v>72.06</v>
      </c>
      <c r="BK1946">
        <v>0.77900000000000003</v>
      </c>
    </row>
    <row r="1947" spans="1:67" x14ac:dyDescent="0.3">
      <c r="A1947" t="s">
        <v>208</v>
      </c>
      <c r="B1947" t="s">
        <v>206</v>
      </c>
      <c r="C1947" t="s">
        <v>209</v>
      </c>
      <c r="D1947" s="33">
        <v>44286</v>
      </c>
      <c r="E1947">
        <v>1725029</v>
      </c>
      <c r="F1947">
        <v>11345</v>
      </c>
      <c r="G1947">
        <v>13573.714</v>
      </c>
      <c r="H1947">
        <v>34456</v>
      </c>
      <c r="I1947">
        <v>413</v>
      </c>
      <c r="J1947">
        <v>298.286</v>
      </c>
      <c r="K1947">
        <v>39686.108</v>
      </c>
      <c r="L1947">
        <v>261.00400000000002</v>
      </c>
      <c r="M1947">
        <v>312.27800000000002</v>
      </c>
      <c r="N1947">
        <v>792.697</v>
      </c>
      <c r="O1947">
        <v>9.5009999999999994</v>
      </c>
      <c r="P1947">
        <v>6.8620000000000001</v>
      </c>
      <c r="Q1947">
        <v>1.06</v>
      </c>
      <c r="Z1947">
        <v>61839</v>
      </c>
      <c r="AA1947">
        <v>8120102</v>
      </c>
      <c r="AB1947">
        <v>186.81100000000001</v>
      </c>
      <c r="AC1947">
        <v>1.423</v>
      </c>
      <c r="AD1947">
        <v>48437</v>
      </c>
      <c r="AE1947">
        <v>1.1140000000000001</v>
      </c>
      <c r="AF1947">
        <v>0.2802</v>
      </c>
      <c r="AG1947">
        <v>3.6</v>
      </c>
      <c r="AH1947" t="s">
        <v>204</v>
      </c>
      <c r="AI1947">
        <v>248736</v>
      </c>
      <c r="AJ1947">
        <v>248734</v>
      </c>
      <c r="AK1947">
        <v>2</v>
      </c>
      <c r="AM1947">
        <v>17170</v>
      </c>
      <c r="AN1947">
        <v>13307</v>
      </c>
      <c r="AO1947">
        <v>0.56999999999999995</v>
      </c>
      <c r="AP1947">
        <v>0.56999999999999995</v>
      </c>
      <c r="AQ1947">
        <v>0</v>
      </c>
      <c r="AS1947">
        <v>306</v>
      </c>
      <c r="AT1947">
        <v>13307</v>
      </c>
      <c r="AU1947">
        <v>3.1E-2</v>
      </c>
      <c r="AV1947">
        <v>62.04</v>
      </c>
      <c r="AW1947">
        <v>43466822</v>
      </c>
      <c r="AX1947">
        <v>77.39</v>
      </c>
      <c r="AY1947">
        <v>41.4</v>
      </c>
      <c r="AZ1947">
        <v>16.462</v>
      </c>
      <c r="BA1947">
        <v>11.132999999999999</v>
      </c>
      <c r="BB1947">
        <v>7894.393</v>
      </c>
      <c r="BC1947">
        <v>0.1</v>
      </c>
      <c r="BD1947">
        <v>539.84900000000005</v>
      </c>
      <c r="BE1947">
        <v>7.11</v>
      </c>
      <c r="BF1947">
        <v>13.5</v>
      </c>
      <c r="BG1947">
        <v>47.4</v>
      </c>
      <c r="BI1947">
        <v>8.8000000000000007</v>
      </c>
      <c r="BJ1947">
        <v>72.06</v>
      </c>
      <c r="BK1947">
        <v>0.77900000000000003</v>
      </c>
      <c r="BL1947">
        <v>58409</v>
      </c>
      <c r="BM1947">
        <v>7.97</v>
      </c>
      <c r="BN1947">
        <v>26.57</v>
      </c>
      <c r="BO1947">
        <v>1343.7605353342799</v>
      </c>
    </row>
    <row r="1948" spans="1:67" x14ac:dyDescent="0.3">
      <c r="A1948" t="s">
        <v>208</v>
      </c>
      <c r="B1948" t="s">
        <v>206</v>
      </c>
      <c r="C1948" t="s">
        <v>209</v>
      </c>
      <c r="D1948" s="33">
        <v>44287</v>
      </c>
      <c r="E1948">
        <v>1742710</v>
      </c>
      <c r="F1948">
        <v>17681</v>
      </c>
      <c r="G1948">
        <v>13705</v>
      </c>
      <c r="H1948">
        <v>34885</v>
      </c>
      <c r="I1948">
        <v>429</v>
      </c>
      <c r="J1948">
        <v>306.85700000000003</v>
      </c>
      <c r="K1948">
        <v>40092.877999999997</v>
      </c>
      <c r="L1948">
        <v>406.77</v>
      </c>
      <c r="M1948">
        <v>315.298</v>
      </c>
      <c r="N1948">
        <v>802.56600000000003</v>
      </c>
      <c r="O1948">
        <v>9.8699999999999992</v>
      </c>
      <c r="P1948">
        <v>7.06</v>
      </c>
      <c r="Q1948">
        <v>1.1000000000000001</v>
      </c>
      <c r="Z1948">
        <v>59803</v>
      </c>
      <c r="AA1948">
        <v>8179905</v>
      </c>
      <c r="AB1948">
        <v>188.18700000000001</v>
      </c>
      <c r="AC1948">
        <v>1.3759999999999999</v>
      </c>
      <c r="AD1948">
        <v>49122</v>
      </c>
      <c r="AE1948">
        <v>1.1299999999999999</v>
      </c>
      <c r="AF1948">
        <v>0.27900000000000003</v>
      </c>
      <c r="AG1948">
        <v>3.6</v>
      </c>
      <c r="AH1948" t="s">
        <v>204</v>
      </c>
      <c r="AI1948">
        <v>267833</v>
      </c>
      <c r="AJ1948">
        <v>267831</v>
      </c>
      <c r="AK1948">
        <v>2</v>
      </c>
      <c r="AM1948">
        <v>19097</v>
      </c>
      <c r="AN1948">
        <v>13358</v>
      </c>
      <c r="AO1948">
        <v>0.62</v>
      </c>
      <c r="AP1948">
        <v>0.62</v>
      </c>
      <c r="AQ1948">
        <v>0</v>
      </c>
      <c r="AS1948">
        <v>307</v>
      </c>
      <c r="AT1948">
        <v>13358</v>
      </c>
      <c r="AU1948">
        <v>3.1E-2</v>
      </c>
      <c r="AV1948">
        <v>62.04</v>
      </c>
      <c r="AW1948">
        <v>43466822</v>
      </c>
      <c r="AX1948">
        <v>77.39</v>
      </c>
      <c r="AY1948">
        <v>41.4</v>
      </c>
      <c r="AZ1948">
        <v>16.462</v>
      </c>
      <c r="BA1948">
        <v>11.132999999999999</v>
      </c>
      <c r="BB1948">
        <v>7894.393</v>
      </c>
      <c r="BC1948">
        <v>0.1</v>
      </c>
      <c r="BD1948">
        <v>539.84900000000005</v>
      </c>
      <c r="BE1948">
        <v>7.11</v>
      </c>
      <c r="BF1948">
        <v>13.5</v>
      </c>
      <c r="BG1948">
        <v>47.4</v>
      </c>
      <c r="BI1948">
        <v>8.8000000000000007</v>
      </c>
      <c r="BJ1948">
        <v>72.06</v>
      </c>
      <c r="BK1948">
        <v>0.77900000000000003</v>
      </c>
    </row>
    <row r="1949" spans="1:67" x14ac:dyDescent="0.3">
      <c r="A1949" t="s">
        <v>208</v>
      </c>
      <c r="B1949" t="s">
        <v>206</v>
      </c>
      <c r="C1949" t="s">
        <v>209</v>
      </c>
      <c r="D1949" s="33">
        <v>44288</v>
      </c>
      <c r="E1949">
        <v>1762713</v>
      </c>
      <c r="F1949">
        <v>20003</v>
      </c>
      <c r="G1949">
        <v>13958.857</v>
      </c>
      <c r="H1949">
        <v>35326</v>
      </c>
      <c r="I1949">
        <v>441</v>
      </c>
      <c r="J1949">
        <v>322.57100000000003</v>
      </c>
      <c r="K1949">
        <v>40553.067999999999</v>
      </c>
      <c r="L1949">
        <v>460.19</v>
      </c>
      <c r="M1949">
        <v>321.13799999999998</v>
      </c>
      <c r="N1949">
        <v>812.71199999999999</v>
      </c>
      <c r="O1949">
        <v>10.146000000000001</v>
      </c>
      <c r="P1949">
        <v>7.4210000000000003</v>
      </c>
      <c r="Q1949">
        <v>1.1299999999999999</v>
      </c>
      <c r="Z1949">
        <v>58944</v>
      </c>
      <c r="AA1949">
        <v>8238849</v>
      </c>
      <c r="AB1949">
        <v>189.54300000000001</v>
      </c>
      <c r="AC1949">
        <v>1.3560000000000001</v>
      </c>
      <c r="AD1949">
        <v>49901</v>
      </c>
      <c r="AE1949">
        <v>1.1479999999999999</v>
      </c>
      <c r="AF1949">
        <v>0.2797</v>
      </c>
      <c r="AG1949">
        <v>3.6</v>
      </c>
      <c r="AH1949" t="s">
        <v>204</v>
      </c>
      <c r="AI1949">
        <v>286647</v>
      </c>
      <c r="AJ1949">
        <v>286645</v>
      </c>
      <c r="AK1949">
        <v>2</v>
      </c>
      <c r="AM1949">
        <v>18814</v>
      </c>
      <c r="AN1949">
        <v>13483</v>
      </c>
      <c r="AO1949">
        <v>0.66</v>
      </c>
      <c r="AP1949">
        <v>0.66</v>
      </c>
      <c r="AQ1949">
        <v>0</v>
      </c>
      <c r="AS1949">
        <v>310</v>
      </c>
      <c r="AT1949">
        <v>13483</v>
      </c>
      <c r="AU1949">
        <v>3.1E-2</v>
      </c>
      <c r="AV1949">
        <v>62.04</v>
      </c>
      <c r="AW1949">
        <v>43466822</v>
      </c>
      <c r="AX1949">
        <v>77.39</v>
      </c>
      <c r="AY1949">
        <v>41.4</v>
      </c>
      <c r="AZ1949">
        <v>16.462</v>
      </c>
      <c r="BA1949">
        <v>11.132999999999999</v>
      </c>
      <c r="BB1949">
        <v>7894.393</v>
      </c>
      <c r="BC1949">
        <v>0.1</v>
      </c>
      <c r="BD1949">
        <v>539.84900000000005</v>
      </c>
      <c r="BE1949">
        <v>7.11</v>
      </c>
      <c r="BF1949">
        <v>13.5</v>
      </c>
      <c r="BG1949">
        <v>47.4</v>
      </c>
      <c r="BI1949">
        <v>8.8000000000000007</v>
      </c>
      <c r="BJ1949">
        <v>72.06</v>
      </c>
      <c r="BK1949">
        <v>0.77900000000000003</v>
      </c>
    </row>
    <row r="1950" spans="1:67" x14ac:dyDescent="0.3">
      <c r="A1950" t="s">
        <v>208</v>
      </c>
      <c r="B1950" t="s">
        <v>206</v>
      </c>
      <c r="C1950" t="s">
        <v>209</v>
      </c>
      <c r="D1950" s="33">
        <v>44289</v>
      </c>
      <c r="E1950">
        <v>1783169</v>
      </c>
      <c r="F1950">
        <v>20456</v>
      </c>
      <c r="G1950">
        <v>14377.429</v>
      </c>
      <c r="H1950">
        <v>35729</v>
      </c>
      <c r="I1950">
        <v>403</v>
      </c>
      <c r="J1950">
        <v>338</v>
      </c>
      <c r="K1950">
        <v>41023.68</v>
      </c>
      <c r="L1950">
        <v>470.61200000000002</v>
      </c>
      <c r="M1950">
        <v>330.76799999999997</v>
      </c>
      <c r="N1950">
        <v>821.98299999999995</v>
      </c>
      <c r="O1950">
        <v>9.2710000000000008</v>
      </c>
      <c r="P1950">
        <v>7.7759999999999998</v>
      </c>
      <c r="Q1950">
        <v>1.1499999999999999</v>
      </c>
      <c r="Z1950">
        <v>58951</v>
      </c>
      <c r="AA1950">
        <v>8297800</v>
      </c>
      <c r="AB1950">
        <v>190.9</v>
      </c>
      <c r="AC1950">
        <v>1.3560000000000001</v>
      </c>
      <c r="AD1950">
        <v>50394</v>
      </c>
      <c r="AE1950">
        <v>1.159</v>
      </c>
      <c r="AF1950">
        <v>0.2853</v>
      </c>
      <c r="AG1950">
        <v>3.5</v>
      </c>
      <c r="AH1950" t="s">
        <v>204</v>
      </c>
      <c r="AI1950">
        <v>290566</v>
      </c>
      <c r="AJ1950">
        <v>290564</v>
      </c>
      <c r="AK1950">
        <v>2</v>
      </c>
      <c r="AM1950">
        <v>3919</v>
      </c>
      <c r="AN1950">
        <v>13384</v>
      </c>
      <c r="AO1950">
        <v>0.67</v>
      </c>
      <c r="AP1950">
        <v>0.67</v>
      </c>
      <c r="AQ1950">
        <v>0</v>
      </c>
      <c r="AS1950">
        <v>308</v>
      </c>
      <c r="AT1950">
        <v>13384</v>
      </c>
      <c r="AU1950">
        <v>3.1E-2</v>
      </c>
      <c r="AV1950">
        <v>62.04</v>
      </c>
      <c r="AW1950">
        <v>43466822</v>
      </c>
      <c r="AX1950">
        <v>77.39</v>
      </c>
      <c r="AY1950">
        <v>41.4</v>
      </c>
      <c r="AZ1950">
        <v>16.462</v>
      </c>
      <c r="BA1950">
        <v>11.132999999999999</v>
      </c>
      <c r="BB1950">
        <v>7894.393</v>
      </c>
      <c r="BC1950">
        <v>0.1</v>
      </c>
      <c r="BD1950">
        <v>539.84900000000005</v>
      </c>
      <c r="BE1950">
        <v>7.11</v>
      </c>
      <c r="BF1950">
        <v>13.5</v>
      </c>
      <c r="BG1950">
        <v>47.4</v>
      </c>
      <c r="BI1950">
        <v>8.8000000000000007</v>
      </c>
      <c r="BJ1950">
        <v>72.06</v>
      </c>
      <c r="BK1950">
        <v>0.77900000000000003</v>
      </c>
    </row>
    <row r="1951" spans="1:67" x14ac:dyDescent="0.3">
      <c r="A1951" t="s">
        <v>208</v>
      </c>
      <c r="B1951" t="s">
        <v>206</v>
      </c>
      <c r="C1951" t="s">
        <v>209</v>
      </c>
      <c r="D1951" s="33">
        <v>44290</v>
      </c>
      <c r="E1951">
        <v>1797027</v>
      </c>
      <c r="F1951">
        <v>13858</v>
      </c>
      <c r="G1951">
        <v>14637</v>
      </c>
      <c r="H1951">
        <v>35994</v>
      </c>
      <c r="I1951">
        <v>265</v>
      </c>
      <c r="J1951">
        <v>346.14299999999997</v>
      </c>
      <c r="K1951">
        <v>41342.498</v>
      </c>
      <c r="L1951">
        <v>318.81799999999998</v>
      </c>
      <c r="M1951">
        <v>336.74</v>
      </c>
      <c r="N1951">
        <v>828.08</v>
      </c>
      <c r="O1951">
        <v>6.0970000000000004</v>
      </c>
      <c r="P1951">
        <v>7.9630000000000001</v>
      </c>
      <c r="Q1951">
        <v>1.1399999999999999</v>
      </c>
      <c r="Z1951">
        <v>36311</v>
      </c>
      <c r="AA1951">
        <v>8334111</v>
      </c>
      <c r="AB1951">
        <v>191.73500000000001</v>
      </c>
      <c r="AC1951">
        <v>0.83499999999999996</v>
      </c>
      <c r="AD1951">
        <v>50155</v>
      </c>
      <c r="AE1951">
        <v>1.1539999999999999</v>
      </c>
      <c r="AF1951">
        <v>0.2918</v>
      </c>
      <c r="AG1951">
        <v>3.4</v>
      </c>
      <c r="AH1951" t="s">
        <v>204</v>
      </c>
      <c r="AI1951">
        <v>291824</v>
      </c>
      <c r="AJ1951">
        <v>291822</v>
      </c>
      <c r="AK1951">
        <v>2</v>
      </c>
      <c r="AM1951">
        <v>1258</v>
      </c>
      <c r="AN1951">
        <v>13337</v>
      </c>
      <c r="AO1951">
        <v>0.67</v>
      </c>
      <c r="AP1951">
        <v>0.67</v>
      </c>
      <c r="AQ1951">
        <v>0</v>
      </c>
      <c r="AS1951">
        <v>307</v>
      </c>
      <c r="AT1951">
        <v>13337</v>
      </c>
      <c r="AU1951">
        <v>3.1E-2</v>
      </c>
      <c r="AV1951">
        <v>62.04</v>
      </c>
      <c r="AW1951">
        <v>43466822</v>
      </c>
      <c r="AX1951">
        <v>77.39</v>
      </c>
      <c r="AY1951">
        <v>41.4</v>
      </c>
      <c r="AZ1951">
        <v>16.462</v>
      </c>
      <c r="BA1951">
        <v>11.132999999999999</v>
      </c>
      <c r="BB1951">
        <v>7894.393</v>
      </c>
      <c r="BC1951">
        <v>0.1</v>
      </c>
      <c r="BD1951">
        <v>539.84900000000005</v>
      </c>
      <c r="BE1951">
        <v>7.11</v>
      </c>
      <c r="BF1951">
        <v>13.5</v>
      </c>
      <c r="BG1951">
        <v>47.4</v>
      </c>
      <c r="BI1951">
        <v>8.8000000000000007</v>
      </c>
      <c r="BJ1951">
        <v>72.06</v>
      </c>
      <c r="BK1951">
        <v>0.77900000000000003</v>
      </c>
    </row>
    <row r="1952" spans="1:67" x14ac:dyDescent="0.3">
      <c r="A1952" t="s">
        <v>208</v>
      </c>
      <c r="B1952" t="s">
        <v>206</v>
      </c>
      <c r="C1952" t="s">
        <v>209</v>
      </c>
      <c r="D1952" s="33">
        <v>44291</v>
      </c>
      <c r="E1952">
        <v>1807327</v>
      </c>
      <c r="F1952">
        <v>10300</v>
      </c>
      <c r="G1952">
        <v>14898.714</v>
      </c>
      <c r="H1952">
        <v>36255</v>
      </c>
      <c r="I1952">
        <v>261</v>
      </c>
      <c r="J1952">
        <v>357.57100000000003</v>
      </c>
      <c r="K1952">
        <v>41579.46</v>
      </c>
      <c r="L1952">
        <v>236.96199999999999</v>
      </c>
      <c r="M1952">
        <v>342.76100000000002</v>
      </c>
      <c r="N1952">
        <v>834.08399999999995</v>
      </c>
      <c r="O1952">
        <v>6.0049999999999999</v>
      </c>
      <c r="P1952">
        <v>8.2260000000000009</v>
      </c>
      <c r="Q1952">
        <v>1.1299999999999999</v>
      </c>
      <c r="Z1952">
        <v>21963</v>
      </c>
      <c r="AA1952">
        <v>8356074</v>
      </c>
      <c r="AB1952">
        <v>192.24</v>
      </c>
      <c r="AC1952">
        <v>0.505</v>
      </c>
      <c r="AD1952">
        <v>49807</v>
      </c>
      <c r="AE1952">
        <v>1.1459999999999999</v>
      </c>
      <c r="AF1952">
        <v>0.29909999999999998</v>
      </c>
      <c r="AG1952">
        <v>3.3</v>
      </c>
      <c r="AH1952" t="s">
        <v>204</v>
      </c>
      <c r="AI1952">
        <v>304680</v>
      </c>
      <c r="AJ1952">
        <v>304678</v>
      </c>
      <c r="AK1952">
        <v>2</v>
      </c>
      <c r="AM1952">
        <v>12856</v>
      </c>
      <c r="AN1952">
        <v>13112</v>
      </c>
      <c r="AO1952">
        <v>0.7</v>
      </c>
      <c r="AP1952">
        <v>0.7</v>
      </c>
      <c r="AQ1952">
        <v>0</v>
      </c>
      <c r="AS1952">
        <v>302</v>
      </c>
      <c r="AT1952">
        <v>13112</v>
      </c>
      <c r="AU1952">
        <v>0.03</v>
      </c>
      <c r="AV1952">
        <v>66.67</v>
      </c>
      <c r="AW1952">
        <v>43466822</v>
      </c>
      <c r="AX1952">
        <v>77.39</v>
      </c>
      <c r="AY1952">
        <v>41.4</v>
      </c>
      <c r="AZ1952">
        <v>16.462</v>
      </c>
      <c r="BA1952">
        <v>11.132999999999999</v>
      </c>
      <c r="BB1952">
        <v>7894.393</v>
      </c>
      <c r="BC1952">
        <v>0.1</v>
      </c>
      <c r="BD1952">
        <v>539.84900000000005</v>
      </c>
      <c r="BE1952">
        <v>7.11</v>
      </c>
      <c r="BF1952">
        <v>13.5</v>
      </c>
      <c r="BG1952">
        <v>47.4</v>
      </c>
      <c r="BI1952">
        <v>8.8000000000000007</v>
      </c>
      <c r="BJ1952">
        <v>72.06</v>
      </c>
      <c r="BK1952">
        <v>0.77900000000000003</v>
      </c>
    </row>
    <row r="1953" spans="1:63" x14ac:dyDescent="0.3">
      <c r="A1953" t="s">
        <v>208</v>
      </c>
      <c r="B1953" t="s">
        <v>206</v>
      </c>
      <c r="C1953" t="s">
        <v>209</v>
      </c>
      <c r="D1953" s="33">
        <v>44292</v>
      </c>
      <c r="E1953">
        <v>1820725</v>
      </c>
      <c r="F1953">
        <v>13398</v>
      </c>
      <c r="G1953">
        <v>15291.571</v>
      </c>
      <c r="H1953">
        <v>36692</v>
      </c>
      <c r="I1953">
        <v>437</v>
      </c>
      <c r="J1953">
        <v>378.42899999999997</v>
      </c>
      <c r="K1953">
        <v>41887.695</v>
      </c>
      <c r="L1953">
        <v>308.23500000000001</v>
      </c>
      <c r="M1953">
        <v>351.79899999999998</v>
      </c>
      <c r="N1953">
        <v>844.13800000000003</v>
      </c>
      <c r="O1953">
        <v>10.054</v>
      </c>
      <c r="P1953">
        <v>8.7059999999999995</v>
      </c>
      <c r="Q1953">
        <v>1.1100000000000001</v>
      </c>
      <c r="Z1953">
        <v>41512</v>
      </c>
      <c r="AA1953">
        <v>8397586</v>
      </c>
      <c r="AB1953">
        <v>193.19499999999999</v>
      </c>
      <c r="AC1953">
        <v>0.95499999999999996</v>
      </c>
      <c r="AD1953">
        <v>48475</v>
      </c>
      <c r="AE1953">
        <v>1.115</v>
      </c>
      <c r="AF1953">
        <v>0.3155</v>
      </c>
      <c r="AG1953">
        <v>3.2</v>
      </c>
      <c r="AH1953" t="s">
        <v>204</v>
      </c>
      <c r="AI1953">
        <v>320265</v>
      </c>
      <c r="AJ1953">
        <v>320263</v>
      </c>
      <c r="AK1953">
        <v>2</v>
      </c>
      <c r="AM1953">
        <v>15585</v>
      </c>
      <c r="AN1953">
        <v>12671</v>
      </c>
      <c r="AO1953">
        <v>0.74</v>
      </c>
      <c r="AP1953">
        <v>0.74</v>
      </c>
      <c r="AQ1953">
        <v>0</v>
      </c>
      <c r="AS1953">
        <v>292</v>
      </c>
      <c r="AT1953">
        <v>12671</v>
      </c>
      <c r="AU1953">
        <v>2.9000000000000001E-2</v>
      </c>
      <c r="AV1953">
        <v>66.67</v>
      </c>
      <c r="AW1953">
        <v>43466822</v>
      </c>
      <c r="AX1953">
        <v>77.39</v>
      </c>
      <c r="AY1953">
        <v>41.4</v>
      </c>
      <c r="AZ1953">
        <v>16.462</v>
      </c>
      <c r="BA1953">
        <v>11.132999999999999</v>
      </c>
      <c r="BB1953">
        <v>7894.393</v>
      </c>
      <c r="BC1953">
        <v>0.1</v>
      </c>
      <c r="BD1953">
        <v>539.84900000000005</v>
      </c>
      <c r="BE1953">
        <v>7.11</v>
      </c>
      <c r="BF1953">
        <v>13.5</v>
      </c>
      <c r="BG1953">
        <v>47.4</v>
      </c>
      <c r="BI1953">
        <v>8.8000000000000007</v>
      </c>
      <c r="BJ1953">
        <v>72.06</v>
      </c>
      <c r="BK1953">
        <v>0.77900000000000003</v>
      </c>
    </row>
    <row r="1954" spans="1:63" x14ac:dyDescent="0.3">
      <c r="A1954" t="s">
        <v>208</v>
      </c>
      <c r="B1954" t="s">
        <v>206</v>
      </c>
      <c r="C1954" t="s">
        <v>209</v>
      </c>
      <c r="D1954" s="33">
        <v>44293</v>
      </c>
      <c r="E1954">
        <v>1836260</v>
      </c>
      <c r="F1954">
        <v>15535</v>
      </c>
      <c r="G1954">
        <v>15890.143</v>
      </c>
      <c r="H1954">
        <v>37178</v>
      </c>
      <c r="I1954">
        <v>486</v>
      </c>
      <c r="J1954">
        <v>388.85700000000003</v>
      </c>
      <c r="K1954">
        <v>42245.093999999997</v>
      </c>
      <c r="L1954">
        <v>357.399</v>
      </c>
      <c r="M1954">
        <v>365.56900000000002</v>
      </c>
      <c r="N1954">
        <v>855.31899999999996</v>
      </c>
      <c r="O1954">
        <v>11.180999999999999</v>
      </c>
      <c r="P1954">
        <v>8.9459999999999997</v>
      </c>
      <c r="Q1954">
        <v>1.08</v>
      </c>
      <c r="Z1954">
        <v>59049</v>
      </c>
      <c r="AA1954">
        <v>8456635</v>
      </c>
      <c r="AB1954">
        <v>194.554</v>
      </c>
      <c r="AC1954">
        <v>1.3580000000000001</v>
      </c>
      <c r="AD1954">
        <v>48076</v>
      </c>
      <c r="AE1954">
        <v>1.1060000000000001</v>
      </c>
      <c r="AF1954">
        <v>0.33050000000000002</v>
      </c>
      <c r="AG1954">
        <v>3</v>
      </c>
      <c r="AH1954" t="s">
        <v>204</v>
      </c>
      <c r="AI1954">
        <v>334578</v>
      </c>
      <c r="AJ1954">
        <v>334576</v>
      </c>
      <c r="AK1954">
        <v>2</v>
      </c>
      <c r="AM1954">
        <v>14313</v>
      </c>
      <c r="AN1954">
        <v>12263</v>
      </c>
      <c r="AO1954">
        <v>0.77</v>
      </c>
      <c r="AP1954">
        <v>0.77</v>
      </c>
      <c r="AQ1954">
        <v>0</v>
      </c>
      <c r="AS1954">
        <v>282</v>
      </c>
      <c r="AT1954">
        <v>12263</v>
      </c>
      <c r="AU1954">
        <v>2.8000000000000001E-2</v>
      </c>
      <c r="AV1954">
        <v>66.67</v>
      </c>
      <c r="AW1954">
        <v>43466822</v>
      </c>
      <c r="AX1954">
        <v>77.39</v>
      </c>
      <c r="AY1954">
        <v>41.4</v>
      </c>
      <c r="AZ1954">
        <v>16.462</v>
      </c>
      <c r="BA1954">
        <v>11.132999999999999</v>
      </c>
      <c r="BB1954">
        <v>7894.393</v>
      </c>
      <c r="BC1954">
        <v>0.1</v>
      </c>
      <c r="BD1954">
        <v>539.84900000000005</v>
      </c>
      <c r="BE1954">
        <v>7.11</v>
      </c>
      <c r="BF1954">
        <v>13.5</v>
      </c>
      <c r="BG1954">
        <v>47.4</v>
      </c>
      <c r="BI1954">
        <v>8.8000000000000007</v>
      </c>
      <c r="BJ1954">
        <v>72.06</v>
      </c>
      <c r="BK1954">
        <v>0.77900000000000003</v>
      </c>
    </row>
    <row r="1955" spans="1:63" x14ac:dyDescent="0.3">
      <c r="A1955" t="s">
        <v>208</v>
      </c>
      <c r="B1955" t="s">
        <v>206</v>
      </c>
      <c r="C1955" t="s">
        <v>209</v>
      </c>
      <c r="D1955" s="33">
        <v>44294</v>
      </c>
      <c r="E1955">
        <v>1855806</v>
      </c>
      <c r="F1955">
        <v>19546</v>
      </c>
      <c r="G1955">
        <v>16156.571</v>
      </c>
      <c r="H1955">
        <v>37649</v>
      </c>
      <c r="I1955">
        <v>471</v>
      </c>
      <c r="J1955">
        <v>394.85700000000003</v>
      </c>
      <c r="K1955">
        <v>42694.771000000001</v>
      </c>
      <c r="L1955">
        <v>449.67599999999999</v>
      </c>
      <c r="M1955">
        <v>371.69900000000001</v>
      </c>
      <c r="N1955">
        <v>866.15499999999997</v>
      </c>
      <c r="O1955">
        <v>10.836</v>
      </c>
      <c r="P1955">
        <v>9.0839999999999996</v>
      </c>
      <c r="Q1955">
        <v>1.05</v>
      </c>
      <c r="Z1955">
        <v>57996</v>
      </c>
      <c r="AA1955">
        <v>8514631</v>
      </c>
      <c r="AB1955">
        <v>195.88800000000001</v>
      </c>
      <c r="AC1955">
        <v>1.3340000000000001</v>
      </c>
      <c r="AD1955">
        <v>47818</v>
      </c>
      <c r="AE1955">
        <v>1.1000000000000001</v>
      </c>
      <c r="AF1955">
        <v>0.33789999999999998</v>
      </c>
      <c r="AG1955">
        <v>3</v>
      </c>
      <c r="AH1955" t="s">
        <v>204</v>
      </c>
      <c r="AI1955">
        <v>353147</v>
      </c>
      <c r="AJ1955">
        <v>353142</v>
      </c>
      <c r="AK1955">
        <v>5</v>
      </c>
      <c r="AM1955">
        <v>18569</v>
      </c>
      <c r="AN1955">
        <v>12188</v>
      </c>
      <c r="AO1955">
        <v>0.81</v>
      </c>
      <c r="AP1955">
        <v>0.81</v>
      </c>
      <c r="AQ1955">
        <v>0</v>
      </c>
      <c r="AS1955">
        <v>280</v>
      </c>
      <c r="AT1955">
        <v>12187</v>
      </c>
      <c r="AU1955">
        <v>2.8000000000000001E-2</v>
      </c>
      <c r="AV1955">
        <v>66.67</v>
      </c>
      <c r="AW1955">
        <v>43466822</v>
      </c>
      <c r="AX1955">
        <v>77.39</v>
      </c>
      <c r="AY1955">
        <v>41.4</v>
      </c>
      <c r="AZ1955">
        <v>16.462</v>
      </c>
      <c r="BA1955">
        <v>11.132999999999999</v>
      </c>
      <c r="BB1955">
        <v>7894.393</v>
      </c>
      <c r="BC1955">
        <v>0.1</v>
      </c>
      <c r="BD1955">
        <v>539.84900000000005</v>
      </c>
      <c r="BE1955">
        <v>7.11</v>
      </c>
      <c r="BF1955">
        <v>13.5</v>
      </c>
      <c r="BG1955">
        <v>47.4</v>
      </c>
      <c r="BI1955">
        <v>8.8000000000000007</v>
      </c>
      <c r="BJ1955">
        <v>72.06</v>
      </c>
      <c r="BK1955">
        <v>0.77900000000000003</v>
      </c>
    </row>
    <row r="1956" spans="1:63" x14ac:dyDescent="0.3">
      <c r="A1956" t="s">
        <v>208</v>
      </c>
      <c r="B1956" t="s">
        <v>206</v>
      </c>
      <c r="C1956" t="s">
        <v>209</v>
      </c>
      <c r="D1956" s="33">
        <v>44295</v>
      </c>
      <c r="E1956">
        <v>1875605</v>
      </c>
      <c r="F1956">
        <v>19799</v>
      </c>
      <c r="G1956">
        <v>16127.429</v>
      </c>
      <c r="H1956">
        <v>38074</v>
      </c>
      <c r="I1956">
        <v>425</v>
      </c>
      <c r="J1956">
        <v>392.57100000000003</v>
      </c>
      <c r="K1956">
        <v>43150.267999999996</v>
      </c>
      <c r="L1956">
        <v>455.49700000000001</v>
      </c>
      <c r="M1956">
        <v>371.02800000000002</v>
      </c>
      <c r="N1956">
        <v>875.93200000000002</v>
      </c>
      <c r="O1956">
        <v>9.7780000000000005</v>
      </c>
      <c r="P1956">
        <v>9.032</v>
      </c>
      <c r="Q1956">
        <v>1.01</v>
      </c>
      <c r="Z1956">
        <v>53373</v>
      </c>
      <c r="AA1956">
        <v>8568004</v>
      </c>
      <c r="AB1956">
        <v>197.11600000000001</v>
      </c>
      <c r="AC1956">
        <v>1.228</v>
      </c>
      <c r="AD1956">
        <v>47022</v>
      </c>
      <c r="AE1956">
        <v>1.0820000000000001</v>
      </c>
      <c r="AF1956">
        <v>0.34300000000000003</v>
      </c>
      <c r="AG1956">
        <v>2.9</v>
      </c>
      <c r="AH1956" t="s">
        <v>204</v>
      </c>
      <c r="AI1956">
        <v>373005</v>
      </c>
      <c r="AJ1956">
        <v>373000</v>
      </c>
      <c r="AK1956">
        <v>5</v>
      </c>
      <c r="AM1956">
        <v>19858</v>
      </c>
      <c r="AN1956">
        <v>12337</v>
      </c>
      <c r="AO1956">
        <v>0.86</v>
      </c>
      <c r="AP1956">
        <v>0.86</v>
      </c>
      <c r="AQ1956">
        <v>0</v>
      </c>
      <c r="AS1956">
        <v>284</v>
      </c>
      <c r="AT1956">
        <v>12336</v>
      </c>
      <c r="AU1956">
        <v>2.8000000000000001E-2</v>
      </c>
      <c r="AV1956">
        <v>66.67</v>
      </c>
      <c r="AW1956">
        <v>43466822</v>
      </c>
      <c r="AX1956">
        <v>77.39</v>
      </c>
      <c r="AY1956">
        <v>41.4</v>
      </c>
      <c r="AZ1956">
        <v>16.462</v>
      </c>
      <c r="BA1956">
        <v>11.132999999999999</v>
      </c>
      <c r="BB1956">
        <v>7894.393</v>
      </c>
      <c r="BC1956">
        <v>0.1</v>
      </c>
      <c r="BD1956">
        <v>539.84900000000005</v>
      </c>
      <c r="BE1956">
        <v>7.11</v>
      </c>
      <c r="BF1956">
        <v>13.5</v>
      </c>
      <c r="BG1956">
        <v>47.4</v>
      </c>
      <c r="BI1956">
        <v>8.8000000000000007</v>
      </c>
      <c r="BJ1956">
        <v>72.06</v>
      </c>
      <c r="BK1956">
        <v>0.77900000000000003</v>
      </c>
    </row>
    <row r="1957" spans="1:63" x14ac:dyDescent="0.3">
      <c r="A1957" t="s">
        <v>208</v>
      </c>
      <c r="B1957" t="s">
        <v>206</v>
      </c>
      <c r="C1957" t="s">
        <v>209</v>
      </c>
      <c r="D1957" s="33">
        <v>44296</v>
      </c>
      <c r="E1957">
        <v>1893192</v>
      </c>
      <c r="F1957">
        <v>17587</v>
      </c>
      <c r="G1957">
        <v>15717.571</v>
      </c>
      <c r="H1957">
        <v>38479</v>
      </c>
      <c r="I1957">
        <v>405</v>
      </c>
      <c r="J1957">
        <v>392.85700000000003</v>
      </c>
      <c r="K1957">
        <v>43554.875</v>
      </c>
      <c r="L1957">
        <v>404.60700000000003</v>
      </c>
      <c r="M1957">
        <v>361.59899999999999</v>
      </c>
      <c r="N1957">
        <v>885.25</v>
      </c>
      <c r="O1957">
        <v>9.3170000000000002</v>
      </c>
      <c r="P1957">
        <v>9.0380000000000003</v>
      </c>
      <c r="Q1957">
        <v>0.99</v>
      </c>
      <c r="Z1957">
        <v>54420</v>
      </c>
      <c r="AA1957">
        <v>8622424</v>
      </c>
      <c r="AB1957">
        <v>198.36799999999999</v>
      </c>
      <c r="AC1957">
        <v>1.252</v>
      </c>
      <c r="AD1957">
        <v>46375</v>
      </c>
      <c r="AE1957">
        <v>1.0669999999999999</v>
      </c>
      <c r="AF1957">
        <v>0.33889999999999998</v>
      </c>
      <c r="AG1957">
        <v>3</v>
      </c>
      <c r="AH1957" t="s">
        <v>204</v>
      </c>
      <c r="AI1957">
        <v>377053</v>
      </c>
      <c r="AJ1957">
        <v>377048</v>
      </c>
      <c r="AK1957">
        <v>5</v>
      </c>
      <c r="AM1957">
        <v>4048</v>
      </c>
      <c r="AN1957">
        <v>12355</v>
      </c>
      <c r="AO1957">
        <v>0.87</v>
      </c>
      <c r="AP1957">
        <v>0.87</v>
      </c>
      <c r="AQ1957">
        <v>0</v>
      </c>
      <c r="AS1957">
        <v>284</v>
      </c>
      <c r="AT1957">
        <v>12355</v>
      </c>
      <c r="AU1957">
        <v>2.8000000000000001E-2</v>
      </c>
      <c r="AV1957">
        <v>66.67</v>
      </c>
      <c r="AW1957">
        <v>43466822</v>
      </c>
      <c r="AX1957">
        <v>77.39</v>
      </c>
      <c r="AY1957">
        <v>41.4</v>
      </c>
      <c r="AZ1957">
        <v>16.462</v>
      </c>
      <c r="BA1957">
        <v>11.132999999999999</v>
      </c>
      <c r="BB1957">
        <v>7894.393</v>
      </c>
      <c r="BC1957">
        <v>0.1</v>
      </c>
      <c r="BD1957">
        <v>539.84900000000005</v>
      </c>
      <c r="BE1957">
        <v>7.11</v>
      </c>
      <c r="BF1957">
        <v>13.5</v>
      </c>
      <c r="BG1957">
        <v>47.4</v>
      </c>
      <c r="BI1957">
        <v>8.8000000000000007</v>
      </c>
      <c r="BJ1957">
        <v>72.06</v>
      </c>
      <c r="BK1957">
        <v>0.77900000000000003</v>
      </c>
    </row>
    <row r="1958" spans="1:63" x14ac:dyDescent="0.3">
      <c r="A1958" t="s">
        <v>208</v>
      </c>
      <c r="B1958" t="s">
        <v>206</v>
      </c>
      <c r="C1958" t="s">
        <v>209</v>
      </c>
      <c r="D1958" s="33">
        <v>44297</v>
      </c>
      <c r="E1958">
        <v>1905430</v>
      </c>
      <c r="F1958">
        <v>12238</v>
      </c>
      <c r="G1958">
        <v>15486.143</v>
      </c>
      <c r="H1958">
        <v>38718</v>
      </c>
      <c r="I1958">
        <v>239</v>
      </c>
      <c r="J1958">
        <v>389.14299999999997</v>
      </c>
      <c r="K1958">
        <v>43836.423000000003</v>
      </c>
      <c r="L1958">
        <v>281.548</v>
      </c>
      <c r="M1958">
        <v>356.27499999999998</v>
      </c>
      <c r="N1958">
        <v>890.74800000000005</v>
      </c>
      <c r="O1958">
        <v>5.4980000000000002</v>
      </c>
      <c r="P1958">
        <v>8.9529999999999994</v>
      </c>
      <c r="Q1958">
        <v>0.98</v>
      </c>
      <c r="Z1958">
        <v>34461</v>
      </c>
      <c r="AA1958">
        <v>8656885</v>
      </c>
      <c r="AB1958">
        <v>199.161</v>
      </c>
      <c r="AC1958">
        <v>0.79300000000000004</v>
      </c>
      <c r="AD1958">
        <v>46111</v>
      </c>
      <c r="AE1958">
        <v>1.0609999999999999</v>
      </c>
      <c r="AF1958">
        <v>0.33579999999999999</v>
      </c>
      <c r="AG1958">
        <v>3</v>
      </c>
      <c r="AH1958" t="s">
        <v>204</v>
      </c>
      <c r="AI1958">
        <v>378269</v>
      </c>
      <c r="AJ1958">
        <v>378264</v>
      </c>
      <c r="AK1958">
        <v>5</v>
      </c>
      <c r="AM1958">
        <v>1216</v>
      </c>
      <c r="AN1958">
        <v>12349</v>
      </c>
      <c r="AO1958">
        <v>0.87</v>
      </c>
      <c r="AP1958">
        <v>0.87</v>
      </c>
      <c r="AQ1958">
        <v>0</v>
      </c>
      <c r="AS1958">
        <v>284</v>
      </c>
      <c r="AT1958">
        <v>12349</v>
      </c>
      <c r="AU1958">
        <v>2.8000000000000001E-2</v>
      </c>
      <c r="AV1958">
        <v>66.67</v>
      </c>
      <c r="AW1958">
        <v>43466822</v>
      </c>
      <c r="AX1958">
        <v>77.39</v>
      </c>
      <c r="AY1958">
        <v>41.4</v>
      </c>
      <c r="AZ1958">
        <v>16.462</v>
      </c>
      <c r="BA1958">
        <v>11.132999999999999</v>
      </c>
      <c r="BB1958">
        <v>7894.393</v>
      </c>
      <c r="BC1958">
        <v>0.1</v>
      </c>
      <c r="BD1958">
        <v>539.84900000000005</v>
      </c>
      <c r="BE1958">
        <v>7.11</v>
      </c>
      <c r="BF1958">
        <v>13.5</v>
      </c>
      <c r="BG1958">
        <v>47.4</v>
      </c>
      <c r="BI1958">
        <v>8.8000000000000007</v>
      </c>
      <c r="BJ1958">
        <v>72.06</v>
      </c>
      <c r="BK1958">
        <v>0.77900000000000003</v>
      </c>
    </row>
    <row r="1959" spans="1:63" x14ac:dyDescent="0.3">
      <c r="A1959" t="s">
        <v>208</v>
      </c>
      <c r="B1959" t="s">
        <v>206</v>
      </c>
      <c r="C1959" t="s">
        <v>209</v>
      </c>
      <c r="D1959" s="33">
        <v>44298</v>
      </c>
      <c r="E1959">
        <v>1913415</v>
      </c>
      <c r="F1959">
        <v>7985</v>
      </c>
      <c r="G1959">
        <v>15155.429</v>
      </c>
      <c r="H1959">
        <v>39012</v>
      </c>
      <c r="I1959">
        <v>294</v>
      </c>
      <c r="J1959">
        <v>393.85700000000003</v>
      </c>
      <c r="K1959">
        <v>44020.125999999997</v>
      </c>
      <c r="L1959">
        <v>183.703</v>
      </c>
      <c r="M1959">
        <v>348.66699999999997</v>
      </c>
      <c r="N1959">
        <v>897.51199999999994</v>
      </c>
      <c r="O1959">
        <v>6.7640000000000002</v>
      </c>
      <c r="P1959">
        <v>9.0609999999999999</v>
      </c>
      <c r="Q1959">
        <v>0.97</v>
      </c>
      <c r="Z1959">
        <v>20831</v>
      </c>
      <c r="AA1959">
        <v>8677716</v>
      </c>
      <c r="AB1959">
        <v>199.64</v>
      </c>
      <c r="AC1959">
        <v>0.47899999999999998</v>
      </c>
      <c r="AD1959">
        <v>45949</v>
      </c>
      <c r="AE1959">
        <v>1.0569999999999999</v>
      </c>
      <c r="AF1959">
        <v>0.32979999999999998</v>
      </c>
      <c r="AG1959">
        <v>3</v>
      </c>
      <c r="AH1959" t="s">
        <v>204</v>
      </c>
      <c r="AI1959">
        <v>388404</v>
      </c>
      <c r="AJ1959">
        <v>388399</v>
      </c>
      <c r="AK1959">
        <v>5</v>
      </c>
      <c r="AM1959">
        <v>10135</v>
      </c>
      <c r="AN1959">
        <v>11961</v>
      </c>
      <c r="AO1959">
        <v>0.89</v>
      </c>
      <c r="AP1959">
        <v>0.89</v>
      </c>
      <c r="AQ1959">
        <v>0</v>
      </c>
      <c r="AS1959">
        <v>275</v>
      </c>
      <c r="AT1959">
        <v>11960</v>
      </c>
      <c r="AU1959">
        <v>2.8000000000000001E-2</v>
      </c>
      <c r="AV1959">
        <v>66.67</v>
      </c>
      <c r="AW1959">
        <v>43466822</v>
      </c>
      <c r="AX1959">
        <v>77.39</v>
      </c>
      <c r="AY1959">
        <v>41.4</v>
      </c>
      <c r="AZ1959">
        <v>16.462</v>
      </c>
      <c r="BA1959">
        <v>11.132999999999999</v>
      </c>
      <c r="BB1959">
        <v>7894.393</v>
      </c>
      <c r="BC1959">
        <v>0.1</v>
      </c>
      <c r="BD1959">
        <v>539.84900000000005</v>
      </c>
      <c r="BE1959">
        <v>7.11</v>
      </c>
      <c r="BF1959">
        <v>13.5</v>
      </c>
      <c r="BG1959">
        <v>47.4</v>
      </c>
      <c r="BI1959">
        <v>8.8000000000000007</v>
      </c>
      <c r="BJ1959">
        <v>72.06</v>
      </c>
      <c r="BK1959">
        <v>0.77900000000000003</v>
      </c>
    </row>
    <row r="1960" spans="1:63" x14ac:dyDescent="0.3">
      <c r="A1960" t="s">
        <v>208</v>
      </c>
      <c r="B1960" t="s">
        <v>206</v>
      </c>
      <c r="C1960" t="s">
        <v>209</v>
      </c>
      <c r="D1960" s="33">
        <v>44299</v>
      </c>
      <c r="E1960">
        <v>1925224</v>
      </c>
      <c r="F1960">
        <v>11809</v>
      </c>
      <c r="G1960">
        <v>14928.429</v>
      </c>
      <c r="H1960">
        <v>39477</v>
      </c>
      <c r="I1960">
        <v>465</v>
      </c>
      <c r="J1960">
        <v>397.85700000000003</v>
      </c>
      <c r="K1960">
        <v>44291.805</v>
      </c>
      <c r="L1960">
        <v>271.678</v>
      </c>
      <c r="M1960">
        <v>343.44400000000002</v>
      </c>
      <c r="N1960">
        <v>908.21</v>
      </c>
      <c r="O1960">
        <v>10.698</v>
      </c>
      <c r="P1960">
        <v>9.1530000000000005</v>
      </c>
      <c r="Q1960">
        <v>0.97</v>
      </c>
      <c r="Z1960">
        <v>38684</v>
      </c>
      <c r="AA1960">
        <v>8716400</v>
      </c>
      <c r="AB1960">
        <v>200.53</v>
      </c>
      <c r="AC1960">
        <v>0.89</v>
      </c>
      <c r="AD1960">
        <v>45545</v>
      </c>
      <c r="AE1960">
        <v>1.048</v>
      </c>
      <c r="AF1960">
        <v>0.32779999999999998</v>
      </c>
      <c r="AG1960">
        <v>3.1</v>
      </c>
      <c r="AH1960" t="s">
        <v>204</v>
      </c>
      <c r="AI1960">
        <v>403556</v>
      </c>
      <c r="AJ1960">
        <v>403551</v>
      </c>
      <c r="AK1960">
        <v>5</v>
      </c>
      <c r="AM1960">
        <v>15152</v>
      </c>
      <c r="AN1960">
        <v>11899</v>
      </c>
      <c r="AO1960">
        <v>0.93</v>
      </c>
      <c r="AP1960">
        <v>0.93</v>
      </c>
      <c r="AQ1960">
        <v>0</v>
      </c>
      <c r="AS1960">
        <v>274</v>
      </c>
      <c r="AT1960">
        <v>11898</v>
      </c>
      <c r="AU1960">
        <v>2.7E-2</v>
      </c>
      <c r="AV1960">
        <v>69.44</v>
      </c>
      <c r="AW1960">
        <v>43466822</v>
      </c>
      <c r="AX1960">
        <v>77.39</v>
      </c>
      <c r="AY1960">
        <v>41.4</v>
      </c>
      <c r="AZ1960">
        <v>16.462</v>
      </c>
      <c r="BA1960">
        <v>11.132999999999999</v>
      </c>
      <c r="BB1960">
        <v>7894.393</v>
      </c>
      <c r="BC1960">
        <v>0.1</v>
      </c>
      <c r="BD1960">
        <v>539.84900000000005</v>
      </c>
      <c r="BE1960">
        <v>7.11</v>
      </c>
      <c r="BF1960">
        <v>13.5</v>
      </c>
      <c r="BG1960">
        <v>47.4</v>
      </c>
      <c r="BI1960">
        <v>8.8000000000000007</v>
      </c>
      <c r="BJ1960">
        <v>72.06</v>
      </c>
      <c r="BK1960">
        <v>0.77900000000000003</v>
      </c>
    </row>
    <row r="1961" spans="1:63" x14ac:dyDescent="0.3">
      <c r="A1961" t="s">
        <v>208</v>
      </c>
      <c r="B1961" t="s">
        <v>206</v>
      </c>
      <c r="C1961" t="s">
        <v>209</v>
      </c>
      <c r="D1961" s="33">
        <v>44300</v>
      </c>
      <c r="E1961">
        <v>1939901</v>
      </c>
      <c r="F1961">
        <v>14677</v>
      </c>
      <c r="G1961">
        <v>14805.857</v>
      </c>
      <c r="H1961">
        <v>39950</v>
      </c>
      <c r="I1961">
        <v>473</v>
      </c>
      <c r="J1961">
        <v>396</v>
      </c>
      <c r="K1961">
        <v>44629.464999999997</v>
      </c>
      <c r="L1961">
        <v>337.66</v>
      </c>
      <c r="M1961">
        <v>340.62400000000002</v>
      </c>
      <c r="N1961">
        <v>919.09199999999998</v>
      </c>
      <c r="O1961">
        <v>10.882</v>
      </c>
      <c r="P1961">
        <v>9.11</v>
      </c>
      <c r="Q1961">
        <v>0.96</v>
      </c>
      <c r="Z1961">
        <v>54353</v>
      </c>
      <c r="AA1961">
        <v>8770753</v>
      </c>
      <c r="AB1961">
        <v>201.78</v>
      </c>
      <c r="AC1961">
        <v>1.25</v>
      </c>
      <c r="AD1961">
        <v>44874</v>
      </c>
      <c r="AE1961">
        <v>1.032</v>
      </c>
      <c r="AF1961">
        <v>0.32990000000000003</v>
      </c>
      <c r="AG1961">
        <v>3</v>
      </c>
      <c r="AH1961" t="s">
        <v>204</v>
      </c>
      <c r="AI1961">
        <v>419300</v>
      </c>
      <c r="AJ1961">
        <v>419295</v>
      </c>
      <c r="AK1961">
        <v>5</v>
      </c>
      <c r="AM1961">
        <v>15744</v>
      </c>
      <c r="AN1961">
        <v>12103</v>
      </c>
      <c r="AO1961">
        <v>0.96</v>
      </c>
      <c r="AP1961">
        <v>0.96</v>
      </c>
      <c r="AQ1961">
        <v>0</v>
      </c>
      <c r="AS1961">
        <v>278</v>
      </c>
      <c r="AT1961">
        <v>12103</v>
      </c>
      <c r="AU1961">
        <v>2.8000000000000001E-2</v>
      </c>
      <c r="AV1961">
        <v>69.44</v>
      </c>
      <c r="AW1961">
        <v>43466822</v>
      </c>
      <c r="AX1961">
        <v>77.39</v>
      </c>
      <c r="AY1961">
        <v>41.4</v>
      </c>
      <c r="AZ1961">
        <v>16.462</v>
      </c>
      <c r="BA1961">
        <v>11.132999999999999</v>
      </c>
      <c r="BB1961">
        <v>7894.393</v>
      </c>
      <c r="BC1961">
        <v>0.1</v>
      </c>
      <c r="BD1961">
        <v>539.84900000000005</v>
      </c>
      <c r="BE1961">
        <v>7.11</v>
      </c>
      <c r="BF1961">
        <v>13.5</v>
      </c>
      <c r="BG1961">
        <v>47.4</v>
      </c>
      <c r="BI1961">
        <v>8.8000000000000007</v>
      </c>
      <c r="BJ1961">
        <v>72.06</v>
      </c>
      <c r="BK1961">
        <v>0.77900000000000003</v>
      </c>
    </row>
    <row r="1962" spans="1:63" x14ac:dyDescent="0.3">
      <c r="A1962" t="s">
        <v>208</v>
      </c>
      <c r="B1962" t="s">
        <v>206</v>
      </c>
      <c r="C1962" t="s">
        <v>209</v>
      </c>
      <c r="D1962" s="33">
        <v>44301</v>
      </c>
      <c r="E1962">
        <v>1956454</v>
      </c>
      <c r="F1962">
        <v>16553</v>
      </c>
      <c r="G1962">
        <v>14378.286</v>
      </c>
      <c r="H1962">
        <v>40389</v>
      </c>
      <c r="I1962">
        <v>439</v>
      </c>
      <c r="J1962">
        <v>391.42899999999997</v>
      </c>
      <c r="K1962">
        <v>45010.284</v>
      </c>
      <c r="L1962">
        <v>380.81900000000002</v>
      </c>
      <c r="M1962">
        <v>330.78800000000001</v>
      </c>
      <c r="N1962">
        <v>929.19100000000003</v>
      </c>
      <c r="O1962">
        <v>10.1</v>
      </c>
      <c r="P1962">
        <v>9.0050000000000008</v>
      </c>
      <c r="Q1962">
        <v>0.92</v>
      </c>
      <c r="Z1962">
        <v>51344</v>
      </c>
      <c r="AA1962">
        <v>8822097</v>
      </c>
      <c r="AB1962">
        <v>202.96199999999999</v>
      </c>
      <c r="AC1962">
        <v>1.181</v>
      </c>
      <c r="AD1962">
        <v>43924</v>
      </c>
      <c r="AE1962">
        <v>1.0109999999999999</v>
      </c>
      <c r="AF1962">
        <v>0.32729999999999998</v>
      </c>
      <c r="AG1962">
        <v>3.1</v>
      </c>
      <c r="AH1962" t="s">
        <v>204</v>
      </c>
      <c r="AI1962">
        <v>432820</v>
      </c>
      <c r="AJ1962">
        <v>432815</v>
      </c>
      <c r="AK1962">
        <v>5</v>
      </c>
      <c r="AM1962">
        <v>13520</v>
      </c>
      <c r="AN1962">
        <v>11382</v>
      </c>
      <c r="AO1962">
        <v>1</v>
      </c>
      <c r="AP1962">
        <v>1</v>
      </c>
      <c r="AQ1962">
        <v>0</v>
      </c>
      <c r="AS1962">
        <v>262</v>
      </c>
      <c r="AT1962">
        <v>11382</v>
      </c>
      <c r="AU1962">
        <v>2.5999999999999999E-2</v>
      </c>
      <c r="AV1962">
        <v>69.44</v>
      </c>
      <c r="AW1962">
        <v>43466822</v>
      </c>
      <c r="AX1962">
        <v>77.39</v>
      </c>
      <c r="AY1962">
        <v>41.4</v>
      </c>
      <c r="AZ1962">
        <v>16.462</v>
      </c>
      <c r="BA1962">
        <v>11.132999999999999</v>
      </c>
      <c r="BB1962">
        <v>7894.393</v>
      </c>
      <c r="BC1962">
        <v>0.1</v>
      </c>
      <c r="BD1962">
        <v>539.84900000000005</v>
      </c>
      <c r="BE1962">
        <v>7.11</v>
      </c>
      <c r="BF1962">
        <v>13.5</v>
      </c>
      <c r="BG1962">
        <v>47.4</v>
      </c>
      <c r="BI1962">
        <v>8.8000000000000007</v>
      </c>
      <c r="BJ1962">
        <v>72.06</v>
      </c>
      <c r="BK1962">
        <v>0.77900000000000003</v>
      </c>
    </row>
    <row r="1963" spans="1:63" x14ac:dyDescent="0.3">
      <c r="A1963" t="s">
        <v>208</v>
      </c>
      <c r="B1963" t="s">
        <v>206</v>
      </c>
      <c r="C1963" t="s">
        <v>209</v>
      </c>
      <c r="D1963" s="33">
        <v>44302</v>
      </c>
      <c r="E1963">
        <v>1974056</v>
      </c>
      <c r="F1963">
        <v>17602</v>
      </c>
      <c r="G1963">
        <v>14064.429</v>
      </c>
      <c r="H1963">
        <v>40832</v>
      </c>
      <c r="I1963">
        <v>443</v>
      </c>
      <c r="J1963">
        <v>394</v>
      </c>
      <c r="K1963">
        <v>45415.235999999997</v>
      </c>
      <c r="L1963">
        <v>404.95299999999997</v>
      </c>
      <c r="M1963">
        <v>323.56700000000001</v>
      </c>
      <c r="N1963">
        <v>939.38300000000004</v>
      </c>
      <c r="O1963">
        <v>10.192</v>
      </c>
      <c r="P1963">
        <v>9.0640000000000001</v>
      </c>
      <c r="Q1963">
        <v>0.91</v>
      </c>
      <c r="Z1963">
        <v>47421</v>
      </c>
      <c r="AA1963">
        <v>8869518</v>
      </c>
      <c r="AB1963">
        <v>204.053</v>
      </c>
      <c r="AC1963">
        <v>1.091</v>
      </c>
      <c r="AD1963">
        <v>43073</v>
      </c>
      <c r="AE1963">
        <v>0.99099999999999999</v>
      </c>
      <c r="AF1963">
        <v>0.32650000000000001</v>
      </c>
      <c r="AG1963">
        <v>3.1</v>
      </c>
      <c r="AH1963" t="s">
        <v>204</v>
      </c>
      <c r="AI1963">
        <v>445864</v>
      </c>
      <c r="AJ1963">
        <v>445859</v>
      </c>
      <c r="AK1963">
        <v>5</v>
      </c>
      <c r="AM1963">
        <v>13044</v>
      </c>
      <c r="AN1963">
        <v>10408</v>
      </c>
      <c r="AO1963">
        <v>1.03</v>
      </c>
      <c r="AP1963">
        <v>1.03</v>
      </c>
      <c r="AQ1963">
        <v>0</v>
      </c>
      <c r="AS1963">
        <v>239</v>
      </c>
      <c r="AT1963">
        <v>10408</v>
      </c>
      <c r="AU1963">
        <v>2.4E-2</v>
      </c>
      <c r="AV1963">
        <v>69.44</v>
      </c>
      <c r="AW1963">
        <v>43466822</v>
      </c>
      <c r="AX1963">
        <v>77.39</v>
      </c>
      <c r="AY1963">
        <v>41.4</v>
      </c>
      <c r="AZ1963">
        <v>16.462</v>
      </c>
      <c r="BA1963">
        <v>11.132999999999999</v>
      </c>
      <c r="BB1963">
        <v>7894.393</v>
      </c>
      <c r="BC1963">
        <v>0.1</v>
      </c>
      <c r="BD1963">
        <v>539.84900000000005</v>
      </c>
      <c r="BE1963">
        <v>7.11</v>
      </c>
      <c r="BF1963">
        <v>13.5</v>
      </c>
      <c r="BG1963">
        <v>47.4</v>
      </c>
      <c r="BI1963">
        <v>8.8000000000000007</v>
      </c>
      <c r="BJ1963">
        <v>72.06</v>
      </c>
      <c r="BK1963">
        <v>0.77900000000000003</v>
      </c>
    </row>
    <row r="1964" spans="1:63" x14ac:dyDescent="0.3">
      <c r="A1964" t="s">
        <v>208</v>
      </c>
      <c r="B1964" t="s">
        <v>206</v>
      </c>
      <c r="C1964" t="s">
        <v>209</v>
      </c>
      <c r="D1964" s="33">
        <v>44303</v>
      </c>
      <c r="E1964">
        <v>1989160</v>
      </c>
      <c r="F1964">
        <v>15104</v>
      </c>
      <c r="G1964">
        <v>13709.714</v>
      </c>
      <c r="H1964">
        <v>41278</v>
      </c>
      <c r="I1964">
        <v>446</v>
      </c>
      <c r="J1964">
        <v>399.85700000000003</v>
      </c>
      <c r="K1964">
        <v>45762.720000000001</v>
      </c>
      <c r="L1964">
        <v>347.483</v>
      </c>
      <c r="M1964">
        <v>315.40600000000001</v>
      </c>
      <c r="N1964">
        <v>949.64400000000001</v>
      </c>
      <c r="O1964">
        <v>10.260999999999999</v>
      </c>
      <c r="P1964">
        <v>9.1989999999999998</v>
      </c>
      <c r="Q1964">
        <v>0.89</v>
      </c>
      <c r="AD1964">
        <v>39536</v>
      </c>
      <c r="AE1964">
        <v>0.91</v>
      </c>
      <c r="AF1964">
        <v>0.3468</v>
      </c>
      <c r="AG1964">
        <v>2.9</v>
      </c>
      <c r="AH1964" t="s">
        <v>204</v>
      </c>
      <c r="AI1964">
        <v>449197</v>
      </c>
      <c r="AJ1964">
        <v>449192</v>
      </c>
      <c r="AK1964">
        <v>5</v>
      </c>
      <c r="AM1964">
        <v>3333</v>
      </c>
      <c r="AN1964">
        <v>10306</v>
      </c>
      <c r="AO1964">
        <v>1.03</v>
      </c>
      <c r="AP1964">
        <v>1.03</v>
      </c>
      <c r="AQ1964">
        <v>0</v>
      </c>
      <c r="AS1964">
        <v>237</v>
      </c>
      <c r="AT1964">
        <v>10306</v>
      </c>
      <c r="AU1964">
        <v>2.4E-2</v>
      </c>
      <c r="AV1964">
        <v>69.44</v>
      </c>
      <c r="AW1964">
        <v>43466822</v>
      </c>
      <c r="AX1964">
        <v>77.39</v>
      </c>
      <c r="AY1964">
        <v>41.4</v>
      </c>
      <c r="AZ1964">
        <v>16.462</v>
      </c>
      <c r="BA1964">
        <v>11.132999999999999</v>
      </c>
      <c r="BB1964">
        <v>7894.393</v>
      </c>
      <c r="BC1964">
        <v>0.1</v>
      </c>
      <c r="BD1964">
        <v>539.84900000000005</v>
      </c>
      <c r="BE1964">
        <v>7.11</v>
      </c>
      <c r="BF1964">
        <v>13.5</v>
      </c>
      <c r="BG1964">
        <v>47.4</v>
      </c>
      <c r="BI1964">
        <v>8.8000000000000007</v>
      </c>
      <c r="BJ1964">
        <v>72.06</v>
      </c>
      <c r="BK1964">
        <v>0.77900000000000003</v>
      </c>
    </row>
    <row r="1965" spans="1:63" x14ac:dyDescent="0.3">
      <c r="A1965" t="s">
        <v>208</v>
      </c>
      <c r="B1965" t="s">
        <v>206</v>
      </c>
      <c r="C1965" t="s">
        <v>209</v>
      </c>
      <c r="D1965" s="33">
        <v>44304</v>
      </c>
      <c r="E1965">
        <v>1999567</v>
      </c>
      <c r="F1965">
        <v>10407</v>
      </c>
      <c r="G1965">
        <v>13448.143</v>
      </c>
      <c r="H1965">
        <v>41534</v>
      </c>
      <c r="I1965">
        <v>256</v>
      </c>
      <c r="J1965">
        <v>402.286</v>
      </c>
      <c r="K1965">
        <v>46002.144</v>
      </c>
      <c r="L1965">
        <v>239.42400000000001</v>
      </c>
      <c r="M1965">
        <v>309.38900000000001</v>
      </c>
      <c r="N1965">
        <v>955.53300000000002</v>
      </c>
      <c r="O1965">
        <v>5.89</v>
      </c>
      <c r="P1965">
        <v>9.2550000000000008</v>
      </c>
      <c r="Q1965">
        <v>0.89</v>
      </c>
      <c r="AD1965">
        <v>38849</v>
      </c>
      <c r="AE1965">
        <v>0.89400000000000002</v>
      </c>
      <c r="AF1965">
        <v>0.34620000000000001</v>
      </c>
      <c r="AG1965">
        <v>2.9</v>
      </c>
      <c r="AH1965" t="s">
        <v>204</v>
      </c>
      <c r="AI1965">
        <v>450650</v>
      </c>
      <c r="AJ1965">
        <v>450645</v>
      </c>
      <c r="AK1965">
        <v>5</v>
      </c>
      <c r="AM1965">
        <v>1453</v>
      </c>
      <c r="AN1965">
        <v>10340</v>
      </c>
      <c r="AO1965">
        <v>1.04</v>
      </c>
      <c r="AP1965">
        <v>1.04</v>
      </c>
      <c r="AQ1965">
        <v>0</v>
      </c>
      <c r="AS1965">
        <v>238</v>
      </c>
      <c r="AT1965">
        <v>10340</v>
      </c>
      <c r="AU1965">
        <v>2.4E-2</v>
      </c>
      <c r="AV1965">
        <v>69.44</v>
      </c>
      <c r="AW1965">
        <v>43466822</v>
      </c>
      <c r="AX1965">
        <v>77.39</v>
      </c>
      <c r="AY1965">
        <v>41.4</v>
      </c>
      <c r="AZ1965">
        <v>16.462</v>
      </c>
      <c r="BA1965">
        <v>11.132999999999999</v>
      </c>
      <c r="BB1965">
        <v>7894.393</v>
      </c>
      <c r="BC1965">
        <v>0.1</v>
      </c>
      <c r="BD1965">
        <v>539.84900000000005</v>
      </c>
      <c r="BE1965">
        <v>7.11</v>
      </c>
      <c r="BF1965">
        <v>13.5</v>
      </c>
      <c r="BG1965">
        <v>47.4</v>
      </c>
      <c r="BI1965">
        <v>8.8000000000000007</v>
      </c>
      <c r="BJ1965">
        <v>72.06</v>
      </c>
      <c r="BK1965">
        <v>0.77900000000000003</v>
      </c>
    </row>
    <row r="1966" spans="1:63" x14ac:dyDescent="0.3">
      <c r="A1966" t="s">
        <v>208</v>
      </c>
      <c r="B1966" t="s">
        <v>206</v>
      </c>
      <c r="C1966" t="s">
        <v>209</v>
      </c>
      <c r="D1966" s="33">
        <v>44305</v>
      </c>
      <c r="E1966">
        <v>2006197</v>
      </c>
      <c r="F1966">
        <v>6630</v>
      </c>
      <c r="G1966">
        <v>13254.571</v>
      </c>
      <c r="H1966">
        <v>41755</v>
      </c>
      <c r="I1966">
        <v>221</v>
      </c>
      <c r="J1966">
        <v>391.85700000000003</v>
      </c>
      <c r="K1966">
        <v>46154.673999999999</v>
      </c>
      <c r="L1966">
        <v>152.53</v>
      </c>
      <c r="M1966">
        <v>304.935</v>
      </c>
      <c r="N1966">
        <v>960.61800000000005</v>
      </c>
      <c r="O1966">
        <v>5.0839999999999996</v>
      </c>
      <c r="P1966">
        <v>9.0150000000000006</v>
      </c>
      <c r="Q1966">
        <v>0.89</v>
      </c>
      <c r="AA1966">
        <v>8958482</v>
      </c>
      <c r="AB1966">
        <v>206.09899999999999</v>
      </c>
      <c r="AD1966">
        <v>40109</v>
      </c>
      <c r="AE1966">
        <v>0.92300000000000004</v>
      </c>
      <c r="AF1966">
        <v>0.33050000000000002</v>
      </c>
      <c r="AG1966">
        <v>3</v>
      </c>
      <c r="AH1966" t="s">
        <v>204</v>
      </c>
      <c r="AI1966">
        <v>462794</v>
      </c>
      <c r="AJ1966">
        <v>462789</v>
      </c>
      <c r="AK1966">
        <v>5</v>
      </c>
      <c r="AM1966">
        <v>12144</v>
      </c>
      <c r="AN1966">
        <v>10627</v>
      </c>
      <c r="AO1966">
        <v>1.06</v>
      </c>
      <c r="AP1966">
        <v>1.06</v>
      </c>
      <c r="AQ1966">
        <v>0</v>
      </c>
      <c r="AS1966">
        <v>244</v>
      </c>
      <c r="AT1966">
        <v>10627</v>
      </c>
      <c r="AU1966">
        <v>2.4E-2</v>
      </c>
      <c r="AV1966">
        <v>69.44</v>
      </c>
      <c r="AW1966">
        <v>43466822</v>
      </c>
      <c r="AX1966">
        <v>77.39</v>
      </c>
      <c r="AY1966">
        <v>41.4</v>
      </c>
      <c r="AZ1966">
        <v>16.462</v>
      </c>
      <c r="BA1966">
        <v>11.132999999999999</v>
      </c>
      <c r="BB1966">
        <v>7894.393</v>
      </c>
      <c r="BC1966">
        <v>0.1</v>
      </c>
      <c r="BD1966">
        <v>539.84900000000005</v>
      </c>
      <c r="BE1966">
        <v>7.11</v>
      </c>
      <c r="BF1966">
        <v>13.5</v>
      </c>
      <c r="BG1966">
        <v>47.4</v>
      </c>
      <c r="BI1966">
        <v>8.8000000000000007</v>
      </c>
      <c r="BJ1966">
        <v>72.06</v>
      </c>
      <c r="BK1966">
        <v>0.77900000000000003</v>
      </c>
    </row>
    <row r="1967" spans="1:63" x14ac:dyDescent="0.3">
      <c r="A1967" t="s">
        <v>208</v>
      </c>
      <c r="B1967" t="s">
        <v>206</v>
      </c>
      <c r="C1967" t="s">
        <v>209</v>
      </c>
      <c r="D1967" s="33">
        <v>44306</v>
      </c>
      <c r="E1967">
        <v>2015257</v>
      </c>
      <c r="F1967">
        <v>9060</v>
      </c>
      <c r="G1967">
        <v>12861.857</v>
      </c>
      <c r="H1967">
        <v>42129</v>
      </c>
      <c r="I1967">
        <v>374</v>
      </c>
      <c r="J1967">
        <v>378.85700000000003</v>
      </c>
      <c r="K1967">
        <v>46363.108999999997</v>
      </c>
      <c r="L1967">
        <v>208.435</v>
      </c>
      <c r="M1967">
        <v>295.90100000000001</v>
      </c>
      <c r="N1967">
        <v>969.22199999999998</v>
      </c>
      <c r="O1967">
        <v>8.6039999999999992</v>
      </c>
      <c r="P1967">
        <v>8.7159999999999993</v>
      </c>
      <c r="Q1967">
        <v>0.9</v>
      </c>
      <c r="Z1967">
        <v>37557</v>
      </c>
      <c r="AA1967">
        <v>8996039</v>
      </c>
      <c r="AB1967">
        <v>206.96299999999999</v>
      </c>
      <c r="AC1967">
        <v>0.86399999999999999</v>
      </c>
      <c r="AD1967">
        <v>39948</v>
      </c>
      <c r="AE1967">
        <v>0.91900000000000004</v>
      </c>
      <c r="AF1967">
        <v>0.32200000000000001</v>
      </c>
      <c r="AG1967">
        <v>3.1</v>
      </c>
      <c r="AH1967" t="s">
        <v>204</v>
      </c>
      <c r="AI1967">
        <v>477836</v>
      </c>
      <c r="AJ1967">
        <v>477831</v>
      </c>
      <c r="AK1967">
        <v>5</v>
      </c>
      <c r="AM1967">
        <v>15042</v>
      </c>
      <c r="AN1967">
        <v>10611</v>
      </c>
      <c r="AO1967">
        <v>1.1000000000000001</v>
      </c>
      <c r="AP1967">
        <v>1.1000000000000001</v>
      </c>
      <c r="AQ1967">
        <v>0</v>
      </c>
      <c r="AS1967">
        <v>244</v>
      </c>
      <c r="AT1967">
        <v>10611</v>
      </c>
      <c r="AU1967">
        <v>2.4E-2</v>
      </c>
      <c r="AV1967">
        <v>69.44</v>
      </c>
      <c r="AW1967">
        <v>43466822</v>
      </c>
      <c r="AX1967">
        <v>77.39</v>
      </c>
      <c r="AY1967">
        <v>41.4</v>
      </c>
      <c r="AZ1967">
        <v>16.462</v>
      </c>
      <c r="BA1967">
        <v>11.132999999999999</v>
      </c>
      <c r="BB1967">
        <v>7894.393</v>
      </c>
      <c r="BC1967">
        <v>0.1</v>
      </c>
      <c r="BD1967">
        <v>539.84900000000005</v>
      </c>
      <c r="BE1967">
        <v>7.11</v>
      </c>
      <c r="BF1967">
        <v>13.5</v>
      </c>
      <c r="BG1967">
        <v>47.4</v>
      </c>
      <c r="BI1967">
        <v>8.8000000000000007</v>
      </c>
      <c r="BJ1967">
        <v>72.06</v>
      </c>
      <c r="BK1967">
        <v>0.77900000000000003</v>
      </c>
    </row>
    <row r="1968" spans="1:63" x14ac:dyDescent="0.3">
      <c r="A1968" t="s">
        <v>208</v>
      </c>
      <c r="B1968" t="s">
        <v>206</v>
      </c>
      <c r="C1968" t="s">
        <v>209</v>
      </c>
      <c r="D1968" s="33">
        <v>44307</v>
      </c>
      <c r="E1968">
        <v>2027544</v>
      </c>
      <c r="F1968">
        <v>12287</v>
      </c>
      <c r="G1968">
        <v>12520.429</v>
      </c>
      <c r="H1968">
        <v>42565</v>
      </c>
      <c r="I1968">
        <v>436</v>
      </c>
      <c r="J1968">
        <v>373.57100000000003</v>
      </c>
      <c r="K1968">
        <v>46645.784</v>
      </c>
      <c r="L1968">
        <v>282.67500000000001</v>
      </c>
      <c r="M1968">
        <v>288.04599999999999</v>
      </c>
      <c r="N1968">
        <v>979.25300000000004</v>
      </c>
      <c r="O1968">
        <v>10.031000000000001</v>
      </c>
      <c r="P1968">
        <v>8.5939999999999994</v>
      </c>
      <c r="Q1968">
        <v>0.9</v>
      </c>
      <c r="Z1968">
        <v>46746</v>
      </c>
      <c r="AA1968">
        <v>9042785</v>
      </c>
      <c r="AB1968">
        <v>208.03899999999999</v>
      </c>
      <c r="AC1968">
        <v>1.075</v>
      </c>
      <c r="AD1968">
        <v>38862</v>
      </c>
      <c r="AE1968">
        <v>0.89400000000000002</v>
      </c>
      <c r="AF1968">
        <v>0.32219999999999999</v>
      </c>
      <c r="AG1968">
        <v>3.1</v>
      </c>
      <c r="AH1968" t="s">
        <v>204</v>
      </c>
      <c r="AI1968">
        <v>491880</v>
      </c>
      <c r="AJ1968">
        <v>491875</v>
      </c>
      <c r="AK1968">
        <v>5</v>
      </c>
      <c r="AM1968">
        <v>14044</v>
      </c>
      <c r="AN1968">
        <v>10369</v>
      </c>
      <c r="AO1968">
        <v>1.1299999999999999</v>
      </c>
      <c r="AP1968">
        <v>1.1299999999999999</v>
      </c>
      <c r="AQ1968">
        <v>0</v>
      </c>
      <c r="AS1968">
        <v>239</v>
      </c>
      <c r="AT1968">
        <v>10369</v>
      </c>
      <c r="AU1968">
        <v>2.4E-2</v>
      </c>
      <c r="AV1968">
        <v>70.83</v>
      </c>
      <c r="AW1968">
        <v>43466822</v>
      </c>
      <c r="AX1968">
        <v>77.39</v>
      </c>
      <c r="AY1968">
        <v>41.4</v>
      </c>
      <c r="AZ1968">
        <v>16.462</v>
      </c>
      <c r="BA1968">
        <v>11.132999999999999</v>
      </c>
      <c r="BB1968">
        <v>7894.393</v>
      </c>
      <c r="BC1968">
        <v>0.1</v>
      </c>
      <c r="BD1968">
        <v>539.84900000000005</v>
      </c>
      <c r="BE1968">
        <v>7.11</v>
      </c>
      <c r="BF1968">
        <v>13.5</v>
      </c>
      <c r="BG1968">
        <v>47.4</v>
      </c>
      <c r="BI1968">
        <v>8.8000000000000007</v>
      </c>
      <c r="BJ1968">
        <v>72.06</v>
      </c>
      <c r="BK1968">
        <v>0.77900000000000003</v>
      </c>
    </row>
    <row r="1969" spans="1:67" x14ac:dyDescent="0.3">
      <c r="A1969" t="s">
        <v>208</v>
      </c>
      <c r="B1969" t="s">
        <v>206</v>
      </c>
      <c r="C1969" t="s">
        <v>209</v>
      </c>
      <c r="D1969" s="33">
        <v>44308</v>
      </c>
      <c r="E1969">
        <v>2043901</v>
      </c>
      <c r="F1969">
        <v>16357</v>
      </c>
      <c r="G1969">
        <v>12492.429</v>
      </c>
      <c r="H1969">
        <v>43041</v>
      </c>
      <c r="I1969">
        <v>476</v>
      </c>
      <c r="J1969">
        <v>378.85700000000003</v>
      </c>
      <c r="K1969">
        <v>47022.093999999997</v>
      </c>
      <c r="L1969">
        <v>376.31</v>
      </c>
      <c r="M1969">
        <v>287.40100000000001</v>
      </c>
      <c r="N1969">
        <v>990.20399999999995</v>
      </c>
      <c r="O1969">
        <v>10.951000000000001</v>
      </c>
      <c r="P1969">
        <v>8.7159999999999993</v>
      </c>
      <c r="Q1969">
        <v>0.89</v>
      </c>
      <c r="Z1969">
        <v>46516</v>
      </c>
      <c r="AA1969">
        <v>9089301</v>
      </c>
      <c r="AB1969">
        <v>209.10900000000001</v>
      </c>
      <c r="AC1969">
        <v>1.07</v>
      </c>
      <c r="AD1969">
        <v>38172</v>
      </c>
      <c r="AE1969">
        <v>0.878</v>
      </c>
      <c r="AF1969">
        <v>0.32729999999999998</v>
      </c>
      <c r="AG1969">
        <v>3.1</v>
      </c>
      <c r="AH1969" t="s">
        <v>204</v>
      </c>
      <c r="AI1969">
        <v>508049</v>
      </c>
      <c r="AJ1969">
        <v>508044</v>
      </c>
      <c r="AK1969">
        <v>5</v>
      </c>
      <c r="AM1969">
        <v>16169</v>
      </c>
      <c r="AN1969">
        <v>10747</v>
      </c>
      <c r="AO1969">
        <v>1.17</v>
      </c>
      <c r="AP1969">
        <v>1.17</v>
      </c>
      <c r="AQ1969">
        <v>0</v>
      </c>
      <c r="AS1969">
        <v>247</v>
      </c>
      <c r="AT1969">
        <v>10747</v>
      </c>
      <c r="AU1969">
        <v>2.5000000000000001E-2</v>
      </c>
      <c r="AV1969">
        <v>70.83</v>
      </c>
      <c r="AW1969">
        <v>43466822</v>
      </c>
      <c r="AX1969">
        <v>77.39</v>
      </c>
      <c r="AY1969">
        <v>41.4</v>
      </c>
      <c r="AZ1969">
        <v>16.462</v>
      </c>
      <c r="BA1969">
        <v>11.132999999999999</v>
      </c>
      <c r="BB1969">
        <v>7894.393</v>
      </c>
      <c r="BC1969">
        <v>0.1</v>
      </c>
      <c r="BD1969">
        <v>539.84900000000005</v>
      </c>
      <c r="BE1969">
        <v>7.11</v>
      </c>
      <c r="BF1969">
        <v>13.5</v>
      </c>
      <c r="BG1969">
        <v>47.4</v>
      </c>
      <c r="BI1969">
        <v>8.8000000000000007</v>
      </c>
      <c r="BJ1969">
        <v>72.06</v>
      </c>
      <c r="BK1969">
        <v>0.77900000000000003</v>
      </c>
    </row>
    <row r="1970" spans="1:67" x14ac:dyDescent="0.3">
      <c r="A1970" t="s">
        <v>208</v>
      </c>
      <c r="B1970" t="s">
        <v>206</v>
      </c>
      <c r="C1970" t="s">
        <v>209</v>
      </c>
      <c r="D1970" s="33">
        <v>44309</v>
      </c>
      <c r="E1970">
        <v>2058301</v>
      </c>
      <c r="F1970">
        <v>14400</v>
      </c>
      <c r="G1970">
        <v>12035</v>
      </c>
      <c r="H1970">
        <v>43483</v>
      </c>
      <c r="I1970">
        <v>442</v>
      </c>
      <c r="J1970">
        <v>378.714</v>
      </c>
      <c r="K1970">
        <v>47353.381000000001</v>
      </c>
      <c r="L1970">
        <v>331.28699999999998</v>
      </c>
      <c r="M1970">
        <v>276.87799999999999</v>
      </c>
      <c r="N1970">
        <v>1000.372</v>
      </c>
      <c r="O1970">
        <v>10.169</v>
      </c>
      <c r="P1970">
        <v>8.7129999999999992</v>
      </c>
      <c r="Q1970">
        <v>0.86</v>
      </c>
      <c r="Z1970">
        <v>41305</v>
      </c>
      <c r="AA1970">
        <v>9130606</v>
      </c>
      <c r="AB1970">
        <v>210.059</v>
      </c>
      <c r="AC1970">
        <v>0.95</v>
      </c>
      <c r="AD1970">
        <v>37298</v>
      </c>
      <c r="AE1970">
        <v>0.85799999999999998</v>
      </c>
      <c r="AF1970">
        <v>0.32269999999999999</v>
      </c>
      <c r="AG1970">
        <v>3.1</v>
      </c>
      <c r="AH1970" t="s">
        <v>204</v>
      </c>
      <c r="AI1970">
        <v>522388</v>
      </c>
      <c r="AJ1970">
        <v>522383</v>
      </c>
      <c r="AK1970">
        <v>5</v>
      </c>
      <c r="AM1970">
        <v>14339</v>
      </c>
      <c r="AN1970">
        <v>10932</v>
      </c>
      <c r="AO1970">
        <v>1.2</v>
      </c>
      <c r="AP1970">
        <v>1.2</v>
      </c>
      <c r="AQ1970">
        <v>0</v>
      </c>
      <c r="AS1970">
        <v>252</v>
      </c>
      <c r="AT1970">
        <v>10932</v>
      </c>
      <c r="AU1970">
        <v>2.5000000000000001E-2</v>
      </c>
      <c r="AV1970">
        <v>70.83</v>
      </c>
      <c r="AW1970">
        <v>43466822</v>
      </c>
      <c r="AX1970">
        <v>77.39</v>
      </c>
      <c r="AY1970">
        <v>41.4</v>
      </c>
      <c r="AZ1970">
        <v>16.462</v>
      </c>
      <c r="BA1970">
        <v>11.132999999999999</v>
      </c>
      <c r="BB1970">
        <v>7894.393</v>
      </c>
      <c r="BC1970">
        <v>0.1</v>
      </c>
      <c r="BD1970">
        <v>539.84900000000005</v>
      </c>
      <c r="BE1970">
        <v>7.11</v>
      </c>
      <c r="BF1970">
        <v>13.5</v>
      </c>
      <c r="BG1970">
        <v>47.4</v>
      </c>
      <c r="BI1970">
        <v>8.8000000000000007</v>
      </c>
      <c r="BJ1970">
        <v>72.06</v>
      </c>
      <c r="BK1970">
        <v>0.77900000000000003</v>
      </c>
    </row>
    <row r="1971" spans="1:67" x14ac:dyDescent="0.3">
      <c r="A1971" t="s">
        <v>208</v>
      </c>
      <c r="B1971" t="s">
        <v>206</v>
      </c>
      <c r="C1971" t="s">
        <v>209</v>
      </c>
      <c r="D1971" s="33">
        <v>44310</v>
      </c>
      <c r="E1971">
        <v>2071142</v>
      </c>
      <c r="F1971">
        <v>12841</v>
      </c>
      <c r="G1971">
        <v>11711.714</v>
      </c>
      <c r="H1971">
        <v>43884</v>
      </c>
      <c r="I1971">
        <v>401</v>
      </c>
      <c r="J1971">
        <v>372.286</v>
      </c>
      <c r="K1971">
        <v>47648.802000000003</v>
      </c>
      <c r="L1971">
        <v>295.42099999999999</v>
      </c>
      <c r="M1971">
        <v>269.44</v>
      </c>
      <c r="N1971">
        <v>1009.598</v>
      </c>
      <c r="O1971">
        <v>9.2249999999999996</v>
      </c>
      <c r="P1971">
        <v>8.5649999999999995</v>
      </c>
      <c r="Q1971">
        <v>0.83</v>
      </c>
      <c r="Z1971">
        <v>83873</v>
      </c>
      <c r="AA1971">
        <v>9214479</v>
      </c>
      <c r="AB1971">
        <v>211.989</v>
      </c>
      <c r="AC1971">
        <v>1.93</v>
      </c>
      <c r="AD1971">
        <v>45044</v>
      </c>
      <c r="AE1971">
        <v>1.036</v>
      </c>
      <c r="AF1971">
        <v>0.26</v>
      </c>
      <c r="AG1971">
        <v>3.8</v>
      </c>
      <c r="AH1971" t="s">
        <v>204</v>
      </c>
      <c r="AI1971">
        <v>526919</v>
      </c>
      <c r="AJ1971">
        <v>526914</v>
      </c>
      <c r="AK1971">
        <v>5</v>
      </c>
      <c r="AM1971">
        <v>4531</v>
      </c>
      <c r="AN1971">
        <v>11103</v>
      </c>
      <c r="AO1971">
        <v>1.21</v>
      </c>
      <c r="AP1971">
        <v>1.21</v>
      </c>
      <c r="AQ1971">
        <v>0</v>
      </c>
      <c r="AS1971">
        <v>255</v>
      </c>
      <c r="AT1971">
        <v>11103</v>
      </c>
      <c r="AU1971">
        <v>2.5999999999999999E-2</v>
      </c>
      <c r="AV1971">
        <v>70.83</v>
      </c>
      <c r="AW1971">
        <v>43466822</v>
      </c>
      <c r="AX1971">
        <v>77.39</v>
      </c>
      <c r="AY1971">
        <v>41.4</v>
      </c>
      <c r="AZ1971">
        <v>16.462</v>
      </c>
      <c r="BA1971">
        <v>11.132999999999999</v>
      </c>
      <c r="BB1971">
        <v>7894.393</v>
      </c>
      <c r="BC1971">
        <v>0.1</v>
      </c>
      <c r="BD1971">
        <v>539.84900000000005</v>
      </c>
      <c r="BE1971">
        <v>7.11</v>
      </c>
      <c r="BF1971">
        <v>13.5</v>
      </c>
      <c r="BG1971">
        <v>47.4</v>
      </c>
      <c r="BI1971">
        <v>8.8000000000000007</v>
      </c>
      <c r="BJ1971">
        <v>72.06</v>
      </c>
      <c r="BK1971">
        <v>0.77900000000000003</v>
      </c>
    </row>
    <row r="1972" spans="1:67" x14ac:dyDescent="0.3">
      <c r="A1972" t="s">
        <v>208</v>
      </c>
      <c r="B1972" t="s">
        <v>206</v>
      </c>
      <c r="C1972" t="s">
        <v>209</v>
      </c>
      <c r="D1972" s="33">
        <v>44311</v>
      </c>
      <c r="E1972">
        <v>2079200</v>
      </c>
      <c r="F1972">
        <v>8058</v>
      </c>
      <c r="G1972">
        <v>11376.143</v>
      </c>
      <c r="H1972">
        <v>44121</v>
      </c>
      <c r="I1972">
        <v>237</v>
      </c>
      <c r="J1972">
        <v>369.57100000000003</v>
      </c>
      <c r="K1972">
        <v>47834.184999999998</v>
      </c>
      <c r="L1972">
        <v>185.38300000000001</v>
      </c>
      <c r="M1972">
        <v>261.72000000000003</v>
      </c>
      <c r="N1972">
        <v>1015.05</v>
      </c>
      <c r="O1972">
        <v>5.452</v>
      </c>
      <c r="P1972">
        <v>8.5020000000000007</v>
      </c>
      <c r="Q1972">
        <v>0.83</v>
      </c>
      <c r="Z1972">
        <v>26432</v>
      </c>
      <c r="AA1972">
        <v>9240911</v>
      </c>
      <c r="AB1972">
        <v>212.59700000000001</v>
      </c>
      <c r="AC1972">
        <v>0.60799999999999998</v>
      </c>
      <c r="AD1972">
        <v>44583</v>
      </c>
      <c r="AE1972">
        <v>1.026</v>
      </c>
      <c r="AF1972">
        <v>0.25519999999999998</v>
      </c>
      <c r="AG1972">
        <v>3.9</v>
      </c>
      <c r="AH1972" t="s">
        <v>204</v>
      </c>
      <c r="AI1972">
        <v>528033</v>
      </c>
      <c r="AJ1972">
        <v>528028</v>
      </c>
      <c r="AK1972">
        <v>5</v>
      </c>
      <c r="AM1972">
        <v>1114</v>
      </c>
      <c r="AN1972">
        <v>11055</v>
      </c>
      <c r="AO1972">
        <v>1.21</v>
      </c>
      <c r="AP1972">
        <v>1.21</v>
      </c>
      <c r="AQ1972">
        <v>0</v>
      </c>
      <c r="AS1972">
        <v>254</v>
      </c>
      <c r="AT1972">
        <v>11055</v>
      </c>
      <c r="AU1972">
        <v>2.5000000000000001E-2</v>
      </c>
      <c r="AV1972">
        <v>70.83</v>
      </c>
      <c r="AW1972">
        <v>43466822</v>
      </c>
      <c r="AX1972">
        <v>77.39</v>
      </c>
      <c r="AY1972">
        <v>41.4</v>
      </c>
      <c r="AZ1972">
        <v>16.462</v>
      </c>
      <c r="BA1972">
        <v>11.132999999999999</v>
      </c>
      <c r="BB1972">
        <v>7894.393</v>
      </c>
      <c r="BC1972">
        <v>0.1</v>
      </c>
      <c r="BD1972">
        <v>539.84900000000005</v>
      </c>
      <c r="BE1972">
        <v>7.11</v>
      </c>
      <c r="BF1972">
        <v>13.5</v>
      </c>
      <c r="BG1972">
        <v>47.4</v>
      </c>
      <c r="BI1972">
        <v>8.8000000000000007</v>
      </c>
      <c r="BJ1972">
        <v>72.06</v>
      </c>
      <c r="BK1972">
        <v>0.77900000000000003</v>
      </c>
    </row>
    <row r="1973" spans="1:67" x14ac:dyDescent="0.3">
      <c r="A1973" t="s">
        <v>208</v>
      </c>
      <c r="B1973" t="s">
        <v>206</v>
      </c>
      <c r="C1973" t="s">
        <v>209</v>
      </c>
      <c r="D1973" s="33">
        <v>44312</v>
      </c>
      <c r="E1973">
        <v>2084384</v>
      </c>
      <c r="F1973">
        <v>5184</v>
      </c>
      <c r="G1973">
        <v>11169.571</v>
      </c>
      <c r="H1973">
        <v>44323</v>
      </c>
      <c r="I1973">
        <v>202</v>
      </c>
      <c r="J1973">
        <v>366.85700000000003</v>
      </c>
      <c r="K1973">
        <v>47953.447999999997</v>
      </c>
      <c r="L1973">
        <v>119.26300000000001</v>
      </c>
      <c r="M1973">
        <v>256.96800000000002</v>
      </c>
      <c r="N1973">
        <v>1019.697</v>
      </c>
      <c r="O1973">
        <v>4.6470000000000002</v>
      </c>
      <c r="P1973">
        <v>8.44</v>
      </c>
      <c r="Q1973">
        <v>0.83</v>
      </c>
      <c r="Z1973">
        <v>15379</v>
      </c>
      <c r="AA1973">
        <v>9256290</v>
      </c>
      <c r="AB1973">
        <v>212.95099999999999</v>
      </c>
      <c r="AC1973">
        <v>0.35399999999999998</v>
      </c>
      <c r="AD1973">
        <v>42544</v>
      </c>
      <c r="AE1973">
        <v>0.97899999999999998</v>
      </c>
      <c r="AF1973">
        <v>0.26250000000000001</v>
      </c>
      <c r="AG1973">
        <v>3.8</v>
      </c>
      <c r="AH1973" t="s">
        <v>204</v>
      </c>
      <c r="AI1973">
        <v>539133</v>
      </c>
      <c r="AJ1973">
        <v>539124</v>
      </c>
      <c r="AK1973">
        <v>9</v>
      </c>
      <c r="AM1973">
        <v>11100</v>
      </c>
      <c r="AN1973">
        <v>10906</v>
      </c>
      <c r="AO1973">
        <v>1.24</v>
      </c>
      <c r="AP1973">
        <v>1.24</v>
      </c>
      <c r="AQ1973">
        <v>0</v>
      </c>
      <c r="AS1973">
        <v>251</v>
      </c>
      <c r="AT1973">
        <v>10905</v>
      </c>
      <c r="AU1973">
        <v>2.5000000000000001E-2</v>
      </c>
      <c r="AV1973">
        <v>70.83</v>
      </c>
      <c r="AW1973">
        <v>43466822</v>
      </c>
      <c r="AX1973">
        <v>77.39</v>
      </c>
      <c r="AY1973">
        <v>41.4</v>
      </c>
      <c r="AZ1973">
        <v>16.462</v>
      </c>
      <c r="BA1973">
        <v>11.132999999999999</v>
      </c>
      <c r="BB1973">
        <v>7894.393</v>
      </c>
      <c r="BC1973">
        <v>0.1</v>
      </c>
      <c r="BD1973">
        <v>539.84900000000005</v>
      </c>
      <c r="BE1973">
        <v>7.11</v>
      </c>
      <c r="BF1973">
        <v>13.5</v>
      </c>
      <c r="BG1973">
        <v>47.4</v>
      </c>
      <c r="BI1973">
        <v>8.8000000000000007</v>
      </c>
      <c r="BJ1973">
        <v>72.06</v>
      </c>
      <c r="BK1973">
        <v>0.77900000000000003</v>
      </c>
    </row>
    <row r="1974" spans="1:67" x14ac:dyDescent="0.3">
      <c r="A1974" t="s">
        <v>208</v>
      </c>
      <c r="B1974" t="s">
        <v>206</v>
      </c>
      <c r="C1974" t="s">
        <v>209</v>
      </c>
      <c r="D1974" s="33">
        <v>44313</v>
      </c>
      <c r="E1974">
        <v>2092421</v>
      </c>
      <c r="F1974">
        <v>8037</v>
      </c>
      <c r="G1974">
        <v>11023.429</v>
      </c>
      <c r="H1974">
        <v>44763</v>
      </c>
      <c r="I1974">
        <v>440</v>
      </c>
      <c r="J1974">
        <v>376.286</v>
      </c>
      <c r="K1974">
        <v>48138.347999999998</v>
      </c>
      <c r="L1974">
        <v>184.9</v>
      </c>
      <c r="M1974">
        <v>253.60599999999999</v>
      </c>
      <c r="N1974">
        <v>1029.82</v>
      </c>
      <c r="O1974">
        <v>10.122999999999999</v>
      </c>
      <c r="P1974">
        <v>8.657</v>
      </c>
      <c r="Q1974">
        <v>0.83</v>
      </c>
      <c r="Z1974">
        <v>35761</v>
      </c>
      <c r="AA1974">
        <v>9292051</v>
      </c>
      <c r="AB1974">
        <v>213.773</v>
      </c>
      <c r="AC1974">
        <v>0.82299999999999995</v>
      </c>
      <c r="AD1974">
        <v>42287</v>
      </c>
      <c r="AE1974">
        <v>0.97299999999999998</v>
      </c>
      <c r="AF1974">
        <v>0.26069999999999999</v>
      </c>
      <c r="AG1974">
        <v>3.8</v>
      </c>
      <c r="AH1974" t="s">
        <v>204</v>
      </c>
      <c r="AI1974">
        <v>558723</v>
      </c>
      <c r="AJ1974">
        <v>558714</v>
      </c>
      <c r="AK1974">
        <v>9</v>
      </c>
      <c r="AM1974">
        <v>19590</v>
      </c>
      <c r="AN1974">
        <v>11555</v>
      </c>
      <c r="AO1974">
        <v>1.29</v>
      </c>
      <c r="AP1974">
        <v>1.29</v>
      </c>
      <c r="AQ1974">
        <v>0</v>
      </c>
      <c r="AS1974">
        <v>266</v>
      </c>
      <c r="AT1974">
        <v>11555</v>
      </c>
      <c r="AU1974">
        <v>2.7E-2</v>
      </c>
      <c r="AV1974">
        <v>70.83</v>
      </c>
      <c r="AW1974">
        <v>43466822</v>
      </c>
      <c r="AX1974">
        <v>77.39</v>
      </c>
      <c r="AY1974">
        <v>41.4</v>
      </c>
      <c r="AZ1974">
        <v>16.462</v>
      </c>
      <c r="BA1974">
        <v>11.132999999999999</v>
      </c>
      <c r="BB1974">
        <v>7894.393</v>
      </c>
      <c r="BC1974">
        <v>0.1</v>
      </c>
      <c r="BD1974">
        <v>539.84900000000005</v>
      </c>
      <c r="BE1974">
        <v>7.11</v>
      </c>
      <c r="BF1974">
        <v>13.5</v>
      </c>
      <c r="BG1974">
        <v>47.4</v>
      </c>
      <c r="BI1974">
        <v>8.8000000000000007</v>
      </c>
      <c r="BJ1974">
        <v>72.06</v>
      </c>
      <c r="BK1974">
        <v>0.77900000000000003</v>
      </c>
    </row>
    <row r="1975" spans="1:67" x14ac:dyDescent="0.3">
      <c r="A1975" t="s">
        <v>208</v>
      </c>
      <c r="B1975" t="s">
        <v>206</v>
      </c>
      <c r="C1975" t="s">
        <v>209</v>
      </c>
      <c r="D1975" s="33">
        <v>44314</v>
      </c>
      <c r="E1975">
        <v>2102130</v>
      </c>
      <c r="F1975">
        <v>9709</v>
      </c>
      <c r="G1975">
        <v>10655.143</v>
      </c>
      <c r="H1975">
        <v>45211</v>
      </c>
      <c r="I1975">
        <v>448</v>
      </c>
      <c r="J1975">
        <v>378</v>
      </c>
      <c r="K1975">
        <v>48361.714</v>
      </c>
      <c r="L1975">
        <v>223.36600000000001</v>
      </c>
      <c r="M1975">
        <v>245.13300000000001</v>
      </c>
      <c r="N1975">
        <v>1040.127</v>
      </c>
      <c r="O1975">
        <v>10.307</v>
      </c>
      <c r="P1975">
        <v>8.6959999999999997</v>
      </c>
      <c r="Q1975">
        <v>0.81</v>
      </c>
      <c r="Z1975">
        <v>43841</v>
      </c>
      <c r="AA1975">
        <v>9335892</v>
      </c>
      <c r="AB1975">
        <v>214.78200000000001</v>
      </c>
      <c r="AC1975">
        <v>1.0089999999999999</v>
      </c>
      <c r="AD1975">
        <v>41872</v>
      </c>
      <c r="AE1975">
        <v>0.96299999999999997</v>
      </c>
      <c r="AF1975">
        <v>0.2545</v>
      </c>
      <c r="AG1975">
        <v>3.9</v>
      </c>
      <c r="AH1975" t="s">
        <v>204</v>
      </c>
      <c r="AI1975">
        <v>629192</v>
      </c>
      <c r="AJ1975">
        <v>629182</v>
      </c>
      <c r="AK1975">
        <v>10</v>
      </c>
      <c r="AM1975">
        <v>70469</v>
      </c>
      <c r="AN1975">
        <v>19616</v>
      </c>
      <c r="AO1975">
        <v>1.45</v>
      </c>
      <c r="AP1975">
        <v>1.45</v>
      </c>
      <c r="AQ1975">
        <v>0</v>
      </c>
      <c r="AS1975">
        <v>451</v>
      </c>
      <c r="AT1975">
        <v>19615</v>
      </c>
      <c r="AU1975">
        <v>4.4999999999999998E-2</v>
      </c>
      <c r="AV1975">
        <v>70.83</v>
      </c>
      <c r="AW1975">
        <v>43466822</v>
      </c>
      <c r="AX1975">
        <v>77.39</v>
      </c>
      <c r="AY1975">
        <v>41.4</v>
      </c>
      <c r="AZ1975">
        <v>16.462</v>
      </c>
      <c r="BA1975">
        <v>11.132999999999999</v>
      </c>
      <c r="BB1975">
        <v>7894.393</v>
      </c>
      <c r="BC1975">
        <v>0.1</v>
      </c>
      <c r="BD1975">
        <v>539.84900000000005</v>
      </c>
      <c r="BE1975">
        <v>7.11</v>
      </c>
      <c r="BF1975">
        <v>13.5</v>
      </c>
      <c r="BG1975">
        <v>47.4</v>
      </c>
      <c r="BI1975">
        <v>8.8000000000000007</v>
      </c>
      <c r="BJ1975">
        <v>72.06</v>
      </c>
      <c r="BK1975">
        <v>0.77900000000000003</v>
      </c>
    </row>
    <row r="1976" spans="1:67" x14ac:dyDescent="0.3">
      <c r="A1976" t="s">
        <v>208</v>
      </c>
      <c r="B1976" t="s">
        <v>206</v>
      </c>
      <c r="C1976" t="s">
        <v>209</v>
      </c>
      <c r="D1976" s="33">
        <v>44315</v>
      </c>
      <c r="E1976">
        <v>2113880</v>
      </c>
      <c r="F1976">
        <v>11750</v>
      </c>
      <c r="G1976">
        <v>9997</v>
      </c>
      <c r="H1976">
        <v>45607</v>
      </c>
      <c r="I1976">
        <v>396</v>
      </c>
      <c r="J1976">
        <v>366.57100000000003</v>
      </c>
      <c r="K1976">
        <v>48632.035000000003</v>
      </c>
      <c r="L1976">
        <v>270.32100000000003</v>
      </c>
      <c r="M1976">
        <v>229.99199999999999</v>
      </c>
      <c r="N1976">
        <v>1049.2370000000001</v>
      </c>
      <c r="O1976">
        <v>9.11</v>
      </c>
      <c r="P1976">
        <v>8.4329999999999998</v>
      </c>
      <c r="Q1976">
        <v>0.76</v>
      </c>
      <c r="Z1976">
        <v>41499</v>
      </c>
      <c r="AA1976">
        <v>9377391</v>
      </c>
      <c r="AB1976">
        <v>215.73699999999999</v>
      </c>
      <c r="AC1976">
        <v>0.95499999999999996</v>
      </c>
      <c r="AD1976">
        <v>41156</v>
      </c>
      <c r="AE1976">
        <v>0.94699999999999995</v>
      </c>
      <c r="AF1976">
        <v>0.2429</v>
      </c>
      <c r="AG1976">
        <v>4.0999999999999996</v>
      </c>
      <c r="AH1976" t="s">
        <v>204</v>
      </c>
      <c r="AI1976">
        <v>702568</v>
      </c>
      <c r="AJ1976">
        <v>702438</v>
      </c>
      <c r="AK1976">
        <v>130</v>
      </c>
      <c r="AM1976">
        <v>73376</v>
      </c>
      <c r="AN1976">
        <v>27788</v>
      </c>
      <c r="AO1976">
        <v>1.62</v>
      </c>
      <c r="AP1976">
        <v>1.62</v>
      </c>
      <c r="AQ1976">
        <v>0</v>
      </c>
      <c r="AS1976">
        <v>639</v>
      </c>
      <c r="AT1976">
        <v>27771</v>
      </c>
      <c r="AU1976">
        <v>6.4000000000000001E-2</v>
      </c>
      <c r="AV1976">
        <v>70.83</v>
      </c>
      <c r="AW1976">
        <v>43466822</v>
      </c>
      <c r="AX1976">
        <v>77.39</v>
      </c>
      <c r="AY1976">
        <v>41.4</v>
      </c>
      <c r="AZ1976">
        <v>16.462</v>
      </c>
      <c r="BA1976">
        <v>11.132999999999999</v>
      </c>
      <c r="BB1976">
        <v>7894.393</v>
      </c>
      <c r="BC1976">
        <v>0.1</v>
      </c>
      <c r="BD1976">
        <v>539.84900000000005</v>
      </c>
      <c r="BE1976">
        <v>7.11</v>
      </c>
      <c r="BF1976">
        <v>13.5</v>
      </c>
      <c r="BG1976">
        <v>47.4</v>
      </c>
      <c r="BI1976">
        <v>8.8000000000000007</v>
      </c>
      <c r="BJ1976">
        <v>72.06</v>
      </c>
      <c r="BK1976">
        <v>0.77900000000000003</v>
      </c>
    </row>
    <row r="1977" spans="1:67" x14ac:dyDescent="0.3">
      <c r="A1977" t="s">
        <v>208</v>
      </c>
      <c r="B1977" t="s">
        <v>206</v>
      </c>
      <c r="C1977" t="s">
        <v>209</v>
      </c>
      <c r="D1977" s="33">
        <v>44316</v>
      </c>
      <c r="E1977">
        <v>2124070</v>
      </c>
      <c r="F1977">
        <v>10190</v>
      </c>
      <c r="G1977">
        <v>9395.5709999999999</v>
      </c>
      <c r="H1977">
        <v>45923</v>
      </c>
      <c r="I1977">
        <v>316</v>
      </c>
      <c r="J1977">
        <v>348.57100000000003</v>
      </c>
      <c r="K1977">
        <v>48866.466</v>
      </c>
      <c r="L1977">
        <v>234.43199999999999</v>
      </c>
      <c r="M1977">
        <v>216.155</v>
      </c>
      <c r="N1977">
        <v>1056.5070000000001</v>
      </c>
      <c r="O1977">
        <v>7.27</v>
      </c>
      <c r="P1977">
        <v>8.0190000000000001</v>
      </c>
      <c r="Q1977">
        <v>0.7</v>
      </c>
      <c r="Z1977">
        <v>41388</v>
      </c>
      <c r="AA1977">
        <v>9418779</v>
      </c>
      <c r="AB1977">
        <v>216.68899999999999</v>
      </c>
      <c r="AC1977">
        <v>0.95199999999999996</v>
      </c>
      <c r="AD1977">
        <v>41168</v>
      </c>
      <c r="AE1977">
        <v>0.94699999999999995</v>
      </c>
      <c r="AF1977">
        <v>0.22819999999999999</v>
      </c>
      <c r="AG1977">
        <v>4.4000000000000004</v>
      </c>
      <c r="AH1977" t="s">
        <v>204</v>
      </c>
      <c r="AI1977">
        <v>752553</v>
      </c>
      <c r="AJ1977">
        <v>752293</v>
      </c>
      <c r="AK1977">
        <v>260</v>
      </c>
      <c r="AM1977">
        <v>49985</v>
      </c>
      <c r="AN1977">
        <v>32881</v>
      </c>
      <c r="AO1977">
        <v>1.73</v>
      </c>
      <c r="AP1977">
        <v>1.73</v>
      </c>
      <c r="AQ1977">
        <v>0</v>
      </c>
      <c r="AS1977">
        <v>756</v>
      </c>
      <c r="AT1977">
        <v>32844</v>
      </c>
      <c r="AU1977">
        <v>7.5999999999999998E-2</v>
      </c>
      <c r="AV1977">
        <v>70.83</v>
      </c>
      <c r="AW1977">
        <v>43466822</v>
      </c>
      <c r="AX1977">
        <v>77.39</v>
      </c>
      <c r="AY1977">
        <v>41.4</v>
      </c>
      <c r="AZ1977">
        <v>16.462</v>
      </c>
      <c r="BA1977">
        <v>11.132999999999999</v>
      </c>
      <c r="BB1977">
        <v>7894.393</v>
      </c>
      <c r="BC1977">
        <v>0.1</v>
      </c>
      <c r="BD1977">
        <v>539.84900000000005</v>
      </c>
      <c r="BE1977">
        <v>7.11</v>
      </c>
      <c r="BF1977">
        <v>13.5</v>
      </c>
      <c r="BG1977">
        <v>47.4</v>
      </c>
      <c r="BI1977">
        <v>8.8000000000000007</v>
      </c>
      <c r="BJ1977">
        <v>72.06</v>
      </c>
      <c r="BK1977">
        <v>0.77900000000000003</v>
      </c>
      <c r="BL1977">
        <v>78703.600000000006</v>
      </c>
      <c r="BM1977">
        <v>10.08</v>
      </c>
      <c r="BN1977">
        <v>41.99</v>
      </c>
      <c r="BO1977">
        <v>1810.65917356461</v>
      </c>
    </row>
    <row r="1978" spans="1:67" x14ac:dyDescent="0.3">
      <c r="A1978" t="s">
        <v>208</v>
      </c>
      <c r="B1978" t="s">
        <v>206</v>
      </c>
      <c r="C1978" t="s">
        <v>209</v>
      </c>
      <c r="D1978" s="33">
        <v>44317</v>
      </c>
      <c r="E1978">
        <v>2132742</v>
      </c>
      <c r="F1978">
        <v>8672</v>
      </c>
      <c r="G1978">
        <v>8800</v>
      </c>
      <c r="H1978">
        <v>46281</v>
      </c>
      <c r="I1978">
        <v>358</v>
      </c>
      <c r="J1978">
        <v>342.42899999999997</v>
      </c>
      <c r="K1978">
        <v>49065.974999999999</v>
      </c>
      <c r="L1978">
        <v>199.50800000000001</v>
      </c>
      <c r="M1978">
        <v>202.453</v>
      </c>
      <c r="N1978">
        <v>1064.7429999999999</v>
      </c>
      <c r="O1978">
        <v>8.2360000000000007</v>
      </c>
      <c r="P1978">
        <v>7.8780000000000001</v>
      </c>
      <c r="Q1978">
        <v>0.67</v>
      </c>
      <c r="Z1978">
        <v>37455</v>
      </c>
      <c r="AA1978">
        <v>9456234</v>
      </c>
      <c r="AB1978">
        <v>217.55099999999999</v>
      </c>
      <c r="AC1978">
        <v>0.86199999999999999</v>
      </c>
      <c r="AD1978">
        <v>34536</v>
      </c>
      <c r="AE1978">
        <v>0.79500000000000004</v>
      </c>
      <c r="AF1978">
        <v>0.25480000000000003</v>
      </c>
      <c r="AG1978">
        <v>3.9</v>
      </c>
      <c r="AH1978" t="s">
        <v>204</v>
      </c>
      <c r="AI1978">
        <v>755214</v>
      </c>
      <c r="AJ1978">
        <v>754924</v>
      </c>
      <c r="AK1978">
        <v>290</v>
      </c>
      <c r="AM1978">
        <v>2661</v>
      </c>
      <c r="AN1978">
        <v>32614</v>
      </c>
      <c r="AO1978">
        <v>1.74</v>
      </c>
      <c r="AP1978">
        <v>1.74</v>
      </c>
      <c r="AQ1978">
        <v>0</v>
      </c>
      <c r="AS1978">
        <v>750</v>
      </c>
      <c r="AT1978">
        <v>32573</v>
      </c>
      <c r="AU1978">
        <v>7.4999999999999997E-2</v>
      </c>
      <c r="AV1978">
        <v>70.83</v>
      </c>
      <c r="AW1978">
        <v>43466822</v>
      </c>
      <c r="AX1978">
        <v>77.39</v>
      </c>
      <c r="AY1978">
        <v>41.4</v>
      </c>
      <c r="AZ1978">
        <v>16.462</v>
      </c>
      <c r="BA1978">
        <v>11.132999999999999</v>
      </c>
      <c r="BB1978">
        <v>7894.393</v>
      </c>
      <c r="BC1978">
        <v>0.1</v>
      </c>
      <c r="BD1978">
        <v>539.84900000000005</v>
      </c>
      <c r="BE1978">
        <v>7.11</v>
      </c>
      <c r="BF1978">
        <v>13.5</v>
      </c>
      <c r="BG1978">
        <v>47.4</v>
      </c>
      <c r="BI1978">
        <v>8.8000000000000007</v>
      </c>
      <c r="BJ1978">
        <v>72.06</v>
      </c>
      <c r="BK1978">
        <v>0.77900000000000003</v>
      </c>
    </row>
    <row r="1979" spans="1:67" x14ac:dyDescent="0.3">
      <c r="A1979" t="s">
        <v>208</v>
      </c>
      <c r="B1979" t="s">
        <v>206</v>
      </c>
      <c r="C1979" t="s">
        <v>209</v>
      </c>
      <c r="D1979" s="33">
        <v>44318</v>
      </c>
      <c r="E1979">
        <v>2137959</v>
      </c>
      <c r="F1979">
        <v>5217</v>
      </c>
      <c r="G1979">
        <v>8394.143</v>
      </c>
      <c r="H1979">
        <v>46447</v>
      </c>
      <c r="I1979">
        <v>166</v>
      </c>
      <c r="J1979">
        <v>332.286</v>
      </c>
      <c r="K1979">
        <v>49185.998</v>
      </c>
      <c r="L1979">
        <v>120.023</v>
      </c>
      <c r="M1979">
        <v>193.11600000000001</v>
      </c>
      <c r="N1979">
        <v>1068.5619999999999</v>
      </c>
      <c r="O1979">
        <v>3.819</v>
      </c>
      <c r="P1979">
        <v>7.6449999999999996</v>
      </c>
      <c r="Q1979">
        <v>0.66</v>
      </c>
      <c r="Z1979">
        <v>21609</v>
      </c>
      <c r="AA1979">
        <v>9477843</v>
      </c>
      <c r="AB1979">
        <v>218.048</v>
      </c>
      <c r="AC1979">
        <v>0.497</v>
      </c>
      <c r="AD1979">
        <v>33847</v>
      </c>
      <c r="AE1979">
        <v>0.77900000000000003</v>
      </c>
      <c r="AF1979">
        <v>0.248</v>
      </c>
      <c r="AG1979">
        <v>4</v>
      </c>
      <c r="AH1979" t="s">
        <v>204</v>
      </c>
      <c r="AI1979">
        <v>755391</v>
      </c>
      <c r="AJ1979">
        <v>755101</v>
      </c>
      <c r="AK1979">
        <v>290</v>
      </c>
      <c r="AM1979">
        <v>177</v>
      </c>
      <c r="AN1979">
        <v>32480</v>
      </c>
      <c r="AO1979">
        <v>1.74</v>
      </c>
      <c r="AP1979">
        <v>1.74</v>
      </c>
      <c r="AQ1979">
        <v>0</v>
      </c>
      <c r="AS1979">
        <v>747</v>
      </c>
      <c r="AT1979">
        <v>32439</v>
      </c>
      <c r="AU1979">
        <v>7.4999999999999997E-2</v>
      </c>
      <c r="AV1979">
        <v>76.39</v>
      </c>
      <c r="AW1979">
        <v>43466822</v>
      </c>
      <c r="AX1979">
        <v>77.39</v>
      </c>
      <c r="AY1979">
        <v>41.4</v>
      </c>
      <c r="AZ1979">
        <v>16.462</v>
      </c>
      <c r="BA1979">
        <v>11.132999999999999</v>
      </c>
      <c r="BB1979">
        <v>7894.393</v>
      </c>
      <c r="BC1979">
        <v>0.1</v>
      </c>
      <c r="BD1979">
        <v>539.84900000000005</v>
      </c>
      <c r="BE1979">
        <v>7.11</v>
      </c>
      <c r="BF1979">
        <v>13.5</v>
      </c>
      <c r="BG1979">
        <v>47.4</v>
      </c>
      <c r="BI1979">
        <v>8.8000000000000007</v>
      </c>
      <c r="BJ1979">
        <v>72.06</v>
      </c>
      <c r="BK1979">
        <v>0.77900000000000003</v>
      </c>
    </row>
    <row r="1980" spans="1:67" x14ac:dyDescent="0.3">
      <c r="A1980" t="s">
        <v>208</v>
      </c>
      <c r="B1980" t="s">
        <v>206</v>
      </c>
      <c r="C1980" t="s">
        <v>209</v>
      </c>
      <c r="D1980" s="33">
        <v>44319</v>
      </c>
      <c r="E1980">
        <v>2140838</v>
      </c>
      <c r="F1980">
        <v>2879</v>
      </c>
      <c r="G1980">
        <v>8064.857</v>
      </c>
      <c r="H1980">
        <v>46607</v>
      </c>
      <c r="I1980">
        <v>160</v>
      </c>
      <c r="J1980">
        <v>326.286</v>
      </c>
      <c r="K1980">
        <v>49252.232000000004</v>
      </c>
      <c r="L1980">
        <v>66.233999999999995</v>
      </c>
      <c r="M1980">
        <v>185.541</v>
      </c>
      <c r="N1980">
        <v>1072.2429999999999</v>
      </c>
      <c r="O1980">
        <v>3.681</v>
      </c>
      <c r="P1980">
        <v>7.5069999999999997</v>
      </c>
      <c r="Q1980">
        <v>0.63</v>
      </c>
      <c r="Z1980">
        <v>9298</v>
      </c>
      <c r="AA1980">
        <v>9487141</v>
      </c>
      <c r="AB1980">
        <v>218.262</v>
      </c>
      <c r="AC1980">
        <v>0.214</v>
      </c>
      <c r="AD1980">
        <v>32979</v>
      </c>
      <c r="AE1980">
        <v>0.75900000000000001</v>
      </c>
      <c r="AF1980">
        <v>0.2445</v>
      </c>
      <c r="AG1980">
        <v>4.0999999999999996</v>
      </c>
      <c r="AH1980" t="s">
        <v>204</v>
      </c>
      <c r="AI1980">
        <v>756310</v>
      </c>
      <c r="AJ1980">
        <v>756020</v>
      </c>
      <c r="AK1980">
        <v>290</v>
      </c>
      <c r="AM1980">
        <v>919</v>
      </c>
      <c r="AN1980">
        <v>31025</v>
      </c>
      <c r="AO1980">
        <v>1.74</v>
      </c>
      <c r="AP1980">
        <v>1.74</v>
      </c>
      <c r="AQ1980">
        <v>0</v>
      </c>
      <c r="AS1980">
        <v>714</v>
      </c>
      <c r="AT1980">
        <v>30985</v>
      </c>
      <c r="AU1980">
        <v>7.0999999999999994E-2</v>
      </c>
      <c r="AV1980">
        <v>76.39</v>
      </c>
      <c r="AW1980">
        <v>43466822</v>
      </c>
      <c r="AX1980">
        <v>77.39</v>
      </c>
      <c r="AY1980">
        <v>41.4</v>
      </c>
      <c r="AZ1980">
        <v>16.462</v>
      </c>
      <c r="BA1980">
        <v>11.132999999999999</v>
      </c>
      <c r="BB1980">
        <v>7894.393</v>
      </c>
      <c r="BC1980">
        <v>0.1</v>
      </c>
      <c r="BD1980">
        <v>539.84900000000005</v>
      </c>
      <c r="BE1980">
        <v>7.11</v>
      </c>
      <c r="BF1980">
        <v>13.5</v>
      </c>
      <c r="BG1980">
        <v>47.4</v>
      </c>
      <c r="BI1980">
        <v>8.8000000000000007</v>
      </c>
      <c r="BJ1980">
        <v>72.06</v>
      </c>
      <c r="BK1980">
        <v>0.77900000000000003</v>
      </c>
    </row>
    <row r="1981" spans="1:67" x14ac:dyDescent="0.3">
      <c r="A1981" t="s">
        <v>208</v>
      </c>
      <c r="B1981" t="s">
        <v>206</v>
      </c>
      <c r="C1981" t="s">
        <v>209</v>
      </c>
      <c r="D1981" s="33">
        <v>44320</v>
      </c>
      <c r="E1981">
        <v>2143427</v>
      </c>
      <c r="F1981">
        <v>2589</v>
      </c>
      <c r="G1981">
        <v>7286.5709999999999</v>
      </c>
      <c r="H1981">
        <v>46781</v>
      </c>
      <c r="I1981">
        <v>174</v>
      </c>
      <c r="J1981">
        <v>288.286</v>
      </c>
      <c r="K1981">
        <v>49311.794999999998</v>
      </c>
      <c r="L1981">
        <v>59.563000000000002</v>
      </c>
      <c r="M1981">
        <v>167.63499999999999</v>
      </c>
      <c r="N1981">
        <v>1076.2460000000001</v>
      </c>
      <c r="O1981">
        <v>4.0030000000000001</v>
      </c>
      <c r="P1981">
        <v>6.6319999999999997</v>
      </c>
      <c r="Q1981">
        <v>0.6</v>
      </c>
      <c r="Z1981">
        <v>11817</v>
      </c>
      <c r="AA1981">
        <v>9498958</v>
      </c>
      <c r="AB1981">
        <v>218.53399999999999</v>
      </c>
      <c r="AC1981">
        <v>0.27200000000000002</v>
      </c>
      <c r="AD1981">
        <v>29558</v>
      </c>
      <c r="AE1981">
        <v>0.68</v>
      </c>
      <c r="AF1981">
        <v>0.2465</v>
      </c>
      <c r="AG1981">
        <v>4.0999999999999996</v>
      </c>
      <c r="AH1981" t="s">
        <v>204</v>
      </c>
      <c r="AI1981">
        <v>759735</v>
      </c>
      <c r="AJ1981">
        <v>759432</v>
      </c>
      <c r="AK1981">
        <v>303</v>
      </c>
      <c r="AM1981">
        <v>3425</v>
      </c>
      <c r="AN1981">
        <v>28716</v>
      </c>
      <c r="AO1981">
        <v>1.75</v>
      </c>
      <c r="AP1981">
        <v>1.75</v>
      </c>
      <c r="AQ1981">
        <v>0</v>
      </c>
      <c r="AS1981">
        <v>661</v>
      </c>
      <c r="AT1981">
        <v>28674</v>
      </c>
      <c r="AU1981">
        <v>6.6000000000000003E-2</v>
      </c>
      <c r="AV1981">
        <v>76.39</v>
      </c>
      <c r="AW1981">
        <v>43466822</v>
      </c>
      <c r="AX1981">
        <v>77.39</v>
      </c>
      <c r="AY1981">
        <v>41.4</v>
      </c>
      <c r="AZ1981">
        <v>16.462</v>
      </c>
      <c r="BA1981">
        <v>11.132999999999999</v>
      </c>
      <c r="BB1981">
        <v>7894.393</v>
      </c>
      <c r="BC1981">
        <v>0.1</v>
      </c>
      <c r="BD1981">
        <v>539.84900000000005</v>
      </c>
      <c r="BE1981">
        <v>7.11</v>
      </c>
      <c r="BF1981">
        <v>13.5</v>
      </c>
      <c r="BG1981">
        <v>47.4</v>
      </c>
      <c r="BI1981">
        <v>8.8000000000000007</v>
      </c>
      <c r="BJ1981">
        <v>72.06</v>
      </c>
      <c r="BK1981">
        <v>0.77900000000000003</v>
      </c>
    </row>
    <row r="1982" spans="1:67" x14ac:dyDescent="0.3">
      <c r="A1982" t="s">
        <v>208</v>
      </c>
      <c r="B1982" t="s">
        <v>206</v>
      </c>
      <c r="C1982" t="s">
        <v>209</v>
      </c>
      <c r="D1982" s="33">
        <v>44321</v>
      </c>
      <c r="E1982">
        <v>2146121</v>
      </c>
      <c r="F1982">
        <v>2694</v>
      </c>
      <c r="G1982">
        <v>6284.4290000000001</v>
      </c>
      <c r="H1982">
        <v>46950</v>
      </c>
      <c r="I1982">
        <v>169</v>
      </c>
      <c r="J1982">
        <v>248.429</v>
      </c>
      <c r="K1982">
        <v>49373.773000000001</v>
      </c>
      <c r="L1982">
        <v>61.978000000000002</v>
      </c>
      <c r="M1982">
        <v>144.58000000000001</v>
      </c>
      <c r="N1982">
        <v>1080.134</v>
      </c>
      <c r="O1982">
        <v>3.8879999999999999</v>
      </c>
      <c r="P1982">
        <v>5.7149999999999999</v>
      </c>
      <c r="Q1982">
        <v>0.6</v>
      </c>
      <c r="Z1982">
        <v>19206</v>
      </c>
      <c r="AA1982">
        <v>9518164</v>
      </c>
      <c r="AB1982">
        <v>218.97499999999999</v>
      </c>
      <c r="AC1982">
        <v>0.442</v>
      </c>
      <c r="AD1982">
        <v>26039</v>
      </c>
      <c r="AE1982">
        <v>0.59899999999999998</v>
      </c>
      <c r="AF1982">
        <v>0.24129999999999999</v>
      </c>
      <c r="AG1982">
        <v>4.0999999999999996</v>
      </c>
      <c r="AH1982" t="s">
        <v>204</v>
      </c>
      <c r="AI1982">
        <v>784229</v>
      </c>
      <c r="AJ1982">
        <v>783810</v>
      </c>
      <c r="AK1982">
        <v>419</v>
      </c>
      <c r="AM1982">
        <v>24494</v>
      </c>
      <c r="AN1982">
        <v>22148</v>
      </c>
      <c r="AO1982">
        <v>1.8</v>
      </c>
      <c r="AP1982">
        <v>1.8</v>
      </c>
      <c r="AQ1982">
        <v>0</v>
      </c>
      <c r="AS1982">
        <v>510</v>
      </c>
      <c r="AT1982">
        <v>22090</v>
      </c>
      <c r="AU1982">
        <v>5.0999999999999997E-2</v>
      </c>
      <c r="AV1982">
        <v>76.39</v>
      </c>
      <c r="AW1982">
        <v>43466822</v>
      </c>
      <c r="AX1982">
        <v>77.39</v>
      </c>
      <c r="AY1982">
        <v>41.4</v>
      </c>
      <c r="AZ1982">
        <v>16.462</v>
      </c>
      <c r="BA1982">
        <v>11.132999999999999</v>
      </c>
      <c r="BB1982">
        <v>7894.393</v>
      </c>
      <c r="BC1982">
        <v>0.1</v>
      </c>
      <c r="BD1982">
        <v>539.84900000000005</v>
      </c>
      <c r="BE1982">
        <v>7.11</v>
      </c>
      <c r="BF1982">
        <v>13.5</v>
      </c>
      <c r="BG1982">
        <v>47.4</v>
      </c>
      <c r="BI1982">
        <v>8.8000000000000007</v>
      </c>
      <c r="BJ1982">
        <v>72.06</v>
      </c>
      <c r="BK1982">
        <v>0.77900000000000003</v>
      </c>
    </row>
    <row r="1983" spans="1:67" x14ac:dyDescent="0.3">
      <c r="A1983" t="s">
        <v>208</v>
      </c>
      <c r="B1983" t="s">
        <v>206</v>
      </c>
      <c r="C1983" t="s">
        <v>209</v>
      </c>
      <c r="D1983" s="33">
        <v>44322</v>
      </c>
      <c r="E1983">
        <v>2152280</v>
      </c>
      <c r="F1983">
        <v>6159</v>
      </c>
      <c r="G1983">
        <v>5485.7139999999999</v>
      </c>
      <c r="H1983">
        <v>47331</v>
      </c>
      <c r="I1983">
        <v>381</v>
      </c>
      <c r="J1983">
        <v>246.286</v>
      </c>
      <c r="K1983">
        <v>49515.466999999997</v>
      </c>
      <c r="L1983">
        <v>141.69399999999999</v>
      </c>
      <c r="M1983">
        <v>126.205</v>
      </c>
      <c r="N1983">
        <v>1088.8989999999999</v>
      </c>
      <c r="O1983">
        <v>8.7650000000000006</v>
      </c>
      <c r="P1983">
        <v>5.6660000000000004</v>
      </c>
      <c r="Q1983">
        <v>0.67</v>
      </c>
      <c r="Z1983">
        <v>36945</v>
      </c>
      <c r="AA1983">
        <v>9555109</v>
      </c>
      <c r="AB1983">
        <v>219.82499999999999</v>
      </c>
      <c r="AC1983">
        <v>0.85</v>
      </c>
      <c r="AD1983">
        <v>25388</v>
      </c>
      <c r="AE1983">
        <v>0.58399999999999996</v>
      </c>
      <c r="AF1983">
        <v>0.21609999999999999</v>
      </c>
      <c r="AG1983">
        <v>4.5999999999999996</v>
      </c>
      <c r="AH1983" t="s">
        <v>204</v>
      </c>
      <c r="AI1983">
        <v>822196</v>
      </c>
      <c r="AJ1983">
        <v>821768</v>
      </c>
      <c r="AK1983">
        <v>428</v>
      </c>
      <c r="AM1983">
        <v>37967</v>
      </c>
      <c r="AN1983">
        <v>17090</v>
      </c>
      <c r="AO1983">
        <v>1.89</v>
      </c>
      <c r="AP1983">
        <v>1.89</v>
      </c>
      <c r="AQ1983">
        <v>0</v>
      </c>
      <c r="AS1983">
        <v>393</v>
      </c>
      <c r="AT1983">
        <v>17047</v>
      </c>
      <c r="AU1983">
        <v>3.9E-2</v>
      </c>
      <c r="AV1983">
        <v>76.39</v>
      </c>
      <c r="AW1983">
        <v>43466822</v>
      </c>
      <c r="AX1983">
        <v>77.39</v>
      </c>
      <c r="AY1983">
        <v>41.4</v>
      </c>
      <c r="AZ1983">
        <v>16.462</v>
      </c>
      <c r="BA1983">
        <v>11.132999999999999</v>
      </c>
      <c r="BB1983">
        <v>7894.393</v>
      </c>
      <c r="BC1983">
        <v>0.1</v>
      </c>
      <c r="BD1983">
        <v>539.84900000000005</v>
      </c>
      <c r="BE1983">
        <v>7.11</v>
      </c>
      <c r="BF1983">
        <v>13.5</v>
      </c>
      <c r="BG1983">
        <v>47.4</v>
      </c>
      <c r="BI1983">
        <v>8.8000000000000007</v>
      </c>
      <c r="BJ1983">
        <v>72.06</v>
      </c>
      <c r="BK1983">
        <v>0.77900000000000003</v>
      </c>
    </row>
    <row r="1984" spans="1:67" x14ac:dyDescent="0.3">
      <c r="A1984" t="s">
        <v>208</v>
      </c>
      <c r="B1984" t="s">
        <v>206</v>
      </c>
      <c r="C1984" t="s">
        <v>209</v>
      </c>
      <c r="D1984" s="33">
        <v>44323</v>
      </c>
      <c r="E1984">
        <v>2160809</v>
      </c>
      <c r="F1984">
        <v>8529</v>
      </c>
      <c r="G1984">
        <v>5248.4290000000001</v>
      </c>
      <c r="H1984">
        <v>47717</v>
      </c>
      <c r="I1984">
        <v>386</v>
      </c>
      <c r="J1984">
        <v>256.286</v>
      </c>
      <c r="K1984">
        <v>49711.686000000002</v>
      </c>
      <c r="L1984">
        <v>196.21899999999999</v>
      </c>
      <c r="M1984">
        <v>120.746</v>
      </c>
      <c r="N1984">
        <v>1097.78</v>
      </c>
      <c r="O1984">
        <v>8.8800000000000008</v>
      </c>
      <c r="P1984">
        <v>5.8959999999999999</v>
      </c>
      <c r="Q1984">
        <v>0.77</v>
      </c>
      <c r="Z1984">
        <v>39748</v>
      </c>
      <c r="AA1984">
        <v>9594857</v>
      </c>
      <c r="AB1984">
        <v>220.74</v>
      </c>
      <c r="AC1984">
        <v>0.91400000000000003</v>
      </c>
      <c r="AD1984">
        <v>25154</v>
      </c>
      <c r="AE1984">
        <v>0.57899999999999996</v>
      </c>
      <c r="AF1984">
        <v>0.2087</v>
      </c>
      <c r="AG1984">
        <v>4.8</v>
      </c>
      <c r="AH1984" t="s">
        <v>204</v>
      </c>
      <c r="AI1984">
        <v>858242</v>
      </c>
      <c r="AJ1984">
        <v>857796</v>
      </c>
      <c r="AK1984">
        <v>446</v>
      </c>
      <c r="AM1984">
        <v>36046</v>
      </c>
      <c r="AN1984">
        <v>15098</v>
      </c>
      <c r="AO1984">
        <v>1.97</v>
      </c>
      <c r="AP1984">
        <v>1.97</v>
      </c>
      <c r="AQ1984">
        <v>0</v>
      </c>
      <c r="AS1984">
        <v>347</v>
      </c>
      <c r="AT1984">
        <v>15072</v>
      </c>
      <c r="AU1984">
        <v>3.5000000000000003E-2</v>
      </c>
      <c r="AV1984">
        <v>76.39</v>
      </c>
      <c r="AW1984">
        <v>43466822</v>
      </c>
      <c r="AX1984">
        <v>77.39</v>
      </c>
      <c r="AY1984">
        <v>41.4</v>
      </c>
      <c r="AZ1984">
        <v>16.462</v>
      </c>
      <c r="BA1984">
        <v>11.132999999999999</v>
      </c>
      <c r="BB1984">
        <v>7894.393</v>
      </c>
      <c r="BC1984">
        <v>0.1</v>
      </c>
      <c r="BD1984">
        <v>539.84900000000005</v>
      </c>
      <c r="BE1984">
        <v>7.11</v>
      </c>
      <c r="BF1984">
        <v>13.5</v>
      </c>
      <c r="BG1984">
        <v>47.4</v>
      </c>
      <c r="BI1984">
        <v>8.8000000000000007</v>
      </c>
      <c r="BJ1984">
        <v>72.06</v>
      </c>
      <c r="BK1984">
        <v>0.77900000000000003</v>
      </c>
    </row>
    <row r="1985" spans="1:63" x14ac:dyDescent="0.3">
      <c r="A1985" t="s">
        <v>208</v>
      </c>
      <c r="B1985" t="s">
        <v>206</v>
      </c>
      <c r="C1985" t="s">
        <v>209</v>
      </c>
      <c r="D1985" s="33">
        <v>44324</v>
      </c>
      <c r="E1985">
        <v>2169650</v>
      </c>
      <c r="F1985">
        <v>8841</v>
      </c>
      <c r="G1985">
        <v>5272.5709999999999</v>
      </c>
      <c r="H1985">
        <v>48095</v>
      </c>
      <c r="I1985">
        <v>378</v>
      </c>
      <c r="J1985">
        <v>259.14299999999997</v>
      </c>
      <c r="K1985">
        <v>49915.082000000002</v>
      </c>
      <c r="L1985">
        <v>203.39699999999999</v>
      </c>
      <c r="M1985">
        <v>121.301</v>
      </c>
      <c r="N1985">
        <v>1106.4760000000001</v>
      </c>
      <c r="O1985">
        <v>8.6959999999999997</v>
      </c>
      <c r="P1985">
        <v>5.9619999999999997</v>
      </c>
      <c r="Q1985">
        <v>0.83</v>
      </c>
      <c r="Z1985">
        <v>39126</v>
      </c>
      <c r="AA1985">
        <v>9633983</v>
      </c>
      <c r="AB1985">
        <v>221.64</v>
      </c>
      <c r="AC1985">
        <v>0.9</v>
      </c>
      <c r="AD1985">
        <v>25393</v>
      </c>
      <c r="AE1985">
        <v>0.58399999999999996</v>
      </c>
      <c r="AF1985">
        <v>0.20760000000000001</v>
      </c>
      <c r="AG1985">
        <v>4.8</v>
      </c>
      <c r="AH1985" t="s">
        <v>204</v>
      </c>
      <c r="AI1985">
        <v>863085</v>
      </c>
      <c r="AJ1985">
        <v>862639</v>
      </c>
      <c r="AK1985">
        <v>446</v>
      </c>
      <c r="AM1985">
        <v>4843</v>
      </c>
      <c r="AN1985">
        <v>15410</v>
      </c>
      <c r="AO1985">
        <v>1.99</v>
      </c>
      <c r="AP1985">
        <v>1.98</v>
      </c>
      <c r="AQ1985">
        <v>0</v>
      </c>
      <c r="AS1985">
        <v>355</v>
      </c>
      <c r="AT1985">
        <v>15388</v>
      </c>
      <c r="AU1985">
        <v>3.5000000000000003E-2</v>
      </c>
      <c r="AV1985">
        <v>56.94</v>
      </c>
      <c r="AW1985">
        <v>43466822</v>
      </c>
      <c r="AX1985">
        <v>77.39</v>
      </c>
      <c r="AY1985">
        <v>41.4</v>
      </c>
      <c r="AZ1985">
        <v>16.462</v>
      </c>
      <c r="BA1985">
        <v>11.132999999999999</v>
      </c>
      <c r="BB1985">
        <v>7894.393</v>
      </c>
      <c r="BC1985">
        <v>0.1</v>
      </c>
      <c r="BD1985">
        <v>539.84900000000005</v>
      </c>
      <c r="BE1985">
        <v>7.11</v>
      </c>
      <c r="BF1985">
        <v>13.5</v>
      </c>
      <c r="BG1985">
        <v>47.4</v>
      </c>
      <c r="BI1985">
        <v>8.8000000000000007</v>
      </c>
      <c r="BJ1985">
        <v>72.06</v>
      </c>
      <c r="BK1985">
        <v>0.77900000000000003</v>
      </c>
    </row>
    <row r="1986" spans="1:63" x14ac:dyDescent="0.3">
      <c r="A1986" t="s">
        <v>208</v>
      </c>
      <c r="B1986" t="s">
        <v>206</v>
      </c>
      <c r="C1986" t="s">
        <v>209</v>
      </c>
      <c r="D1986" s="33">
        <v>44325</v>
      </c>
      <c r="E1986">
        <v>2175151</v>
      </c>
      <c r="F1986">
        <v>5501</v>
      </c>
      <c r="G1986">
        <v>5313.143</v>
      </c>
      <c r="H1986">
        <v>48294</v>
      </c>
      <c r="I1986">
        <v>199</v>
      </c>
      <c r="J1986">
        <v>263.85700000000003</v>
      </c>
      <c r="K1986">
        <v>50041.639000000003</v>
      </c>
      <c r="L1986">
        <v>126.556</v>
      </c>
      <c r="M1986">
        <v>122.23399999999999</v>
      </c>
      <c r="N1986">
        <v>1111.0540000000001</v>
      </c>
      <c r="O1986">
        <v>4.5780000000000003</v>
      </c>
      <c r="P1986">
        <v>6.07</v>
      </c>
      <c r="Q1986">
        <v>0.83</v>
      </c>
      <c r="Z1986">
        <v>21796</v>
      </c>
      <c r="AA1986">
        <v>9655779</v>
      </c>
      <c r="AB1986">
        <v>222.14099999999999</v>
      </c>
      <c r="AC1986">
        <v>0.501</v>
      </c>
      <c r="AD1986">
        <v>25419</v>
      </c>
      <c r="AE1986">
        <v>0.58499999999999996</v>
      </c>
      <c r="AF1986">
        <v>0.20899999999999999</v>
      </c>
      <c r="AG1986">
        <v>4.8</v>
      </c>
      <c r="AH1986" t="s">
        <v>204</v>
      </c>
      <c r="AI1986">
        <v>864089</v>
      </c>
      <c r="AJ1986">
        <v>863643</v>
      </c>
      <c r="AK1986">
        <v>446</v>
      </c>
      <c r="AM1986">
        <v>1004</v>
      </c>
      <c r="AN1986">
        <v>15528</v>
      </c>
      <c r="AO1986">
        <v>1.99</v>
      </c>
      <c r="AP1986">
        <v>1.99</v>
      </c>
      <c r="AQ1986">
        <v>0</v>
      </c>
      <c r="AS1986">
        <v>357</v>
      </c>
      <c r="AT1986">
        <v>15506</v>
      </c>
      <c r="AU1986">
        <v>3.5999999999999997E-2</v>
      </c>
      <c r="AV1986">
        <v>56.94</v>
      </c>
      <c r="AW1986">
        <v>43466822</v>
      </c>
      <c r="AX1986">
        <v>77.39</v>
      </c>
      <c r="AY1986">
        <v>41.4</v>
      </c>
      <c r="AZ1986">
        <v>16.462</v>
      </c>
      <c r="BA1986">
        <v>11.132999999999999</v>
      </c>
      <c r="BB1986">
        <v>7894.393</v>
      </c>
      <c r="BC1986">
        <v>0.1</v>
      </c>
      <c r="BD1986">
        <v>539.84900000000005</v>
      </c>
      <c r="BE1986">
        <v>7.11</v>
      </c>
      <c r="BF1986">
        <v>13.5</v>
      </c>
      <c r="BG1986">
        <v>47.4</v>
      </c>
      <c r="BI1986">
        <v>8.8000000000000007</v>
      </c>
      <c r="BJ1986">
        <v>72.06</v>
      </c>
      <c r="BK1986">
        <v>0.77900000000000003</v>
      </c>
    </row>
    <row r="1987" spans="1:63" x14ac:dyDescent="0.3">
      <c r="A1987" t="s">
        <v>208</v>
      </c>
      <c r="B1987" t="s">
        <v>206</v>
      </c>
      <c r="C1987" t="s">
        <v>209</v>
      </c>
      <c r="D1987" s="33">
        <v>44326</v>
      </c>
      <c r="E1987">
        <v>2178095</v>
      </c>
      <c r="F1987">
        <v>2944</v>
      </c>
      <c r="G1987">
        <v>5322.4290000000001</v>
      </c>
      <c r="H1987">
        <v>48419</v>
      </c>
      <c r="I1987">
        <v>125</v>
      </c>
      <c r="J1987">
        <v>258.85700000000003</v>
      </c>
      <c r="K1987">
        <v>50109.368000000002</v>
      </c>
      <c r="L1987">
        <v>67.73</v>
      </c>
      <c r="M1987">
        <v>122.44799999999999</v>
      </c>
      <c r="N1987">
        <v>1113.93</v>
      </c>
      <c r="O1987">
        <v>2.8759999999999999</v>
      </c>
      <c r="P1987">
        <v>5.9550000000000001</v>
      </c>
      <c r="Q1987">
        <v>0.8</v>
      </c>
      <c r="Z1987">
        <v>13158</v>
      </c>
      <c r="AA1987">
        <v>9668937</v>
      </c>
      <c r="AB1987">
        <v>222.44399999999999</v>
      </c>
      <c r="AC1987">
        <v>0.30299999999999999</v>
      </c>
      <c r="AD1987">
        <v>25971</v>
      </c>
      <c r="AE1987">
        <v>0.59699999999999998</v>
      </c>
      <c r="AF1987">
        <v>0.2049</v>
      </c>
      <c r="AG1987">
        <v>4.9000000000000004</v>
      </c>
      <c r="AH1987" t="s">
        <v>204</v>
      </c>
      <c r="AI1987">
        <v>866283</v>
      </c>
      <c r="AJ1987">
        <v>865588</v>
      </c>
      <c r="AK1987">
        <v>695</v>
      </c>
      <c r="AM1987">
        <v>2194</v>
      </c>
      <c r="AN1987">
        <v>15710</v>
      </c>
      <c r="AO1987">
        <v>1.99</v>
      </c>
      <c r="AP1987">
        <v>1.99</v>
      </c>
      <c r="AQ1987">
        <v>0</v>
      </c>
      <c r="AS1987">
        <v>361</v>
      </c>
      <c r="AT1987">
        <v>15653</v>
      </c>
      <c r="AU1987">
        <v>3.5999999999999997E-2</v>
      </c>
      <c r="AV1987">
        <v>56.94</v>
      </c>
      <c r="AW1987">
        <v>43466822</v>
      </c>
      <c r="AX1987">
        <v>77.39</v>
      </c>
      <c r="AY1987">
        <v>41.4</v>
      </c>
      <c r="AZ1987">
        <v>16.462</v>
      </c>
      <c r="BA1987">
        <v>11.132999999999999</v>
      </c>
      <c r="BB1987">
        <v>7894.393</v>
      </c>
      <c r="BC1987">
        <v>0.1</v>
      </c>
      <c r="BD1987">
        <v>539.84900000000005</v>
      </c>
      <c r="BE1987">
        <v>7.11</v>
      </c>
      <c r="BF1987">
        <v>13.5</v>
      </c>
      <c r="BG1987">
        <v>47.4</v>
      </c>
      <c r="BI1987">
        <v>8.8000000000000007</v>
      </c>
      <c r="BJ1987">
        <v>72.06</v>
      </c>
      <c r="BK1987">
        <v>0.77900000000000003</v>
      </c>
    </row>
    <row r="1988" spans="1:63" x14ac:dyDescent="0.3">
      <c r="A1988" t="s">
        <v>208</v>
      </c>
      <c r="B1988" t="s">
        <v>206</v>
      </c>
      <c r="C1988" t="s">
        <v>209</v>
      </c>
      <c r="D1988" s="33">
        <v>44327</v>
      </c>
      <c r="E1988">
        <v>2180429</v>
      </c>
      <c r="F1988">
        <v>2334</v>
      </c>
      <c r="G1988">
        <v>5286</v>
      </c>
      <c r="H1988">
        <v>48544</v>
      </c>
      <c r="I1988">
        <v>125</v>
      </c>
      <c r="J1988">
        <v>251.857</v>
      </c>
      <c r="K1988">
        <v>50163.065000000002</v>
      </c>
      <c r="L1988">
        <v>53.695999999999998</v>
      </c>
      <c r="M1988">
        <v>121.61</v>
      </c>
      <c r="N1988">
        <v>1116.806</v>
      </c>
      <c r="O1988">
        <v>2.8759999999999999</v>
      </c>
      <c r="P1988">
        <v>5.7939999999999996</v>
      </c>
      <c r="Q1988">
        <v>0.77</v>
      </c>
      <c r="Z1988">
        <v>13349</v>
      </c>
      <c r="AA1988">
        <v>9682286</v>
      </c>
      <c r="AB1988">
        <v>222.751</v>
      </c>
      <c r="AC1988">
        <v>0.307</v>
      </c>
      <c r="AD1988">
        <v>26190</v>
      </c>
      <c r="AE1988">
        <v>0.60299999999999998</v>
      </c>
      <c r="AF1988">
        <v>0.20180000000000001</v>
      </c>
      <c r="AG1988">
        <v>5</v>
      </c>
      <c r="AH1988" t="s">
        <v>204</v>
      </c>
      <c r="AI1988">
        <v>884547</v>
      </c>
      <c r="AJ1988">
        <v>882619</v>
      </c>
      <c r="AK1988">
        <v>1928</v>
      </c>
      <c r="AM1988">
        <v>18264</v>
      </c>
      <c r="AN1988">
        <v>17830</v>
      </c>
      <c r="AO1988">
        <v>2.0299999999999998</v>
      </c>
      <c r="AP1988">
        <v>2.0299999999999998</v>
      </c>
      <c r="AQ1988">
        <v>0</v>
      </c>
      <c r="AS1988">
        <v>410</v>
      </c>
      <c r="AT1988">
        <v>17598</v>
      </c>
      <c r="AU1988">
        <v>0.04</v>
      </c>
      <c r="AV1988">
        <v>56.94</v>
      </c>
      <c r="AW1988">
        <v>43466822</v>
      </c>
      <c r="AX1988">
        <v>77.39</v>
      </c>
      <c r="AY1988">
        <v>41.4</v>
      </c>
      <c r="AZ1988">
        <v>16.462</v>
      </c>
      <c r="BA1988">
        <v>11.132999999999999</v>
      </c>
      <c r="BB1988">
        <v>7894.393</v>
      </c>
      <c r="BC1988">
        <v>0.1</v>
      </c>
      <c r="BD1988">
        <v>539.84900000000005</v>
      </c>
      <c r="BE1988">
        <v>7.11</v>
      </c>
      <c r="BF1988">
        <v>13.5</v>
      </c>
      <c r="BG1988">
        <v>47.4</v>
      </c>
      <c r="BI1988">
        <v>8.8000000000000007</v>
      </c>
      <c r="BJ1988">
        <v>72.06</v>
      </c>
      <c r="BK1988">
        <v>0.77900000000000003</v>
      </c>
    </row>
    <row r="1989" spans="1:63" x14ac:dyDescent="0.3">
      <c r="A1989" t="s">
        <v>208</v>
      </c>
      <c r="B1989" t="s">
        <v>206</v>
      </c>
      <c r="C1989" t="s">
        <v>209</v>
      </c>
      <c r="D1989" s="33">
        <v>44328</v>
      </c>
      <c r="E1989">
        <v>2185088</v>
      </c>
      <c r="F1989">
        <v>4659</v>
      </c>
      <c r="G1989">
        <v>5566.7139999999999</v>
      </c>
      <c r="H1989">
        <v>48908</v>
      </c>
      <c r="I1989">
        <v>364</v>
      </c>
      <c r="J1989">
        <v>279.714</v>
      </c>
      <c r="K1989">
        <v>50270.25</v>
      </c>
      <c r="L1989">
        <v>107.185</v>
      </c>
      <c r="M1989">
        <v>128.06800000000001</v>
      </c>
      <c r="N1989">
        <v>1125.18</v>
      </c>
      <c r="O1989">
        <v>8.3740000000000006</v>
      </c>
      <c r="P1989">
        <v>6.4349999999999996</v>
      </c>
      <c r="Q1989">
        <v>0.81</v>
      </c>
      <c r="Z1989">
        <v>38750</v>
      </c>
      <c r="AA1989">
        <v>9721036</v>
      </c>
      <c r="AB1989">
        <v>223.643</v>
      </c>
      <c r="AC1989">
        <v>0.89100000000000001</v>
      </c>
      <c r="AD1989">
        <v>28982</v>
      </c>
      <c r="AE1989">
        <v>0.66700000000000004</v>
      </c>
      <c r="AF1989">
        <v>0.19209999999999999</v>
      </c>
      <c r="AG1989">
        <v>5.2</v>
      </c>
      <c r="AH1989" t="s">
        <v>204</v>
      </c>
      <c r="AI1989">
        <v>904933</v>
      </c>
      <c r="AJ1989">
        <v>901105</v>
      </c>
      <c r="AK1989">
        <v>3828</v>
      </c>
      <c r="AM1989">
        <v>20386</v>
      </c>
      <c r="AN1989">
        <v>17243</v>
      </c>
      <c r="AO1989">
        <v>2.08</v>
      </c>
      <c r="AP1989">
        <v>2.0699999999999998</v>
      </c>
      <c r="AQ1989">
        <v>0.01</v>
      </c>
      <c r="AS1989">
        <v>397</v>
      </c>
      <c r="AT1989">
        <v>16756</v>
      </c>
      <c r="AU1989">
        <v>3.9E-2</v>
      </c>
      <c r="AV1989">
        <v>56.94</v>
      </c>
      <c r="AW1989">
        <v>43466822</v>
      </c>
      <c r="AX1989">
        <v>77.39</v>
      </c>
      <c r="AY1989">
        <v>41.4</v>
      </c>
      <c r="AZ1989">
        <v>16.462</v>
      </c>
      <c r="BA1989">
        <v>11.132999999999999</v>
      </c>
      <c r="BB1989">
        <v>7894.393</v>
      </c>
      <c r="BC1989">
        <v>0.1</v>
      </c>
      <c r="BD1989">
        <v>539.84900000000005</v>
      </c>
      <c r="BE1989">
        <v>7.11</v>
      </c>
      <c r="BF1989">
        <v>13.5</v>
      </c>
      <c r="BG1989">
        <v>47.4</v>
      </c>
      <c r="BI1989">
        <v>8.8000000000000007</v>
      </c>
      <c r="BJ1989">
        <v>72.06</v>
      </c>
      <c r="BK1989">
        <v>0.77900000000000003</v>
      </c>
    </row>
    <row r="1990" spans="1:63" x14ac:dyDescent="0.3">
      <c r="A1990" t="s">
        <v>208</v>
      </c>
      <c r="B1990" t="s">
        <v>206</v>
      </c>
      <c r="C1990" t="s">
        <v>209</v>
      </c>
      <c r="D1990" s="33">
        <v>44329</v>
      </c>
      <c r="E1990">
        <v>2192022</v>
      </c>
      <c r="F1990">
        <v>6934</v>
      </c>
      <c r="G1990">
        <v>5677.4290000000001</v>
      </c>
      <c r="H1990">
        <v>49261</v>
      </c>
      <c r="I1990">
        <v>353</v>
      </c>
      <c r="J1990">
        <v>275.714</v>
      </c>
      <c r="K1990">
        <v>50429.773999999998</v>
      </c>
      <c r="L1990">
        <v>159.524</v>
      </c>
      <c r="M1990">
        <v>130.61500000000001</v>
      </c>
      <c r="N1990">
        <v>1133.3009999999999</v>
      </c>
      <c r="O1990">
        <v>8.1210000000000004</v>
      </c>
      <c r="P1990">
        <v>6.343</v>
      </c>
      <c r="Q1990">
        <v>0.86</v>
      </c>
      <c r="Z1990">
        <v>35366</v>
      </c>
      <c r="AA1990">
        <v>9756402</v>
      </c>
      <c r="AB1990">
        <v>224.45599999999999</v>
      </c>
      <c r="AC1990">
        <v>0.81399999999999995</v>
      </c>
      <c r="AD1990">
        <v>28756</v>
      </c>
      <c r="AE1990">
        <v>0.66200000000000003</v>
      </c>
      <c r="AF1990">
        <v>0.19739999999999999</v>
      </c>
      <c r="AG1990">
        <v>5.0999999999999996</v>
      </c>
      <c r="AH1990" t="s">
        <v>204</v>
      </c>
      <c r="AI1990">
        <v>926520</v>
      </c>
      <c r="AJ1990">
        <v>918162</v>
      </c>
      <c r="AK1990">
        <v>8358</v>
      </c>
      <c r="AM1990">
        <v>21587</v>
      </c>
      <c r="AN1990">
        <v>14903</v>
      </c>
      <c r="AO1990">
        <v>2.13</v>
      </c>
      <c r="AP1990">
        <v>2.11</v>
      </c>
      <c r="AQ1990">
        <v>0.02</v>
      </c>
      <c r="AS1990">
        <v>343</v>
      </c>
      <c r="AT1990">
        <v>13771</v>
      </c>
      <c r="AU1990">
        <v>3.2000000000000001E-2</v>
      </c>
      <c r="AV1990">
        <v>57.41</v>
      </c>
      <c r="AW1990">
        <v>43466822</v>
      </c>
      <c r="AX1990">
        <v>77.39</v>
      </c>
      <c r="AY1990">
        <v>41.4</v>
      </c>
      <c r="AZ1990">
        <v>16.462</v>
      </c>
      <c r="BA1990">
        <v>11.132999999999999</v>
      </c>
      <c r="BB1990">
        <v>7894.393</v>
      </c>
      <c r="BC1990">
        <v>0.1</v>
      </c>
      <c r="BD1990">
        <v>539.84900000000005</v>
      </c>
      <c r="BE1990">
        <v>7.11</v>
      </c>
      <c r="BF1990">
        <v>13.5</v>
      </c>
      <c r="BG1990">
        <v>47.4</v>
      </c>
      <c r="BI1990">
        <v>8.8000000000000007</v>
      </c>
      <c r="BJ1990">
        <v>72.06</v>
      </c>
      <c r="BK1990">
        <v>0.77900000000000003</v>
      </c>
    </row>
    <row r="1991" spans="1:63" x14ac:dyDescent="0.3">
      <c r="A1991" t="s">
        <v>208</v>
      </c>
      <c r="B1991" t="s">
        <v>206</v>
      </c>
      <c r="C1991" t="s">
        <v>209</v>
      </c>
      <c r="D1991" s="33">
        <v>44330</v>
      </c>
      <c r="E1991">
        <v>2199708</v>
      </c>
      <c r="F1991">
        <v>7686</v>
      </c>
      <c r="G1991">
        <v>5557</v>
      </c>
      <c r="H1991">
        <v>49554</v>
      </c>
      <c r="I1991">
        <v>293</v>
      </c>
      <c r="J1991">
        <v>262.42899999999997</v>
      </c>
      <c r="K1991">
        <v>50606.597999999998</v>
      </c>
      <c r="L1991">
        <v>176.82499999999999</v>
      </c>
      <c r="M1991">
        <v>127.845</v>
      </c>
      <c r="N1991">
        <v>1140.0419999999999</v>
      </c>
      <c r="O1991">
        <v>6.7409999999999997</v>
      </c>
      <c r="P1991">
        <v>6.0369999999999999</v>
      </c>
      <c r="Q1991">
        <v>0.88</v>
      </c>
      <c r="Z1991">
        <v>33889</v>
      </c>
      <c r="AA1991">
        <v>9790291</v>
      </c>
      <c r="AB1991">
        <v>225.23599999999999</v>
      </c>
      <c r="AC1991">
        <v>0.78</v>
      </c>
      <c r="AD1991">
        <v>27919</v>
      </c>
      <c r="AE1991">
        <v>0.64200000000000002</v>
      </c>
      <c r="AF1991">
        <v>0.19900000000000001</v>
      </c>
      <c r="AG1991">
        <v>5</v>
      </c>
      <c r="AH1991" t="s">
        <v>204</v>
      </c>
      <c r="AI1991">
        <v>950158</v>
      </c>
      <c r="AJ1991">
        <v>936497</v>
      </c>
      <c r="AK1991">
        <v>13661</v>
      </c>
      <c r="AM1991">
        <v>23638</v>
      </c>
      <c r="AN1991">
        <v>13131</v>
      </c>
      <c r="AO1991">
        <v>2.19</v>
      </c>
      <c r="AP1991">
        <v>2.15</v>
      </c>
      <c r="AQ1991">
        <v>0.03</v>
      </c>
      <c r="AS1991">
        <v>302</v>
      </c>
      <c r="AT1991">
        <v>11243</v>
      </c>
      <c r="AU1991">
        <v>2.5999999999999999E-2</v>
      </c>
      <c r="AV1991">
        <v>57.41</v>
      </c>
      <c r="AW1991">
        <v>43466822</v>
      </c>
      <c r="AX1991">
        <v>77.39</v>
      </c>
      <c r="AY1991">
        <v>41.4</v>
      </c>
      <c r="AZ1991">
        <v>16.462</v>
      </c>
      <c r="BA1991">
        <v>11.132999999999999</v>
      </c>
      <c r="BB1991">
        <v>7894.393</v>
      </c>
      <c r="BC1991">
        <v>0.1</v>
      </c>
      <c r="BD1991">
        <v>539.84900000000005</v>
      </c>
      <c r="BE1991">
        <v>7.11</v>
      </c>
      <c r="BF1991">
        <v>13.5</v>
      </c>
      <c r="BG1991">
        <v>47.4</v>
      </c>
      <c r="BI1991">
        <v>8.8000000000000007</v>
      </c>
      <c r="BJ1991">
        <v>72.06</v>
      </c>
      <c r="BK1991">
        <v>0.77900000000000003</v>
      </c>
    </row>
    <row r="1992" spans="1:63" x14ac:dyDescent="0.3">
      <c r="A1992" t="s">
        <v>208</v>
      </c>
      <c r="B1992" t="s">
        <v>206</v>
      </c>
      <c r="C1992" t="s">
        <v>209</v>
      </c>
      <c r="D1992" s="33">
        <v>44331</v>
      </c>
      <c r="E1992">
        <v>2206627</v>
      </c>
      <c r="F1992">
        <v>6919</v>
      </c>
      <c r="G1992">
        <v>5282.4290000000001</v>
      </c>
      <c r="H1992">
        <v>49881</v>
      </c>
      <c r="I1992">
        <v>327</v>
      </c>
      <c r="J1992">
        <v>255.143</v>
      </c>
      <c r="K1992">
        <v>50765.777000000002</v>
      </c>
      <c r="L1992">
        <v>159.179</v>
      </c>
      <c r="M1992">
        <v>121.52800000000001</v>
      </c>
      <c r="N1992">
        <v>1147.5650000000001</v>
      </c>
      <c r="O1992">
        <v>7.5229999999999997</v>
      </c>
      <c r="P1992">
        <v>5.87</v>
      </c>
      <c r="Q1992">
        <v>0.88</v>
      </c>
      <c r="Z1992">
        <v>34108</v>
      </c>
      <c r="AA1992">
        <v>9824399</v>
      </c>
      <c r="AB1992">
        <v>226.02099999999999</v>
      </c>
      <c r="AC1992">
        <v>0.78500000000000003</v>
      </c>
      <c r="AD1992">
        <v>27202</v>
      </c>
      <c r="AE1992">
        <v>0.626</v>
      </c>
      <c r="AF1992">
        <v>0.19420000000000001</v>
      </c>
      <c r="AG1992">
        <v>5.0999999999999996</v>
      </c>
      <c r="AH1992" t="s">
        <v>204</v>
      </c>
      <c r="AI1992">
        <v>956322</v>
      </c>
      <c r="AJ1992">
        <v>939236</v>
      </c>
      <c r="AK1992">
        <v>17086</v>
      </c>
      <c r="AM1992">
        <v>6164</v>
      </c>
      <c r="AN1992">
        <v>13320</v>
      </c>
      <c r="AO1992">
        <v>2.2000000000000002</v>
      </c>
      <c r="AP1992">
        <v>2.16</v>
      </c>
      <c r="AQ1992">
        <v>0.04</v>
      </c>
      <c r="AS1992">
        <v>306</v>
      </c>
      <c r="AT1992">
        <v>10942</v>
      </c>
      <c r="AU1992">
        <v>2.5000000000000001E-2</v>
      </c>
      <c r="AV1992">
        <v>57.41</v>
      </c>
      <c r="AW1992">
        <v>43466822</v>
      </c>
      <c r="AX1992">
        <v>77.39</v>
      </c>
      <c r="AY1992">
        <v>41.4</v>
      </c>
      <c r="AZ1992">
        <v>16.462</v>
      </c>
      <c r="BA1992">
        <v>11.132999999999999</v>
      </c>
      <c r="BB1992">
        <v>7894.393</v>
      </c>
      <c r="BC1992">
        <v>0.1</v>
      </c>
      <c r="BD1992">
        <v>539.84900000000005</v>
      </c>
      <c r="BE1992">
        <v>7.11</v>
      </c>
      <c r="BF1992">
        <v>13.5</v>
      </c>
      <c r="BG1992">
        <v>47.4</v>
      </c>
      <c r="BI1992">
        <v>8.8000000000000007</v>
      </c>
      <c r="BJ1992">
        <v>72.06</v>
      </c>
      <c r="BK1992">
        <v>0.77900000000000003</v>
      </c>
    </row>
    <row r="1993" spans="1:63" x14ac:dyDescent="0.3">
      <c r="A1993" t="s">
        <v>208</v>
      </c>
      <c r="B1993" t="s">
        <v>206</v>
      </c>
      <c r="C1993" t="s">
        <v>209</v>
      </c>
      <c r="D1993" s="33">
        <v>44332</v>
      </c>
      <c r="E1993">
        <v>2210375</v>
      </c>
      <c r="F1993">
        <v>3748</v>
      </c>
      <c r="G1993">
        <v>5032</v>
      </c>
      <c r="H1993">
        <v>50019</v>
      </c>
      <c r="I1993">
        <v>138</v>
      </c>
      <c r="J1993">
        <v>246.429</v>
      </c>
      <c r="K1993">
        <v>50852.004000000001</v>
      </c>
      <c r="L1993">
        <v>86.227000000000004</v>
      </c>
      <c r="M1993">
        <v>115.76600000000001</v>
      </c>
      <c r="N1993">
        <v>1150.74</v>
      </c>
      <c r="O1993">
        <v>3.1749999999999998</v>
      </c>
      <c r="P1993">
        <v>5.6689999999999996</v>
      </c>
      <c r="Q1993">
        <v>0.86</v>
      </c>
      <c r="Z1993">
        <v>17389</v>
      </c>
      <c r="AA1993">
        <v>9841788</v>
      </c>
      <c r="AB1993">
        <v>226.42099999999999</v>
      </c>
      <c r="AC1993">
        <v>0.4</v>
      </c>
      <c r="AD1993">
        <v>26573</v>
      </c>
      <c r="AE1993">
        <v>0.61099999999999999</v>
      </c>
      <c r="AF1993">
        <v>0.18940000000000001</v>
      </c>
      <c r="AG1993">
        <v>5.3</v>
      </c>
      <c r="AH1993" t="s">
        <v>204</v>
      </c>
      <c r="AI1993">
        <v>958552</v>
      </c>
      <c r="AJ1993">
        <v>940158</v>
      </c>
      <c r="AK1993">
        <v>18394</v>
      </c>
      <c r="AM1993">
        <v>2230</v>
      </c>
      <c r="AN1993">
        <v>13495</v>
      </c>
      <c r="AO1993">
        <v>2.21</v>
      </c>
      <c r="AP1993">
        <v>2.16</v>
      </c>
      <c r="AQ1993">
        <v>0.04</v>
      </c>
      <c r="AS1993">
        <v>310</v>
      </c>
      <c r="AT1993">
        <v>10931</v>
      </c>
      <c r="AU1993">
        <v>2.5000000000000001E-2</v>
      </c>
      <c r="AV1993">
        <v>57.41</v>
      </c>
      <c r="AW1993">
        <v>43466822</v>
      </c>
      <c r="AX1993">
        <v>77.39</v>
      </c>
      <c r="AY1993">
        <v>41.4</v>
      </c>
      <c r="AZ1993">
        <v>16.462</v>
      </c>
      <c r="BA1993">
        <v>11.132999999999999</v>
      </c>
      <c r="BB1993">
        <v>7894.393</v>
      </c>
      <c r="BC1993">
        <v>0.1</v>
      </c>
      <c r="BD1993">
        <v>539.84900000000005</v>
      </c>
      <c r="BE1993">
        <v>7.11</v>
      </c>
      <c r="BF1993">
        <v>13.5</v>
      </c>
      <c r="BG1993">
        <v>47.4</v>
      </c>
      <c r="BI1993">
        <v>8.8000000000000007</v>
      </c>
      <c r="BJ1993">
        <v>72.06</v>
      </c>
      <c r="BK1993">
        <v>0.77900000000000003</v>
      </c>
    </row>
    <row r="1994" spans="1:63" x14ac:dyDescent="0.3">
      <c r="A1994" t="s">
        <v>208</v>
      </c>
      <c r="B1994" t="s">
        <v>206</v>
      </c>
      <c r="C1994" t="s">
        <v>209</v>
      </c>
      <c r="D1994" s="33">
        <v>44333</v>
      </c>
      <c r="E1994">
        <v>2212635</v>
      </c>
      <c r="F1994">
        <v>2260</v>
      </c>
      <c r="G1994">
        <v>4934.2860000000001</v>
      </c>
      <c r="H1994">
        <v>50132</v>
      </c>
      <c r="I1994">
        <v>113</v>
      </c>
      <c r="J1994">
        <v>244.714</v>
      </c>
      <c r="K1994">
        <v>50903.998</v>
      </c>
      <c r="L1994">
        <v>51.994</v>
      </c>
      <c r="M1994">
        <v>113.518</v>
      </c>
      <c r="N1994">
        <v>1153.3389999999999</v>
      </c>
      <c r="O1994">
        <v>2.6</v>
      </c>
      <c r="P1994">
        <v>5.63</v>
      </c>
      <c r="Q1994">
        <v>0.85</v>
      </c>
      <c r="Z1994">
        <v>9966</v>
      </c>
      <c r="AA1994">
        <v>9851754</v>
      </c>
      <c r="AB1994">
        <v>226.65</v>
      </c>
      <c r="AC1994">
        <v>0.22900000000000001</v>
      </c>
      <c r="AD1994">
        <v>26117</v>
      </c>
      <c r="AE1994">
        <v>0.60099999999999998</v>
      </c>
      <c r="AF1994">
        <v>0.18890000000000001</v>
      </c>
      <c r="AG1994">
        <v>5.3</v>
      </c>
      <c r="AH1994" t="s">
        <v>204</v>
      </c>
      <c r="AI1994">
        <v>975784</v>
      </c>
      <c r="AJ1994">
        <v>948330</v>
      </c>
      <c r="AK1994">
        <v>27454</v>
      </c>
      <c r="AM1994">
        <v>17232</v>
      </c>
      <c r="AN1994">
        <v>15643</v>
      </c>
      <c r="AO1994">
        <v>2.2400000000000002</v>
      </c>
      <c r="AP1994">
        <v>2.1800000000000002</v>
      </c>
      <c r="AQ1994">
        <v>0.06</v>
      </c>
      <c r="AS1994">
        <v>360</v>
      </c>
      <c r="AT1994">
        <v>11820</v>
      </c>
      <c r="AU1994">
        <v>2.7E-2</v>
      </c>
      <c r="AV1994">
        <v>57.41</v>
      </c>
      <c r="AW1994">
        <v>43466822</v>
      </c>
      <c r="AX1994">
        <v>77.39</v>
      </c>
      <c r="AY1994">
        <v>41.4</v>
      </c>
      <c r="AZ1994">
        <v>16.462</v>
      </c>
      <c r="BA1994">
        <v>11.132999999999999</v>
      </c>
      <c r="BB1994">
        <v>7894.393</v>
      </c>
      <c r="BC1994">
        <v>0.1</v>
      </c>
      <c r="BD1994">
        <v>539.84900000000005</v>
      </c>
      <c r="BE1994">
        <v>7.11</v>
      </c>
      <c r="BF1994">
        <v>13.5</v>
      </c>
      <c r="BG1994">
        <v>47.4</v>
      </c>
      <c r="BI1994">
        <v>8.8000000000000007</v>
      </c>
      <c r="BJ1994">
        <v>72.06</v>
      </c>
      <c r="BK1994">
        <v>0.77900000000000003</v>
      </c>
    </row>
    <row r="1995" spans="1:63" x14ac:dyDescent="0.3">
      <c r="A1995" t="s">
        <v>208</v>
      </c>
      <c r="B1995" t="s">
        <v>206</v>
      </c>
      <c r="C1995" t="s">
        <v>209</v>
      </c>
      <c r="D1995" s="33">
        <v>44334</v>
      </c>
      <c r="E1995">
        <v>2216856</v>
      </c>
      <c r="F1995">
        <v>4221</v>
      </c>
      <c r="G1995">
        <v>5203.857</v>
      </c>
      <c r="H1995">
        <v>50425</v>
      </c>
      <c r="I1995">
        <v>293</v>
      </c>
      <c r="J1995">
        <v>268.714</v>
      </c>
      <c r="K1995">
        <v>51001.106</v>
      </c>
      <c r="L1995">
        <v>97.108999999999995</v>
      </c>
      <c r="M1995">
        <v>119.72</v>
      </c>
      <c r="N1995">
        <v>1160.08</v>
      </c>
      <c r="O1995">
        <v>6.7409999999999997</v>
      </c>
      <c r="P1995">
        <v>6.1820000000000004</v>
      </c>
      <c r="Q1995">
        <v>0.86</v>
      </c>
      <c r="Z1995">
        <v>30693</v>
      </c>
      <c r="AA1995">
        <v>9882447</v>
      </c>
      <c r="AB1995">
        <v>227.35599999999999</v>
      </c>
      <c r="AC1995">
        <v>0.70599999999999996</v>
      </c>
      <c r="AD1995">
        <v>28594</v>
      </c>
      <c r="AE1995">
        <v>0.65800000000000003</v>
      </c>
      <c r="AF1995">
        <v>0.182</v>
      </c>
      <c r="AG1995">
        <v>5.5</v>
      </c>
      <c r="AH1995" t="s">
        <v>204</v>
      </c>
      <c r="AI1995">
        <v>994872</v>
      </c>
      <c r="AJ1995">
        <v>957232</v>
      </c>
      <c r="AK1995">
        <v>37640</v>
      </c>
      <c r="AM1995">
        <v>19088</v>
      </c>
      <c r="AN1995">
        <v>15761</v>
      </c>
      <c r="AO1995">
        <v>2.29</v>
      </c>
      <c r="AP1995">
        <v>2.2000000000000002</v>
      </c>
      <c r="AQ1995">
        <v>0.09</v>
      </c>
      <c r="AS1995">
        <v>363</v>
      </c>
      <c r="AT1995">
        <v>10659</v>
      </c>
      <c r="AU1995">
        <v>2.5000000000000001E-2</v>
      </c>
      <c r="AV1995">
        <v>57.41</v>
      </c>
      <c r="AW1995">
        <v>43466822</v>
      </c>
      <c r="AX1995">
        <v>77.39</v>
      </c>
      <c r="AY1995">
        <v>41.4</v>
      </c>
      <c r="AZ1995">
        <v>16.462</v>
      </c>
      <c r="BA1995">
        <v>11.132999999999999</v>
      </c>
      <c r="BB1995">
        <v>7894.393</v>
      </c>
      <c r="BC1995">
        <v>0.1</v>
      </c>
      <c r="BD1995">
        <v>539.84900000000005</v>
      </c>
      <c r="BE1995">
        <v>7.11</v>
      </c>
      <c r="BF1995">
        <v>13.5</v>
      </c>
      <c r="BG1995">
        <v>47.4</v>
      </c>
      <c r="BI1995">
        <v>8.8000000000000007</v>
      </c>
      <c r="BJ1995">
        <v>72.06</v>
      </c>
      <c r="BK1995">
        <v>0.77900000000000003</v>
      </c>
    </row>
    <row r="1996" spans="1:63" x14ac:dyDescent="0.3">
      <c r="A1996" t="s">
        <v>208</v>
      </c>
      <c r="B1996" t="s">
        <v>206</v>
      </c>
      <c r="C1996" t="s">
        <v>209</v>
      </c>
      <c r="D1996" s="33">
        <v>44335</v>
      </c>
      <c r="E1996">
        <v>2222115</v>
      </c>
      <c r="F1996">
        <v>5259</v>
      </c>
      <c r="G1996">
        <v>5289.5709999999999</v>
      </c>
      <c r="H1996">
        <v>50658</v>
      </c>
      <c r="I1996">
        <v>233</v>
      </c>
      <c r="J1996">
        <v>250</v>
      </c>
      <c r="K1996">
        <v>51122.095000000001</v>
      </c>
      <c r="L1996">
        <v>120.989</v>
      </c>
      <c r="M1996">
        <v>121.69199999999999</v>
      </c>
      <c r="N1996">
        <v>1165.441</v>
      </c>
      <c r="O1996">
        <v>5.36</v>
      </c>
      <c r="P1996">
        <v>5.7519999999999998</v>
      </c>
      <c r="Q1996">
        <v>0.84</v>
      </c>
      <c r="Z1996">
        <v>31935</v>
      </c>
      <c r="AA1996">
        <v>9914382</v>
      </c>
      <c r="AB1996">
        <v>228.09100000000001</v>
      </c>
      <c r="AC1996">
        <v>0.73499999999999999</v>
      </c>
      <c r="AD1996">
        <v>27621</v>
      </c>
      <c r="AE1996">
        <v>0.63500000000000001</v>
      </c>
      <c r="AF1996">
        <v>0.1915</v>
      </c>
      <c r="AG1996">
        <v>5.2</v>
      </c>
      <c r="AH1996" t="s">
        <v>204</v>
      </c>
      <c r="AI1996">
        <v>1012815</v>
      </c>
      <c r="AJ1996">
        <v>964631</v>
      </c>
      <c r="AK1996">
        <v>48184</v>
      </c>
      <c r="AM1996">
        <v>17943</v>
      </c>
      <c r="AN1996">
        <v>15412</v>
      </c>
      <c r="AO1996">
        <v>2.33</v>
      </c>
      <c r="AP1996">
        <v>2.2200000000000002</v>
      </c>
      <c r="AQ1996">
        <v>0.11</v>
      </c>
      <c r="AS1996">
        <v>355</v>
      </c>
      <c r="AT1996">
        <v>9075</v>
      </c>
      <c r="AU1996">
        <v>2.1000000000000001E-2</v>
      </c>
      <c r="AV1996">
        <v>57.41</v>
      </c>
      <c r="AW1996">
        <v>43466822</v>
      </c>
      <c r="AX1996">
        <v>77.39</v>
      </c>
      <c r="AY1996">
        <v>41.4</v>
      </c>
      <c r="AZ1996">
        <v>16.462</v>
      </c>
      <c r="BA1996">
        <v>11.132999999999999</v>
      </c>
      <c r="BB1996">
        <v>7894.393</v>
      </c>
      <c r="BC1996">
        <v>0.1</v>
      </c>
      <c r="BD1996">
        <v>539.84900000000005</v>
      </c>
      <c r="BE1996">
        <v>7.11</v>
      </c>
      <c r="BF1996">
        <v>13.5</v>
      </c>
      <c r="BG1996">
        <v>47.4</v>
      </c>
      <c r="BI1996">
        <v>8.8000000000000007</v>
      </c>
      <c r="BJ1996">
        <v>72.06</v>
      </c>
      <c r="BK1996">
        <v>0.77900000000000003</v>
      </c>
    </row>
    <row r="1997" spans="1:63" x14ac:dyDescent="0.3">
      <c r="A1997" t="s">
        <v>208</v>
      </c>
      <c r="B1997" t="s">
        <v>206</v>
      </c>
      <c r="C1997" t="s">
        <v>209</v>
      </c>
      <c r="D1997" s="33">
        <v>44336</v>
      </c>
      <c r="E1997">
        <v>2227400</v>
      </c>
      <c r="F1997">
        <v>5285</v>
      </c>
      <c r="G1997">
        <v>5054</v>
      </c>
      <c r="H1997">
        <v>50867</v>
      </c>
      <c r="I1997">
        <v>209</v>
      </c>
      <c r="J1997">
        <v>229.429</v>
      </c>
      <c r="K1997">
        <v>51243.682000000001</v>
      </c>
      <c r="L1997">
        <v>121.587</v>
      </c>
      <c r="M1997">
        <v>116.273</v>
      </c>
      <c r="N1997">
        <v>1170.249</v>
      </c>
      <c r="O1997">
        <v>4.8079999999999998</v>
      </c>
      <c r="P1997">
        <v>5.2779999999999996</v>
      </c>
      <c r="Q1997">
        <v>0.8</v>
      </c>
      <c r="Z1997">
        <v>29509</v>
      </c>
      <c r="AA1997">
        <v>9943891</v>
      </c>
      <c r="AB1997">
        <v>228.77</v>
      </c>
      <c r="AC1997">
        <v>0.67900000000000005</v>
      </c>
      <c r="AD1997">
        <v>26784</v>
      </c>
      <c r="AE1997">
        <v>0.61599999999999999</v>
      </c>
      <c r="AF1997">
        <v>0.18870000000000001</v>
      </c>
      <c r="AG1997">
        <v>5.3</v>
      </c>
      <c r="AH1997" t="s">
        <v>204</v>
      </c>
      <c r="AI1997">
        <v>1031728</v>
      </c>
      <c r="AJ1997">
        <v>970918</v>
      </c>
      <c r="AK1997">
        <v>60810</v>
      </c>
      <c r="AM1997">
        <v>18913</v>
      </c>
      <c r="AN1997">
        <v>15030</v>
      </c>
      <c r="AO1997">
        <v>2.37</v>
      </c>
      <c r="AP1997">
        <v>2.23</v>
      </c>
      <c r="AQ1997">
        <v>0.14000000000000001</v>
      </c>
      <c r="AS1997">
        <v>346</v>
      </c>
      <c r="AT1997">
        <v>7537</v>
      </c>
      <c r="AU1997">
        <v>1.7000000000000001E-2</v>
      </c>
      <c r="AV1997">
        <v>57.41</v>
      </c>
      <c r="AW1997">
        <v>43466822</v>
      </c>
      <c r="AX1997">
        <v>77.39</v>
      </c>
      <c r="AY1997">
        <v>41.4</v>
      </c>
      <c r="AZ1997">
        <v>16.462</v>
      </c>
      <c r="BA1997">
        <v>11.132999999999999</v>
      </c>
      <c r="BB1997">
        <v>7894.393</v>
      </c>
      <c r="BC1997">
        <v>0.1</v>
      </c>
      <c r="BD1997">
        <v>539.84900000000005</v>
      </c>
      <c r="BE1997">
        <v>7.11</v>
      </c>
      <c r="BF1997">
        <v>13.5</v>
      </c>
      <c r="BG1997">
        <v>47.4</v>
      </c>
      <c r="BI1997">
        <v>8.8000000000000007</v>
      </c>
      <c r="BJ1997">
        <v>72.06</v>
      </c>
      <c r="BK1997">
        <v>0.77900000000000003</v>
      </c>
    </row>
    <row r="1998" spans="1:63" x14ac:dyDescent="0.3">
      <c r="A1998" t="s">
        <v>208</v>
      </c>
      <c r="B1998" t="s">
        <v>206</v>
      </c>
      <c r="C1998" t="s">
        <v>209</v>
      </c>
      <c r="D1998" s="33">
        <v>44337</v>
      </c>
      <c r="E1998">
        <v>2232510</v>
      </c>
      <c r="F1998">
        <v>5110</v>
      </c>
      <c r="G1998">
        <v>4686</v>
      </c>
      <c r="H1998">
        <v>51076</v>
      </c>
      <c r="I1998">
        <v>209</v>
      </c>
      <c r="J1998">
        <v>217.429</v>
      </c>
      <c r="K1998">
        <v>51361.243000000002</v>
      </c>
      <c r="L1998">
        <v>117.56100000000001</v>
      </c>
      <c r="M1998">
        <v>107.806</v>
      </c>
      <c r="N1998">
        <v>1175.057</v>
      </c>
      <c r="O1998">
        <v>4.8079999999999998</v>
      </c>
      <c r="P1998">
        <v>5.0019999999999998</v>
      </c>
      <c r="Q1998">
        <v>0.76</v>
      </c>
      <c r="Z1998">
        <v>26154</v>
      </c>
      <c r="AA1998">
        <v>9970045</v>
      </c>
      <c r="AB1998">
        <v>229.37100000000001</v>
      </c>
      <c r="AC1998">
        <v>0.60199999999999998</v>
      </c>
      <c r="AD1998">
        <v>25679</v>
      </c>
      <c r="AE1998">
        <v>0.59099999999999997</v>
      </c>
      <c r="AF1998">
        <v>0.1825</v>
      </c>
      <c r="AG1998">
        <v>5.5</v>
      </c>
      <c r="AH1998" t="s">
        <v>204</v>
      </c>
      <c r="AI1998">
        <v>1049311</v>
      </c>
      <c r="AJ1998">
        <v>977009</v>
      </c>
      <c r="AK1998">
        <v>72302</v>
      </c>
      <c r="AM1998">
        <v>17583</v>
      </c>
      <c r="AN1998">
        <v>14165</v>
      </c>
      <c r="AO1998">
        <v>2.41</v>
      </c>
      <c r="AP1998">
        <v>2.25</v>
      </c>
      <c r="AQ1998">
        <v>0.17</v>
      </c>
      <c r="AS1998">
        <v>326</v>
      </c>
      <c r="AT1998">
        <v>5787</v>
      </c>
      <c r="AU1998">
        <v>1.2999999999999999E-2</v>
      </c>
      <c r="AV1998">
        <v>57.41</v>
      </c>
      <c r="AW1998">
        <v>43466822</v>
      </c>
      <c r="AX1998">
        <v>77.39</v>
      </c>
      <c r="AY1998">
        <v>41.4</v>
      </c>
      <c r="AZ1998">
        <v>16.462</v>
      </c>
      <c r="BA1998">
        <v>11.132999999999999</v>
      </c>
      <c r="BB1998">
        <v>7894.393</v>
      </c>
      <c r="BC1998">
        <v>0.1</v>
      </c>
      <c r="BD1998">
        <v>539.84900000000005</v>
      </c>
      <c r="BE1998">
        <v>7.11</v>
      </c>
      <c r="BF1998">
        <v>13.5</v>
      </c>
      <c r="BG1998">
        <v>47.4</v>
      </c>
      <c r="BI1998">
        <v>8.8000000000000007</v>
      </c>
      <c r="BJ1998">
        <v>72.06</v>
      </c>
      <c r="BK1998">
        <v>0.77900000000000003</v>
      </c>
    </row>
    <row r="1999" spans="1:63" x14ac:dyDescent="0.3">
      <c r="A1999" t="s">
        <v>208</v>
      </c>
      <c r="B1999" t="s">
        <v>206</v>
      </c>
      <c r="C1999" t="s">
        <v>209</v>
      </c>
      <c r="D1999" s="33">
        <v>44338</v>
      </c>
      <c r="E1999">
        <v>2237240</v>
      </c>
      <c r="F1999">
        <v>4730</v>
      </c>
      <c r="G1999">
        <v>4373.2860000000001</v>
      </c>
      <c r="H1999">
        <v>51260</v>
      </c>
      <c r="I1999">
        <v>184</v>
      </c>
      <c r="J1999">
        <v>197</v>
      </c>
      <c r="K1999">
        <v>51470.061000000002</v>
      </c>
      <c r="L1999">
        <v>108.819</v>
      </c>
      <c r="M1999">
        <v>100.61199999999999</v>
      </c>
      <c r="N1999">
        <v>1179.29</v>
      </c>
      <c r="O1999">
        <v>4.2329999999999997</v>
      </c>
      <c r="P1999">
        <v>4.532</v>
      </c>
      <c r="Q1999">
        <v>0.75</v>
      </c>
      <c r="Z1999">
        <v>27443</v>
      </c>
      <c r="AA1999">
        <v>9997488</v>
      </c>
      <c r="AB1999">
        <v>230.00299999999999</v>
      </c>
      <c r="AC1999">
        <v>0.63100000000000001</v>
      </c>
      <c r="AD1999">
        <v>24727</v>
      </c>
      <c r="AE1999">
        <v>0.56899999999999995</v>
      </c>
      <c r="AF1999">
        <v>0.1769</v>
      </c>
      <c r="AG1999">
        <v>5.7</v>
      </c>
      <c r="AH1999" t="s">
        <v>204</v>
      </c>
      <c r="AI1999">
        <v>1052814</v>
      </c>
      <c r="AJ1999">
        <v>978031</v>
      </c>
      <c r="AK1999">
        <v>75002</v>
      </c>
      <c r="AM1999">
        <v>3503</v>
      </c>
      <c r="AN1999">
        <v>13785</v>
      </c>
      <c r="AO1999">
        <v>2.42</v>
      </c>
      <c r="AP1999">
        <v>2.25</v>
      </c>
      <c r="AQ1999">
        <v>0.17</v>
      </c>
      <c r="AS1999">
        <v>317</v>
      </c>
      <c r="AT1999">
        <v>5542</v>
      </c>
      <c r="AU1999">
        <v>1.2999999999999999E-2</v>
      </c>
      <c r="AV1999">
        <v>57.41</v>
      </c>
      <c r="AW1999">
        <v>43466822</v>
      </c>
      <c r="AX1999">
        <v>77.39</v>
      </c>
      <c r="AY1999">
        <v>41.4</v>
      </c>
      <c r="AZ1999">
        <v>16.462</v>
      </c>
      <c r="BA1999">
        <v>11.132999999999999</v>
      </c>
      <c r="BB1999">
        <v>7894.393</v>
      </c>
      <c r="BC1999">
        <v>0.1</v>
      </c>
      <c r="BD1999">
        <v>539.84900000000005</v>
      </c>
      <c r="BE1999">
        <v>7.11</v>
      </c>
      <c r="BF1999">
        <v>13.5</v>
      </c>
      <c r="BG1999">
        <v>47.4</v>
      </c>
      <c r="BI1999">
        <v>8.8000000000000007</v>
      </c>
      <c r="BJ1999">
        <v>72.06</v>
      </c>
      <c r="BK1999">
        <v>0.77900000000000003</v>
      </c>
    </row>
    <row r="2000" spans="1:63" x14ac:dyDescent="0.3">
      <c r="A2000" t="s">
        <v>208</v>
      </c>
      <c r="B2000" t="s">
        <v>206</v>
      </c>
      <c r="C2000" t="s">
        <v>209</v>
      </c>
      <c r="D2000" s="33">
        <v>44339</v>
      </c>
      <c r="E2000">
        <v>2239897</v>
      </c>
      <c r="F2000">
        <v>2657</v>
      </c>
      <c r="G2000">
        <v>4217.4290000000001</v>
      </c>
      <c r="H2000">
        <v>51353</v>
      </c>
      <c r="I2000">
        <v>93</v>
      </c>
      <c r="J2000">
        <v>190.571</v>
      </c>
      <c r="K2000">
        <v>51531.188999999998</v>
      </c>
      <c r="L2000">
        <v>61.127000000000002</v>
      </c>
      <c r="M2000">
        <v>97.025999999999996</v>
      </c>
      <c r="N2000">
        <v>1181.43</v>
      </c>
      <c r="O2000">
        <v>2.14</v>
      </c>
      <c r="P2000">
        <v>4.3840000000000003</v>
      </c>
      <c r="Q2000">
        <v>0.74</v>
      </c>
      <c r="Z2000">
        <v>16285</v>
      </c>
      <c r="AA2000">
        <v>10013773</v>
      </c>
      <c r="AB2000">
        <v>230.37700000000001</v>
      </c>
      <c r="AC2000">
        <v>0.375</v>
      </c>
      <c r="AD2000">
        <v>24569</v>
      </c>
      <c r="AE2000">
        <v>0.56499999999999995</v>
      </c>
      <c r="AF2000">
        <v>0.17169999999999999</v>
      </c>
      <c r="AG2000">
        <v>5.8</v>
      </c>
      <c r="AH2000" t="s">
        <v>204</v>
      </c>
      <c r="AI2000">
        <v>1054139</v>
      </c>
      <c r="AJ2000">
        <v>978352</v>
      </c>
      <c r="AK2000">
        <v>76006</v>
      </c>
      <c r="AM2000">
        <v>1325</v>
      </c>
      <c r="AN2000">
        <v>13655</v>
      </c>
      <c r="AO2000">
        <v>2.4300000000000002</v>
      </c>
      <c r="AP2000">
        <v>2.25</v>
      </c>
      <c r="AQ2000">
        <v>0.17</v>
      </c>
      <c r="AS2000">
        <v>314</v>
      </c>
      <c r="AT2000">
        <v>5456</v>
      </c>
      <c r="AU2000">
        <v>1.2999999999999999E-2</v>
      </c>
      <c r="AV2000">
        <v>57.41</v>
      </c>
      <c r="AW2000">
        <v>43466822</v>
      </c>
      <c r="AX2000">
        <v>77.39</v>
      </c>
      <c r="AY2000">
        <v>41.4</v>
      </c>
      <c r="AZ2000">
        <v>16.462</v>
      </c>
      <c r="BA2000">
        <v>11.132999999999999</v>
      </c>
      <c r="BB2000">
        <v>7894.393</v>
      </c>
      <c r="BC2000">
        <v>0.1</v>
      </c>
      <c r="BD2000">
        <v>539.84900000000005</v>
      </c>
      <c r="BE2000">
        <v>7.11</v>
      </c>
      <c r="BF2000">
        <v>13.5</v>
      </c>
      <c r="BG2000">
        <v>47.4</v>
      </c>
      <c r="BI2000">
        <v>8.8000000000000007</v>
      </c>
      <c r="BJ2000">
        <v>72.06</v>
      </c>
      <c r="BK2000">
        <v>0.77900000000000003</v>
      </c>
    </row>
    <row r="2001" spans="1:67" x14ac:dyDescent="0.3">
      <c r="A2001" t="s">
        <v>208</v>
      </c>
      <c r="B2001" t="s">
        <v>206</v>
      </c>
      <c r="C2001" t="s">
        <v>209</v>
      </c>
      <c r="D2001" s="33">
        <v>44340</v>
      </c>
      <c r="E2001">
        <v>2241354</v>
      </c>
      <c r="F2001">
        <v>1457</v>
      </c>
      <c r="G2001">
        <v>4102.7139999999999</v>
      </c>
      <c r="H2001">
        <v>51425</v>
      </c>
      <c r="I2001">
        <v>72</v>
      </c>
      <c r="J2001">
        <v>184.714</v>
      </c>
      <c r="K2001">
        <v>51564.707999999999</v>
      </c>
      <c r="L2001">
        <v>33.520000000000003</v>
      </c>
      <c r="M2001">
        <v>94.387</v>
      </c>
      <c r="N2001">
        <v>1183.086</v>
      </c>
      <c r="O2001">
        <v>1.6559999999999999</v>
      </c>
      <c r="P2001">
        <v>4.25</v>
      </c>
      <c r="Q2001">
        <v>0.73</v>
      </c>
      <c r="Z2001">
        <v>8684</v>
      </c>
      <c r="AA2001">
        <v>10022457</v>
      </c>
      <c r="AB2001">
        <v>230.577</v>
      </c>
      <c r="AC2001">
        <v>0.2</v>
      </c>
      <c r="AD2001">
        <v>24386</v>
      </c>
      <c r="AE2001">
        <v>0.56100000000000005</v>
      </c>
      <c r="AF2001">
        <v>0.16819999999999999</v>
      </c>
      <c r="AG2001">
        <v>5.9</v>
      </c>
      <c r="AH2001" t="s">
        <v>204</v>
      </c>
      <c r="AI2001">
        <v>1068195</v>
      </c>
      <c r="AJ2001">
        <v>981970</v>
      </c>
      <c r="AK2001">
        <v>86444</v>
      </c>
      <c r="AM2001">
        <v>14056</v>
      </c>
      <c r="AN2001">
        <v>13202</v>
      </c>
      <c r="AO2001">
        <v>2.46</v>
      </c>
      <c r="AP2001">
        <v>2.2599999999999998</v>
      </c>
      <c r="AQ2001">
        <v>0.2</v>
      </c>
      <c r="AS2001">
        <v>304</v>
      </c>
      <c r="AT2001">
        <v>4806</v>
      </c>
      <c r="AU2001">
        <v>1.0999999999999999E-2</v>
      </c>
      <c r="AV2001">
        <v>57.41</v>
      </c>
      <c r="AW2001">
        <v>43466822</v>
      </c>
      <c r="AX2001">
        <v>77.39</v>
      </c>
      <c r="AY2001">
        <v>41.4</v>
      </c>
      <c r="AZ2001">
        <v>16.462</v>
      </c>
      <c r="BA2001">
        <v>11.132999999999999</v>
      </c>
      <c r="BB2001">
        <v>7894.393</v>
      </c>
      <c r="BC2001">
        <v>0.1</v>
      </c>
      <c r="BD2001">
        <v>539.84900000000005</v>
      </c>
      <c r="BE2001">
        <v>7.11</v>
      </c>
      <c r="BF2001">
        <v>13.5</v>
      </c>
      <c r="BG2001">
        <v>47.4</v>
      </c>
      <c r="BI2001">
        <v>8.8000000000000007</v>
      </c>
      <c r="BJ2001">
        <v>72.06</v>
      </c>
      <c r="BK2001">
        <v>0.77900000000000003</v>
      </c>
    </row>
    <row r="2002" spans="1:67" x14ac:dyDescent="0.3">
      <c r="A2002" t="s">
        <v>208</v>
      </c>
      <c r="B2002" t="s">
        <v>206</v>
      </c>
      <c r="C2002" t="s">
        <v>209</v>
      </c>
      <c r="D2002" s="33">
        <v>44341</v>
      </c>
      <c r="E2002">
        <v>2244084</v>
      </c>
      <c r="F2002">
        <v>2730</v>
      </c>
      <c r="G2002">
        <v>3889.7139999999999</v>
      </c>
      <c r="H2002">
        <v>51682</v>
      </c>
      <c r="I2002">
        <v>257</v>
      </c>
      <c r="J2002">
        <v>179.571</v>
      </c>
      <c r="K2002">
        <v>51627.514999999999</v>
      </c>
      <c r="L2002">
        <v>62.807000000000002</v>
      </c>
      <c r="M2002">
        <v>89.486999999999995</v>
      </c>
      <c r="N2002">
        <v>1188.999</v>
      </c>
      <c r="O2002">
        <v>5.9130000000000003</v>
      </c>
      <c r="P2002">
        <v>4.1310000000000002</v>
      </c>
      <c r="Q2002">
        <v>0.73</v>
      </c>
      <c r="Z2002">
        <v>23440</v>
      </c>
      <c r="AA2002">
        <v>10045897</v>
      </c>
      <c r="AB2002">
        <v>231.11600000000001</v>
      </c>
      <c r="AC2002">
        <v>0.53900000000000003</v>
      </c>
      <c r="AD2002">
        <v>23350</v>
      </c>
      <c r="AE2002">
        <v>0.53700000000000003</v>
      </c>
      <c r="AF2002">
        <v>0.1666</v>
      </c>
      <c r="AG2002">
        <v>6</v>
      </c>
      <c r="AH2002" t="s">
        <v>204</v>
      </c>
      <c r="AI2002">
        <v>1084582</v>
      </c>
      <c r="AJ2002">
        <v>987191</v>
      </c>
      <c r="AK2002">
        <v>97615</v>
      </c>
      <c r="AM2002">
        <v>16387</v>
      </c>
      <c r="AN2002">
        <v>12816</v>
      </c>
      <c r="AO2002">
        <v>2.5</v>
      </c>
      <c r="AP2002">
        <v>2.27</v>
      </c>
      <c r="AQ2002">
        <v>0.22</v>
      </c>
      <c r="AS2002">
        <v>295</v>
      </c>
      <c r="AT2002">
        <v>4280</v>
      </c>
      <c r="AU2002">
        <v>0.01</v>
      </c>
      <c r="AV2002">
        <v>43.52</v>
      </c>
      <c r="AW2002">
        <v>43466822</v>
      </c>
      <c r="AX2002">
        <v>77.39</v>
      </c>
      <c r="AY2002">
        <v>41.4</v>
      </c>
      <c r="AZ2002">
        <v>16.462</v>
      </c>
      <c r="BA2002">
        <v>11.132999999999999</v>
      </c>
      <c r="BB2002">
        <v>7894.393</v>
      </c>
      <c r="BC2002">
        <v>0.1</v>
      </c>
      <c r="BD2002">
        <v>539.84900000000005</v>
      </c>
      <c r="BE2002">
        <v>7.11</v>
      </c>
      <c r="BF2002">
        <v>13.5</v>
      </c>
      <c r="BG2002">
        <v>47.4</v>
      </c>
      <c r="BI2002">
        <v>8.8000000000000007</v>
      </c>
      <c r="BJ2002">
        <v>72.06</v>
      </c>
      <c r="BK2002">
        <v>0.77900000000000003</v>
      </c>
    </row>
    <row r="2003" spans="1:67" x14ac:dyDescent="0.3">
      <c r="A2003" t="s">
        <v>208</v>
      </c>
      <c r="B2003" t="s">
        <v>206</v>
      </c>
      <c r="C2003" t="s">
        <v>209</v>
      </c>
      <c r="D2003" s="33">
        <v>44342</v>
      </c>
      <c r="E2003">
        <v>2247605</v>
      </c>
      <c r="F2003">
        <v>3521</v>
      </c>
      <c r="G2003">
        <v>3641.4290000000001</v>
      </c>
      <c r="H2003">
        <v>51898</v>
      </c>
      <c r="I2003">
        <v>216</v>
      </c>
      <c r="J2003">
        <v>177.143</v>
      </c>
      <c r="K2003">
        <v>51708.519</v>
      </c>
      <c r="L2003">
        <v>81.004000000000005</v>
      </c>
      <c r="M2003">
        <v>83.775000000000006</v>
      </c>
      <c r="N2003">
        <v>1193.9680000000001</v>
      </c>
      <c r="O2003">
        <v>4.9690000000000003</v>
      </c>
      <c r="P2003">
        <v>4.0750000000000002</v>
      </c>
      <c r="Q2003">
        <v>0.72</v>
      </c>
      <c r="Z2003">
        <v>30724</v>
      </c>
      <c r="AA2003">
        <v>10076621</v>
      </c>
      <c r="AB2003">
        <v>231.82300000000001</v>
      </c>
      <c r="AC2003">
        <v>0.70699999999999996</v>
      </c>
      <c r="AD2003">
        <v>23177</v>
      </c>
      <c r="AE2003">
        <v>0.53300000000000003</v>
      </c>
      <c r="AF2003">
        <v>0.15709999999999999</v>
      </c>
      <c r="AG2003">
        <v>6.4</v>
      </c>
      <c r="AH2003" t="s">
        <v>204</v>
      </c>
      <c r="AI2003">
        <v>1099713</v>
      </c>
      <c r="AJ2003">
        <v>992189</v>
      </c>
      <c r="AK2003">
        <v>107748</v>
      </c>
      <c r="AM2003">
        <v>15131</v>
      </c>
      <c r="AN2003">
        <v>12414</v>
      </c>
      <c r="AO2003">
        <v>2.5299999999999998</v>
      </c>
      <c r="AP2003">
        <v>2.2799999999999998</v>
      </c>
      <c r="AQ2003">
        <v>0.25</v>
      </c>
      <c r="AS2003">
        <v>286</v>
      </c>
      <c r="AT2003">
        <v>3937</v>
      </c>
      <c r="AU2003">
        <v>8.9999999999999993E-3</v>
      </c>
      <c r="AV2003">
        <v>43.52</v>
      </c>
      <c r="AW2003">
        <v>43466822</v>
      </c>
      <c r="AX2003">
        <v>77.39</v>
      </c>
      <c r="AY2003">
        <v>41.4</v>
      </c>
      <c r="AZ2003">
        <v>16.462</v>
      </c>
      <c r="BA2003">
        <v>11.132999999999999</v>
      </c>
      <c r="BB2003">
        <v>7894.393</v>
      </c>
      <c r="BC2003">
        <v>0.1</v>
      </c>
      <c r="BD2003">
        <v>539.84900000000005</v>
      </c>
      <c r="BE2003">
        <v>7.11</v>
      </c>
      <c r="BF2003">
        <v>13.5</v>
      </c>
      <c r="BG2003">
        <v>47.4</v>
      </c>
      <c r="BI2003">
        <v>8.8000000000000007</v>
      </c>
      <c r="BJ2003">
        <v>72.06</v>
      </c>
      <c r="BK2003">
        <v>0.77900000000000003</v>
      </c>
    </row>
    <row r="2004" spans="1:67" x14ac:dyDescent="0.3">
      <c r="A2004" t="s">
        <v>208</v>
      </c>
      <c r="B2004" t="s">
        <v>206</v>
      </c>
      <c r="C2004" t="s">
        <v>209</v>
      </c>
      <c r="D2004" s="33">
        <v>44343</v>
      </c>
      <c r="E2004">
        <v>2251242</v>
      </c>
      <c r="F2004">
        <v>3637</v>
      </c>
      <c r="G2004">
        <v>3406</v>
      </c>
      <c r="H2004">
        <v>52088</v>
      </c>
      <c r="I2004">
        <v>190</v>
      </c>
      <c r="J2004">
        <v>174.429</v>
      </c>
      <c r="K2004">
        <v>51792.192000000003</v>
      </c>
      <c r="L2004">
        <v>83.673000000000002</v>
      </c>
      <c r="M2004">
        <v>78.358999999999995</v>
      </c>
      <c r="N2004">
        <v>1198.3389999999999</v>
      </c>
      <c r="O2004">
        <v>4.3710000000000004</v>
      </c>
      <c r="P2004">
        <v>4.0129999999999999</v>
      </c>
      <c r="Q2004">
        <v>0.7</v>
      </c>
      <c r="Z2004">
        <v>29280</v>
      </c>
      <c r="AA2004">
        <v>10105901</v>
      </c>
      <c r="AB2004">
        <v>232.49700000000001</v>
      </c>
      <c r="AC2004">
        <v>0.67400000000000004</v>
      </c>
      <c r="AD2004">
        <v>23144</v>
      </c>
      <c r="AE2004">
        <v>0.53200000000000003</v>
      </c>
      <c r="AF2004">
        <v>0.1472</v>
      </c>
      <c r="AG2004">
        <v>6.8</v>
      </c>
      <c r="AH2004" t="s">
        <v>204</v>
      </c>
      <c r="AI2004">
        <v>1116006</v>
      </c>
      <c r="AJ2004">
        <v>999072</v>
      </c>
      <c r="AK2004">
        <v>117158</v>
      </c>
      <c r="AM2004">
        <v>16293</v>
      </c>
      <c r="AN2004">
        <v>12040</v>
      </c>
      <c r="AO2004">
        <v>2.57</v>
      </c>
      <c r="AP2004">
        <v>2.2999999999999998</v>
      </c>
      <c r="AQ2004">
        <v>0.27</v>
      </c>
      <c r="AS2004">
        <v>277</v>
      </c>
      <c r="AT2004">
        <v>4022</v>
      </c>
      <c r="AU2004">
        <v>8.9999999999999993E-3</v>
      </c>
      <c r="AV2004">
        <v>43.52</v>
      </c>
      <c r="AW2004">
        <v>43466822</v>
      </c>
      <c r="AX2004">
        <v>77.39</v>
      </c>
      <c r="AY2004">
        <v>41.4</v>
      </c>
      <c r="AZ2004">
        <v>16.462</v>
      </c>
      <c r="BA2004">
        <v>11.132999999999999</v>
      </c>
      <c r="BB2004">
        <v>7894.393</v>
      </c>
      <c r="BC2004">
        <v>0.1</v>
      </c>
      <c r="BD2004">
        <v>539.84900000000005</v>
      </c>
      <c r="BE2004">
        <v>7.11</v>
      </c>
      <c r="BF2004">
        <v>13.5</v>
      </c>
      <c r="BG2004">
        <v>47.4</v>
      </c>
      <c r="BI2004">
        <v>8.8000000000000007</v>
      </c>
      <c r="BJ2004">
        <v>72.06</v>
      </c>
      <c r="BK2004">
        <v>0.77900000000000003</v>
      </c>
    </row>
    <row r="2005" spans="1:67" x14ac:dyDescent="0.3">
      <c r="A2005" t="s">
        <v>208</v>
      </c>
      <c r="B2005" t="s">
        <v>206</v>
      </c>
      <c r="C2005" t="s">
        <v>209</v>
      </c>
      <c r="D2005" s="33">
        <v>44344</v>
      </c>
      <c r="E2005">
        <v>2254674</v>
      </c>
      <c r="F2005">
        <v>3432</v>
      </c>
      <c r="G2005">
        <v>3166.2860000000001</v>
      </c>
      <c r="H2005">
        <v>52252</v>
      </c>
      <c r="I2005">
        <v>164</v>
      </c>
      <c r="J2005">
        <v>168</v>
      </c>
      <c r="K2005">
        <v>51871.148999999998</v>
      </c>
      <c r="L2005">
        <v>78.956999999999994</v>
      </c>
      <c r="M2005">
        <v>72.843999999999994</v>
      </c>
      <c r="N2005">
        <v>1202.1120000000001</v>
      </c>
      <c r="O2005">
        <v>3.7730000000000001</v>
      </c>
      <c r="P2005">
        <v>3.8650000000000002</v>
      </c>
      <c r="Q2005">
        <v>0.69</v>
      </c>
      <c r="Z2005">
        <v>25454</v>
      </c>
      <c r="AA2005">
        <v>10131355</v>
      </c>
      <c r="AB2005">
        <v>233.08199999999999</v>
      </c>
      <c r="AC2005">
        <v>0.58599999999999997</v>
      </c>
      <c r="AD2005">
        <v>23044</v>
      </c>
      <c r="AE2005">
        <v>0.53</v>
      </c>
      <c r="AF2005">
        <v>0.13739999999999999</v>
      </c>
      <c r="AG2005">
        <v>7.3</v>
      </c>
      <c r="AH2005" t="s">
        <v>204</v>
      </c>
      <c r="AI2005">
        <v>1132821</v>
      </c>
      <c r="AJ2005">
        <v>1008857</v>
      </c>
      <c r="AK2005">
        <v>124188</v>
      </c>
      <c r="AM2005">
        <v>16815</v>
      </c>
      <c r="AN2005">
        <v>11930</v>
      </c>
      <c r="AO2005">
        <v>2.61</v>
      </c>
      <c r="AP2005">
        <v>2.3199999999999998</v>
      </c>
      <c r="AQ2005">
        <v>0.28999999999999998</v>
      </c>
      <c r="AS2005">
        <v>274</v>
      </c>
      <c r="AT2005">
        <v>4550</v>
      </c>
      <c r="AU2005">
        <v>0.01</v>
      </c>
      <c r="AV2005">
        <v>43.52</v>
      </c>
      <c r="AW2005">
        <v>43466822</v>
      </c>
      <c r="AX2005">
        <v>77.39</v>
      </c>
      <c r="AY2005">
        <v>41.4</v>
      </c>
      <c r="AZ2005">
        <v>16.462</v>
      </c>
      <c r="BA2005">
        <v>11.132999999999999</v>
      </c>
      <c r="BB2005">
        <v>7894.393</v>
      </c>
      <c r="BC2005">
        <v>0.1</v>
      </c>
      <c r="BD2005">
        <v>539.84900000000005</v>
      </c>
      <c r="BE2005">
        <v>7.11</v>
      </c>
      <c r="BF2005">
        <v>13.5</v>
      </c>
      <c r="BG2005">
        <v>47.4</v>
      </c>
      <c r="BI2005">
        <v>8.8000000000000007</v>
      </c>
      <c r="BJ2005">
        <v>72.06</v>
      </c>
      <c r="BK2005">
        <v>0.77900000000000003</v>
      </c>
    </row>
    <row r="2006" spans="1:67" x14ac:dyDescent="0.3">
      <c r="A2006" t="s">
        <v>208</v>
      </c>
      <c r="B2006" t="s">
        <v>206</v>
      </c>
      <c r="C2006" t="s">
        <v>209</v>
      </c>
      <c r="D2006" s="33">
        <v>44345</v>
      </c>
      <c r="E2006">
        <v>2257904</v>
      </c>
      <c r="F2006">
        <v>3230</v>
      </c>
      <c r="G2006">
        <v>2952</v>
      </c>
      <c r="H2006">
        <v>52414</v>
      </c>
      <c r="I2006">
        <v>162</v>
      </c>
      <c r="J2006">
        <v>164.857</v>
      </c>
      <c r="K2006">
        <v>51945.459000000003</v>
      </c>
      <c r="L2006">
        <v>74.31</v>
      </c>
      <c r="M2006">
        <v>67.914000000000001</v>
      </c>
      <c r="N2006">
        <v>1205.8389999999999</v>
      </c>
      <c r="O2006">
        <v>3.7269999999999999</v>
      </c>
      <c r="P2006">
        <v>3.7930000000000001</v>
      </c>
      <c r="Q2006">
        <v>0.69</v>
      </c>
      <c r="Z2006">
        <v>25401</v>
      </c>
      <c r="AA2006">
        <v>10156756</v>
      </c>
      <c r="AB2006">
        <v>233.667</v>
      </c>
      <c r="AC2006">
        <v>0.58399999999999996</v>
      </c>
      <c r="AD2006">
        <v>22753</v>
      </c>
      <c r="AE2006">
        <v>0.52300000000000002</v>
      </c>
      <c r="AF2006">
        <v>0.12970000000000001</v>
      </c>
      <c r="AG2006">
        <v>7.7</v>
      </c>
      <c r="AH2006" t="s">
        <v>204</v>
      </c>
      <c r="AI2006">
        <v>1141413</v>
      </c>
      <c r="AJ2006">
        <v>1015976</v>
      </c>
      <c r="AK2006">
        <v>125661</v>
      </c>
      <c r="AM2006">
        <v>8592</v>
      </c>
      <c r="AN2006">
        <v>12657</v>
      </c>
      <c r="AO2006">
        <v>2.63</v>
      </c>
      <c r="AP2006">
        <v>2.34</v>
      </c>
      <c r="AQ2006">
        <v>0.28999999999999998</v>
      </c>
      <c r="AS2006">
        <v>291</v>
      </c>
      <c r="AT2006">
        <v>5421</v>
      </c>
      <c r="AU2006">
        <v>1.2E-2</v>
      </c>
      <c r="AV2006">
        <v>43.52</v>
      </c>
      <c r="AW2006">
        <v>43466822</v>
      </c>
      <c r="AX2006">
        <v>77.39</v>
      </c>
      <c r="AY2006">
        <v>41.4</v>
      </c>
      <c r="AZ2006">
        <v>16.462</v>
      </c>
      <c r="BA2006">
        <v>11.132999999999999</v>
      </c>
      <c r="BB2006">
        <v>7894.393</v>
      </c>
      <c r="BC2006">
        <v>0.1</v>
      </c>
      <c r="BD2006">
        <v>539.84900000000005</v>
      </c>
      <c r="BE2006">
        <v>7.11</v>
      </c>
      <c r="BF2006">
        <v>13.5</v>
      </c>
      <c r="BG2006">
        <v>47.4</v>
      </c>
      <c r="BI2006">
        <v>8.8000000000000007</v>
      </c>
      <c r="BJ2006">
        <v>72.06</v>
      </c>
      <c r="BK2006">
        <v>0.77900000000000003</v>
      </c>
    </row>
    <row r="2007" spans="1:67" x14ac:dyDescent="0.3">
      <c r="A2007" t="s">
        <v>208</v>
      </c>
      <c r="B2007" t="s">
        <v>206</v>
      </c>
      <c r="C2007" t="s">
        <v>209</v>
      </c>
      <c r="D2007" s="33">
        <v>44346</v>
      </c>
      <c r="E2007">
        <v>2259743</v>
      </c>
      <c r="F2007">
        <v>1839</v>
      </c>
      <c r="G2007">
        <v>2835.143</v>
      </c>
      <c r="H2007">
        <v>52504</v>
      </c>
      <c r="I2007">
        <v>90</v>
      </c>
      <c r="J2007">
        <v>164.429</v>
      </c>
      <c r="K2007">
        <v>51987.767</v>
      </c>
      <c r="L2007">
        <v>42.308</v>
      </c>
      <c r="M2007">
        <v>65.224999999999994</v>
      </c>
      <c r="N2007">
        <v>1207.9100000000001</v>
      </c>
      <c r="O2007">
        <v>2.0710000000000002</v>
      </c>
      <c r="P2007">
        <v>3.7829999999999999</v>
      </c>
      <c r="Q2007">
        <v>0.7</v>
      </c>
      <c r="Z2007">
        <v>15199</v>
      </c>
      <c r="AA2007">
        <v>10171955</v>
      </c>
      <c r="AB2007">
        <v>234.017</v>
      </c>
      <c r="AC2007">
        <v>0.35</v>
      </c>
      <c r="AD2007">
        <v>22597</v>
      </c>
      <c r="AE2007">
        <v>0.52</v>
      </c>
      <c r="AF2007">
        <v>0.1255</v>
      </c>
      <c r="AG2007">
        <v>8</v>
      </c>
      <c r="AH2007" t="s">
        <v>204</v>
      </c>
      <c r="AI2007">
        <v>1147581</v>
      </c>
      <c r="AJ2007">
        <v>1021804</v>
      </c>
      <c r="AK2007">
        <v>126001</v>
      </c>
      <c r="AM2007">
        <v>6168</v>
      </c>
      <c r="AN2007">
        <v>13349</v>
      </c>
      <c r="AO2007">
        <v>2.64</v>
      </c>
      <c r="AP2007">
        <v>2.35</v>
      </c>
      <c r="AQ2007">
        <v>0.28999999999999998</v>
      </c>
      <c r="AS2007">
        <v>307</v>
      </c>
      <c r="AT2007">
        <v>6207</v>
      </c>
      <c r="AU2007">
        <v>1.4E-2</v>
      </c>
      <c r="AV2007">
        <v>43.52</v>
      </c>
      <c r="AW2007">
        <v>43466822</v>
      </c>
      <c r="AX2007">
        <v>77.39</v>
      </c>
      <c r="AY2007">
        <v>41.4</v>
      </c>
      <c r="AZ2007">
        <v>16.462</v>
      </c>
      <c r="BA2007">
        <v>11.132999999999999</v>
      </c>
      <c r="BB2007">
        <v>7894.393</v>
      </c>
      <c r="BC2007">
        <v>0.1</v>
      </c>
      <c r="BD2007">
        <v>539.84900000000005</v>
      </c>
      <c r="BE2007">
        <v>7.11</v>
      </c>
      <c r="BF2007">
        <v>13.5</v>
      </c>
      <c r="BG2007">
        <v>47.4</v>
      </c>
      <c r="BI2007">
        <v>8.8000000000000007</v>
      </c>
      <c r="BJ2007">
        <v>72.06</v>
      </c>
      <c r="BK2007">
        <v>0.77900000000000003</v>
      </c>
    </row>
    <row r="2008" spans="1:67" x14ac:dyDescent="0.3">
      <c r="A2008" t="s">
        <v>208</v>
      </c>
      <c r="B2008" t="s">
        <v>206</v>
      </c>
      <c r="C2008" t="s">
        <v>209</v>
      </c>
      <c r="D2008" s="33">
        <v>44347</v>
      </c>
      <c r="E2008">
        <v>2260899</v>
      </c>
      <c r="F2008">
        <v>1156</v>
      </c>
      <c r="G2008">
        <v>2792.143</v>
      </c>
      <c r="H2008">
        <v>52573</v>
      </c>
      <c r="I2008">
        <v>69</v>
      </c>
      <c r="J2008">
        <v>164</v>
      </c>
      <c r="K2008">
        <v>52014.362000000001</v>
      </c>
      <c r="L2008">
        <v>26.594999999999999</v>
      </c>
      <c r="M2008">
        <v>64.236000000000004</v>
      </c>
      <c r="N2008">
        <v>1209.4970000000001</v>
      </c>
      <c r="O2008">
        <v>1.587</v>
      </c>
      <c r="P2008">
        <v>3.7730000000000001</v>
      </c>
      <c r="Q2008">
        <v>0.71</v>
      </c>
      <c r="Z2008">
        <v>8822</v>
      </c>
      <c r="AA2008">
        <v>10180777</v>
      </c>
      <c r="AB2008">
        <v>234.21899999999999</v>
      </c>
      <c r="AC2008">
        <v>0.20300000000000001</v>
      </c>
      <c r="AD2008">
        <v>22617</v>
      </c>
      <c r="AE2008">
        <v>0.52</v>
      </c>
      <c r="AF2008">
        <v>0.1235</v>
      </c>
      <c r="AG2008">
        <v>8.1</v>
      </c>
      <c r="AH2008" t="s">
        <v>204</v>
      </c>
      <c r="AI2008">
        <v>1161518</v>
      </c>
      <c r="AJ2008">
        <v>1032036</v>
      </c>
      <c r="AK2008">
        <v>129706</v>
      </c>
      <c r="AM2008">
        <v>13937</v>
      </c>
      <c r="AN2008">
        <v>13332</v>
      </c>
      <c r="AO2008">
        <v>2.67</v>
      </c>
      <c r="AP2008">
        <v>2.37</v>
      </c>
      <c r="AQ2008">
        <v>0.3</v>
      </c>
      <c r="AS2008">
        <v>307</v>
      </c>
      <c r="AT2008">
        <v>7152</v>
      </c>
      <c r="AU2008">
        <v>1.6E-2</v>
      </c>
      <c r="AV2008">
        <v>43.52</v>
      </c>
      <c r="AW2008">
        <v>43466822</v>
      </c>
      <c r="AX2008">
        <v>77.39</v>
      </c>
      <c r="AY2008">
        <v>41.4</v>
      </c>
      <c r="AZ2008">
        <v>16.462</v>
      </c>
      <c r="BA2008">
        <v>11.132999999999999</v>
      </c>
      <c r="BB2008">
        <v>7894.393</v>
      </c>
      <c r="BC2008">
        <v>0.1</v>
      </c>
      <c r="BD2008">
        <v>539.84900000000005</v>
      </c>
      <c r="BE2008">
        <v>7.11</v>
      </c>
      <c r="BF2008">
        <v>13.5</v>
      </c>
      <c r="BG2008">
        <v>47.4</v>
      </c>
      <c r="BI2008">
        <v>8.8000000000000007</v>
      </c>
      <c r="BJ2008">
        <v>72.06</v>
      </c>
      <c r="BK2008">
        <v>0.77900000000000003</v>
      </c>
      <c r="BL2008">
        <v>85678.399999999994</v>
      </c>
      <c r="BM2008">
        <v>10.31</v>
      </c>
      <c r="BN2008">
        <v>13.86</v>
      </c>
      <c r="BO2008">
        <v>1971.1217903162999</v>
      </c>
    </row>
    <row r="2009" spans="1:67" x14ac:dyDescent="0.3">
      <c r="A2009" t="s">
        <v>208</v>
      </c>
      <c r="B2009" t="s">
        <v>206</v>
      </c>
      <c r="C2009" t="s">
        <v>209</v>
      </c>
      <c r="D2009" s="33">
        <v>44348</v>
      </c>
      <c r="E2009">
        <v>2263167</v>
      </c>
      <c r="F2009">
        <v>2268</v>
      </c>
      <c r="G2009">
        <v>2726.143</v>
      </c>
      <c r="H2009">
        <v>52742</v>
      </c>
      <c r="I2009">
        <v>169</v>
      </c>
      <c r="J2009">
        <v>151.429</v>
      </c>
      <c r="K2009">
        <v>52066.538999999997</v>
      </c>
      <c r="L2009">
        <v>52.177999999999997</v>
      </c>
      <c r="M2009">
        <v>62.718000000000004</v>
      </c>
      <c r="N2009">
        <v>1213.385</v>
      </c>
      <c r="O2009">
        <v>3.8879999999999999</v>
      </c>
      <c r="P2009">
        <v>3.484</v>
      </c>
      <c r="Q2009">
        <v>0.71</v>
      </c>
      <c r="Z2009">
        <v>26468</v>
      </c>
      <c r="AA2009">
        <v>10207245</v>
      </c>
      <c r="AB2009">
        <v>234.828</v>
      </c>
      <c r="AC2009">
        <v>0.60899999999999999</v>
      </c>
      <c r="AD2009">
        <v>23050</v>
      </c>
      <c r="AE2009">
        <v>0.53</v>
      </c>
      <c r="AF2009">
        <v>0.1183</v>
      </c>
      <c r="AG2009">
        <v>8.5</v>
      </c>
      <c r="AH2009" t="s">
        <v>204</v>
      </c>
      <c r="AI2009">
        <v>1180402</v>
      </c>
      <c r="AJ2009">
        <v>1047894</v>
      </c>
      <c r="AK2009">
        <v>132732</v>
      </c>
      <c r="AM2009">
        <v>18884</v>
      </c>
      <c r="AN2009">
        <v>13689</v>
      </c>
      <c r="AO2009">
        <v>2.72</v>
      </c>
      <c r="AP2009">
        <v>2.41</v>
      </c>
      <c r="AQ2009">
        <v>0.31</v>
      </c>
      <c r="AS2009">
        <v>315</v>
      </c>
      <c r="AT2009">
        <v>8672</v>
      </c>
      <c r="AU2009">
        <v>0.02</v>
      </c>
      <c r="AV2009">
        <v>57.41</v>
      </c>
      <c r="AW2009">
        <v>43466822</v>
      </c>
      <c r="AX2009">
        <v>77.39</v>
      </c>
      <c r="AY2009">
        <v>41.4</v>
      </c>
      <c r="AZ2009">
        <v>16.462</v>
      </c>
      <c r="BA2009">
        <v>11.132999999999999</v>
      </c>
      <c r="BB2009">
        <v>7894.393</v>
      </c>
      <c r="BC2009">
        <v>0.1</v>
      </c>
      <c r="BD2009">
        <v>539.84900000000005</v>
      </c>
      <c r="BE2009">
        <v>7.11</v>
      </c>
      <c r="BF2009">
        <v>13.5</v>
      </c>
      <c r="BG2009">
        <v>47.4</v>
      </c>
      <c r="BI2009">
        <v>8.8000000000000007</v>
      </c>
      <c r="BJ2009">
        <v>72.06</v>
      </c>
      <c r="BK2009">
        <v>0.77900000000000003</v>
      </c>
    </row>
    <row r="2010" spans="1:67" x14ac:dyDescent="0.3">
      <c r="A2010" t="s">
        <v>208</v>
      </c>
      <c r="B2010" t="s">
        <v>206</v>
      </c>
      <c r="C2010" t="s">
        <v>209</v>
      </c>
      <c r="D2010" s="33">
        <v>44349</v>
      </c>
      <c r="E2010">
        <v>2265502</v>
      </c>
      <c r="F2010">
        <v>2335</v>
      </c>
      <c r="G2010">
        <v>2556.7139999999999</v>
      </c>
      <c r="H2010">
        <v>52907</v>
      </c>
      <c r="I2010">
        <v>165</v>
      </c>
      <c r="J2010">
        <v>144.143</v>
      </c>
      <c r="K2010">
        <v>52120.258999999998</v>
      </c>
      <c r="L2010">
        <v>53.719000000000001</v>
      </c>
      <c r="M2010">
        <v>58.82</v>
      </c>
      <c r="N2010">
        <v>1217.181</v>
      </c>
      <c r="O2010">
        <v>3.7959999999999998</v>
      </c>
      <c r="P2010">
        <v>3.3159999999999998</v>
      </c>
      <c r="Q2010">
        <v>0.69</v>
      </c>
      <c r="Z2010">
        <v>27936</v>
      </c>
      <c r="AA2010">
        <v>10235181</v>
      </c>
      <c r="AB2010">
        <v>235.471</v>
      </c>
      <c r="AC2010">
        <v>0.64300000000000002</v>
      </c>
      <c r="AD2010">
        <v>22651</v>
      </c>
      <c r="AE2010">
        <v>0.52100000000000002</v>
      </c>
      <c r="AF2010">
        <v>0.1129</v>
      </c>
      <c r="AG2010">
        <v>8.9</v>
      </c>
      <c r="AH2010" t="s">
        <v>204</v>
      </c>
      <c r="AI2010">
        <v>1214883</v>
      </c>
      <c r="AJ2010">
        <v>1076793</v>
      </c>
      <c r="AK2010">
        <v>138314</v>
      </c>
      <c r="AM2010">
        <v>34481</v>
      </c>
      <c r="AN2010">
        <v>16453</v>
      </c>
      <c r="AO2010">
        <v>2.79</v>
      </c>
      <c r="AP2010">
        <v>2.48</v>
      </c>
      <c r="AQ2010">
        <v>0.32</v>
      </c>
      <c r="AS2010">
        <v>379</v>
      </c>
      <c r="AT2010">
        <v>12086</v>
      </c>
      <c r="AU2010">
        <v>2.8000000000000001E-2</v>
      </c>
      <c r="AV2010">
        <v>57.41</v>
      </c>
      <c r="AW2010">
        <v>43466822</v>
      </c>
      <c r="AX2010">
        <v>77.39</v>
      </c>
      <c r="AY2010">
        <v>41.4</v>
      </c>
      <c r="AZ2010">
        <v>16.462</v>
      </c>
      <c r="BA2010">
        <v>11.132999999999999</v>
      </c>
      <c r="BB2010">
        <v>7894.393</v>
      </c>
      <c r="BC2010">
        <v>0.1</v>
      </c>
      <c r="BD2010">
        <v>539.84900000000005</v>
      </c>
      <c r="BE2010">
        <v>7.11</v>
      </c>
      <c r="BF2010">
        <v>13.5</v>
      </c>
      <c r="BG2010">
        <v>47.4</v>
      </c>
      <c r="BI2010">
        <v>8.8000000000000007</v>
      </c>
      <c r="BJ2010">
        <v>72.06</v>
      </c>
      <c r="BK2010">
        <v>0.77900000000000003</v>
      </c>
    </row>
    <row r="2011" spans="1:67" x14ac:dyDescent="0.3">
      <c r="A2011" t="s">
        <v>208</v>
      </c>
      <c r="B2011" t="s">
        <v>206</v>
      </c>
      <c r="C2011" t="s">
        <v>209</v>
      </c>
      <c r="D2011" s="33">
        <v>44350</v>
      </c>
      <c r="E2011">
        <v>2268209</v>
      </c>
      <c r="F2011">
        <v>2707</v>
      </c>
      <c r="G2011">
        <v>2423.857</v>
      </c>
      <c r="H2011">
        <v>53015</v>
      </c>
      <c r="I2011">
        <v>108</v>
      </c>
      <c r="J2011">
        <v>132.429</v>
      </c>
      <c r="K2011">
        <v>52182.536</v>
      </c>
      <c r="L2011">
        <v>62.277000000000001</v>
      </c>
      <c r="M2011">
        <v>55.762999999999998</v>
      </c>
      <c r="N2011">
        <v>1219.6659999999999</v>
      </c>
      <c r="O2011">
        <v>2.4849999999999999</v>
      </c>
      <c r="P2011">
        <v>3.0470000000000002</v>
      </c>
      <c r="Q2011">
        <v>0.67</v>
      </c>
      <c r="Z2011">
        <v>26468</v>
      </c>
      <c r="AA2011">
        <v>10261649</v>
      </c>
      <c r="AB2011">
        <v>236.08</v>
      </c>
      <c r="AC2011">
        <v>0.60899999999999999</v>
      </c>
      <c r="AD2011">
        <v>22250</v>
      </c>
      <c r="AE2011">
        <v>0.51200000000000001</v>
      </c>
      <c r="AF2011">
        <v>0.1089</v>
      </c>
      <c r="AG2011">
        <v>9.1999999999999993</v>
      </c>
      <c r="AH2011" t="s">
        <v>204</v>
      </c>
      <c r="AI2011">
        <v>1265723</v>
      </c>
      <c r="AJ2011">
        <v>1123661</v>
      </c>
      <c r="AK2011">
        <v>142286</v>
      </c>
      <c r="AM2011">
        <v>50840</v>
      </c>
      <c r="AN2011">
        <v>21388</v>
      </c>
      <c r="AO2011">
        <v>2.91</v>
      </c>
      <c r="AP2011">
        <v>2.59</v>
      </c>
      <c r="AQ2011">
        <v>0.33</v>
      </c>
      <c r="AS2011">
        <v>492</v>
      </c>
      <c r="AT2011">
        <v>17798</v>
      </c>
      <c r="AU2011">
        <v>4.1000000000000002E-2</v>
      </c>
      <c r="AV2011">
        <v>57.41</v>
      </c>
      <c r="AW2011">
        <v>43466822</v>
      </c>
      <c r="AX2011">
        <v>77.39</v>
      </c>
      <c r="AY2011">
        <v>41.4</v>
      </c>
      <c r="AZ2011">
        <v>16.462</v>
      </c>
      <c r="BA2011">
        <v>11.132999999999999</v>
      </c>
      <c r="BB2011">
        <v>7894.393</v>
      </c>
      <c r="BC2011">
        <v>0.1</v>
      </c>
      <c r="BD2011">
        <v>539.84900000000005</v>
      </c>
      <c r="BE2011">
        <v>7.11</v>
      </c>
      <c r="BF2011">
        <v>13.5</v>
      </c>
      <c r="BG2011">
        <v>47.4</v>
      </c>
      <c r="BI2011">
        <v>8.8000000000000007</v>
      </c>
      <c r="BJ2011">
        <v>72.06</v>
      </c>
      <c r="BK2011">
        <v>0.77900000000000003</v>
      </c>
    </row>
    <row r="2012" spans="1:67" x14ac:dyDescent="0.3">
      <c r="A2012" t="s">
        <v>208</v>
      </c>
      <c r="B2012" t="s">
        <v>206</v>
      </c>
      <c r="C2012" t="s">
        <v>209</v>
      </c>
      <c r="D2012" s="33">
        <v>44351</v>
      </c>
      <c r="E2012">
        <v>2270602</v>
      </c>
      <c r="F2012">
        <v>2393</v>
      </c>
      <c r="G2012">
        <v>2275.4290000000001</v>
      </c>
      <c r="H2012">
        <v>53117</v>
      </c>
      <c r="I2012">
        <v>102</v>
      </c>
      <c r="J2012">
        <v>123.571</v>
      </c>
      <c r="K2012">
        <v>52237.589</v>
      </c>
      <c r="L2012">
        <v>55.052999999999997</v>
      </c>
      <c r="M2012">
        <v>52.348999999999997</v>
      </c>
      <c r="N2012">
        <v>1222.0129999999999</v>
      </c>
      <c r="O2012">
        <v>2.347</v>
      </c>
      <c r="P2012">
        <v>2.843</v>
      </c>
      <c r="Q2012">
        <v>0.65</v>
      </c>
      <c r="Z2012">
        <v>28696</v>
      </c>
      <c r="AA2012">
        <v>10290345</v>
      </c>
      <c r="AB2012">
        <v>236.74</v>
      </c>
      <c r="AC2012">
        <v>0.66</v>
      </c>
      <c r="AD2012">
        <v>22713</v>
      </c>
      <c r="AE2012">
        <v>0.52300000000000002</v>
      </c>
      <c r="AF2012">
        <v>0.1002</v>
      </c>
      <c r="AG2012">
        <v>10</v>
      </c>
      <c r="AH2012" t="s">
        <v>204</v>
      </c>
      <c r="AI2012">
        <v>1323163</v>
      </c>
      <c r="AJ2012">
        <v>1177371</v>
      </c>
      <c r="AK2012">
        <v>146182</v>
      </c>
      <c r="AM2012">
        <v>57440</v>
      </c>
      <c r="AN2012">
        <v>27192</v>
      </c>
      <c r="AO2012">
        <v>3.04</v>
      </c>
      <c r="AP2012">
        <v>2.71</v>
      </c>
      <c r="AQ2012">
        <v>0.34</v>
      </c>
      <c r="AS2012">
        <v>626</v>
      </c>
      <c r="AT2012">
        <v>24073</v>
      </c>
      <c r="AU2012">
        <v>5.5E-2</v>
      </c>
      <c r="AV2012">
        <v>57.41</v>
      </c>
      <c r="AW2012">
        <v>43466822</v>
      </c>
      <c r="AX2012">
        <v>77.39</v>
      </c>
      <c r="AY2012">
        <v>41.4</v>
      </c>
      <c r="AZ2012">
        <v>16.462</v>
      </c>
      <c r="BA2012">
        <v>11.132999999999999</v>
      </c>
      <c r="BB2012">
        <v>7894.393</v>
      </c>
      <c r="BC2012">
        <v>0.1</v>
      </c>
      <c r="BD2012">
        <v>539.84900000000005</v>
      </c>
      <c r="BE2012">
        <v>7.11</v>
      </c>
      <c r="BF2012">
        <v>13.5</v>
      </c>
      <c r="BG2012">
        <v>47.4</v>
      </c>
      <c r="BI2012">
        <v>8.8000000000000007</v>
      </c>
      <c r="BJ2012">
        <v>72.06</v>
      </c>
      <c r="BK2012">
        <v>0.77900000000000003</v>
      </c>
    </row>
    <row r="2013" spans="1:67" x14ac:dyDescent="0.3">
      <c r="A2013" t="s">
        <v>208</v>
      </c>
      <c r="B2013" t="s">
        <v>206</v>
      </c>
      <c r="C2013" t="s">
        <v>209</v>
      </c>
      <c r="D2013" s="33">
        <v>44352</v>
      </c>
      <c r="E2013">
        <v>2272633</v>
      </c>
      <c r="F2013">
        <v>2031</v>
      </c>
      <c r="G2013">
        <v>2104.143</v>
      </c>
      <c r="H2013">
        <v>53211</v>
      </c>
      <c r="I2013">
        <v>94</v>
      </c>
      <c r="J2013">
        <v>113.857</v>
      </c>
      <c r="K2013">
        <v>52284.315000000002</v>
      </c>
      <c r="L2013">
        <v>46.725000000000001</v>
      </c>
      <c r="M2013">
        <v>48.408000000000001</v>
      </c>
      <c r="N2013">
        <v>1224.175</v>
      </c>
      <c r="O2013">
        <v>2.1629999999999998</v>
      </c>
      <c r="P2013">
        <v>2.6190000000000002</v>
      </c>
      <c r="Q2013">
        <v>0.64</v>
      </c>
      <c r="Z2013">
        <v>29061</v>
      </c>
      <c r="AA2013">
        <v>10319406</v>
      </c>
      <c r="AB2013">
        <v>237.40899999999999</v>
      </c>
      <c r="AC2013">
        <v>0.66900000000000004</v>
      </c>
      <c r="AD2013">
        <v>23236</v>
      </c>
      <c r="AE2013">
        <v>0.53500000000000003</v>
      </c>
      <c r="AF2013">
        <v>9.06E-2</v>
      </c>
      <c r="AG2013">
        <v>11</v>
      </c>
      <c r="AH2013" t="s">
        <v>204</v>
      </c>
      <c r="AI2013">
        <v>1363264</v>
      </c>
      <c r="AJ2013">
        <v>1216600</v>
      </c>
      <c r="AK2013">
        <v>147054</v>
      </c>
      <c r="AM2013">
        <v>40101</v>
      </c>
      <c r="AN2013">
        <v>31693</v>
      </c>
      <c r="AO2013">
        <v>3.14</v>
      </c>
      <c r="AP2013">
        <v>2.8</v>
      </c>
      <c r="AQ2013">
        <v>0.34</v>
      </c>
      <c r="AS2013">
        <v>729</v>
      </c>
      <c r="AT2013">
        <v>28661</v>
      </c>
      <c r="AU2013">
        <v>6.6000000000000003E-2</v>
      </c>
      <c r="AV2013">
        <v>57.41</v>
      </c>
      <c r="AW2013">
        <v>43466822</v>
      </c>
      <c r="AX2013">
        <v>77.39</v>
      </c>
      <c r="AY2013">
        <v>41.4</v>
      </c>
      <c r="AZ2013">
        <v>16.462</v>
      </c>
      <c r="BA2013">
        <v>11.132999999999999</v>
      </c>
      <c r="BB2013">
        <v>7894.393</v>
      </c>
      <c r="BC2013">
        <v>0.1</v>
      </c>
      <c r="BD2013">
        <v>539.84900000000005</v>
      </c>
      <c r="BE2013">
        <v>7.11</v>
      </c>
      <c r="BF2013">
        <v>13.5</v>
      </c>
      <c r="BG2013">
        <v>47.4</v>
      </c>
      <c r="BI2013">
        <v>8.8000000000000007</v>
      </c>
      <c r="BJ2013">
        <v>72.06</v>
      </c>
      <c r="BK2013">
        <v>0.77900000000000003</v>
      </c>
    </row>
    <row r="2014" spans="1:67" x14ac:dyDescent="0.3">
      <c r="A2014" t="s">
        <v>208</v>
      </c>
      <c r="B2014" t="s">
        <v>206</v>
      </c>
      <c r="C2014" t="s">
        <v>209</v>
      </c>
      <c r="D2014" s="33">
        <v>44353</v>
      </c>
      <c r="E2014">
        <v>2273708</v>
      </c>
      <c r="F2014">
        <v>1075</v>
      </c>
      <c r="G2014">
        <v>1995</v>
      </c>
      <c r="H2014">
        <v>53258</v>
      </c>
      <c r="I2014">
        <v>47</v>
      </c>
      <c r="J2014">
        <v>107.714</v>
      </c>
      <c r="K2014">
        <v>52309.046000000002</v>
      </c>
      <c r="L2014">
        <v>24.731999999999999</v>
      </c>
      <c r="M2014">
        <v>45.896999999999998</v>
      </c>
      <c r="N2014">
        <v>1225.2560000000001</v>
      </c>
      <c r="O2014">
        <v>1.081</v>
      </c>
      <c r="P2014">
        <v>2.4780000000000002</v>
      </c>
      <c r="Q2014">
        <v>0.65</v>
      </c>
      <c r="Z2014">
        <v>16749</v>
      </c>
      <c r="AA2014">
        <v>10336155</v>
      </c>
      <c r="AB2014">
        <v>237.79400000000001</v>
      </c>
      <c r="AC2014">
        <v>0.38500000000000001</v>
      </c>
      <c r="AD2014">
        <v>23457</v>
      </c>
      <c r="AE2014">
        <v>0.54</v>
      </c>
      <c r="AF2014">
        <v>8.5000000000000006E-2</v>
      </c>
      <c r="AG2014">
        <v>11.8</v>
      </c>
      <c r="AH2014" t="s">
        <v>204</v>
      </c>
      <c r="AI2014">
        <v>1388124</v>
      </c>
      <c r="AJ2014">
        <v>1241006</v>
      </c>
      <c r="AK2014">
        <v>147508</v>
      </c>
      <c r="AM2014">
        <v>24860</v>
      </c>
      <c r="AN2014">
        <v>34363</v>
      </c>
      <c r="AO2014">
        <v>3.19</v>
      </c>
      <c r="AP2014">
        <v>2.86</v>
      </c>
      <c r="AQ2014">
        <v>0.34</v>
      </c>
      <c r="AS2014">
        <v>791</v>
      </c>
      <c r="AT2014">
        <v>31315</v>
      </c>
      <c r="AU2014">
        <v>7.1999999999999995E-2</v>
      </c>
      <c r="AV2014">
        <v>57.41</v>
      </c>
      <c r="AW2014">
        <v>43466822</v>
      </c>
      <c r="AX2014">
        <v>77.39</v>
      </c>
      <c r="AY2014">
        <v>41.4</v>
      </c>
      <c r="AZ2014">
        <v>16.462</v>
      </c>
      <c r="BA2014">
        <v>11.132999999999999</v>
      </c>
      <c r="BB2014">
        <v>7894.393</v>
      </c>
      <c r="BC2014">
        <v>0.1</v>
      </c>
      <c r="BD2014">
        <v>539.84900000000005</v>
      </c>
      <c r="BE2014">
        <v>7.11</v>
      </c>
      <c r="BF2014">
        <v>13.5</v>
      </c>
      <c r="BG2014">
        <v>47.4</v>
      </c>
      <c r="BI2014">
        <v>8.8000000000000007</v>
      </c>
      <c r="BJ2014">
        <v>72.06</v>
      </c>
      <c r="BK2014">
        <v>0.77900000000000003</v>
      </c>
    </row>
    <row r="2015" spans="1:67" x14ac:dyDescent="0.3">
      <c r="A2015" t="s">
        <v>208</v>
      </c>
      <c r="B2015" t="s">
        <v>206</v>
      </c>
      <c r="C2015" t="s">
        <v>209</v>
      </c>
      <c r="D2015" s="33">
        <v>44354</v>
      </c>
      <c r="E2015">
        <v>2274375</v>
      </c>
      <c r="F2015">
        <v>667</v>
      </c>
      <c r="G2015">
        <v>1925.143</v>
      </c>
      <c r="H2015">
        <v>53295</v>
      </c>
      <c r="I2015">
        <v>37</v>
      </c>
      <c r="J2015">
        <v>103.143</v>
      </c>
      <c r="K2015">
        <v>52324.391000000003</v>
      </c>
      <c r="L2015">
        <v>15.345000000000001</v>
      </c>
      <c r="M2015">
        <v>44.29</v>
      </c>
      <c r="N2015">
        <v>1226.1079999999999</v>
      </c>
      <c r="O2015">
        <v>0.85099999999999998</v>
      </c>
      <c r="P2015">
        <v>2.3730000000000002</v>
      </c>
      <c r="Q2015">
        <v>0.67</v>
      </c>
      <c r="Z2015">
        <v>10723</v>
      </c>
      <c r="AA2015">
        <v>10346878</v>
      </c>
      <c r="AB2015">
        <v>238.041</v>
      </c>
      <c r="AC2015">
        <v>0.247</v>
      </c>
      <c r="AD2015">
        <v>23729</v>
      </c>
      <c r="AE2015">
        <v>0.54600000000000004</v>
      </c>
      <c r="AF2015">
        <v>8.1100000000000005E-2</v>
      </c>
      <c r="AG2015">
        <v>12.3</v>
      </c>
      <c r="AH2015" t="s">
        <v>204</v>
      </c>
      <c r="AI2015">
        <v>1436285</v>
      </c>
      <c r="AJ2015">
        <v>1284143</v>
      </c>
      <c r="AK2015">
        <v>152532</v>
      </c>
      <c r="AM2015">
        <v>48161</v>
      </c>
      <c r="AN2015">
        <v>39252</v>
      </c>
      <c r="AO2015">
        <v>3.3</v>
      </c>
      <c r="AP2015">
        <v>2.95</v>
      </c>
      <c r="AQ2015">
        <v>0.35</v>
      </c>
      <c r="AS2015">
        <v>903</v>
      </c>
      <c r="AT2015">
        <v>36015</v>
      </c>
      <c r="AU2015">
        <v>8.3000000000000004E-2</v>
      </c>
      <c r="AV2015">
        <v>57.41</v>
      </c>
      <c r="AW2015">
        <v>43466822</v>
      </c>
      <c r="AX2015">
        <v>77.39</v>
      </c>
      <c r="AY2015">
        <v>41.4</v>
      </c>
      <c r="AZ2015">
        <v>16.462</v>
      </c>
      <c r="BA2015">
        <v>11.132999999999999</v>
      </c>
      <c r="BB2015">
        <v>7894.393</v>
      </c>
      <c r="BC2015">
        <v>0.1</v>
      </c>
      <c r="BD2015">
        <v>539.84900000000005</v>
      </c>
      <c r="BE2015">
        <v>7.11</v>
      </c>
      <c r="BF2015">
        <v>13.5</v>
      </c>
      <c r="BG2015">
        <v>47.4</v>
      </c>
      <c r="BI2015">
        <v>8.8000000000000007</v>
      </c>
      <c r="BJ2015">
        <v>72.06</v>
      </c>
      <c r="BK2015">
        <v>0.77900000000000003</v>
      </c>
    </row>
    <row r="2016" spans="1:67" x14ac:dyDescent="0.3">
      <c r="A2016" t="s">
        <v>208</v>
      </c>
      <c r="B2016" t="s">
        <v>206</v>
      </c>
      <c r="C2016" t="s">
        <v>209</v>
      </c>
      <c r="D2016" s="33">
        <v>44355</v>
      </c>
      <c r="E2016">
        <v>2276111</v>
      </c>
      <c r="F2016">
        <v>1736</v>
      </c>
      <c r="G2016">
        <v>1849.143</v>
      </c>
      <c r="H2016">
        <v>53420</v>
      </c>
      <c r="I2016">
        <v>125</v>
      </c>
      <c r="J2016">
        <v>96.856999999999999</v>
      </c>
      <c r="K2016">
        <v>52364.33</v>
      </c>
      <c r="L2016">
        <v>39.939</v>
      </c>
      <c r="M2016">
        <v>42.540999999999997</v>
      </c>
      <c r="N2016">
        <v>1228.9829999999999</v>
      </c>
      <c r="O2016">
        <v>2.8759999999999999</v>
      </c>
      <c r="P2016">
        <v>2.2280000000000002</v>
      </c>
      <c r="Q2016">
        <v>0.69</v>
      </c>
      <c r="Z2016">
        <v>33355</v>
      </c>
      <c r="AA2016">
        <v>10380233</v>
      </c>
      <c r="AB2016">
        <v>238.80799999999999</v>
      </c>
      <c r="AC2016">
        <v>0.76700000000000002</v>
      </c>
      <c r="AD2016">
        <v>24713</v>
      </c>
      <c r="AE2016">
        <v>0.56899999999999995</v>
      </c>
      <c r="AF2016">
        <v>7.4800000000000005E-2</v>
      </c>
      <c r="AG2016">
        <v>13.4</v>
      </c>
      <c r="AH2016" t="s">
        <v>204</v>
      </c>
      <c r="AI2016">
        <v>1489446</v>
      </c>
      <c r="AJ2016">
        <v>1328068</v>
      </c>
      <c r="AK2016">
        <v>161768</v>
      </c>
      <c r="AM2016">
        <v>53161</v>
      </c>
      <c r="AN2016">
        <v>44149</v>
      </c>
      <c r="AO2016">
        <v>3.43</v>
      </c>
      <c r="AP2016">
        <v>3.06</v>
      </c>
      <c r="AQ2016">
        <v>0.37</v>
      </c>
      <c r="AS2016">
        <v>1016</v>
      </c>
      <c r="AT2016">
        <v>40025</v>
      </c>
      <c r="AU2016">
        <v>9.1999999999999998E-2</v>
      </c>
      <c r="AV2016">
        <v>57.41</v>
      </c>
      <c r="AW2016">
        <v>43466822</v>
      </c>
      <c r="AX2016">
        <v>77.39</v>
      </c>
      <c r="AY2016">
        <v>41.4</v>
      </c>
      <c r="AZ2016">
        <v>16.462</v>
      </c>
      <c r="BA2016">
        <v>11.132999999999999</v>
      </c>
      <c r="BB2016">
        <v>7894.393</v>
      </c>
      <c r="BC2016">
        <v>0.1</v>
      </c>
      <c r="BD2016">
        <v>539.84900000000005</v>
      </c>
      <c r="BE2016">
        <v>7.11</v>
      </c>
      <c r="BF2016">
        <v>13.5</v>
      </c>
      <c r="BG2016">
        <v>47.4</v>
      </c>
      <c r="BI2016">
        <v>8.8000000000000007</v>
      </c>
      <c r="BJ2016">
        <v>72.06</v>
      </c>
      <c r="BK2016">
        <v>0.77900000000000003</v>
      </c>
    </row>
    <row r="2017" spans="1:63" x14ac:dyDescent="0.3">
      <c r="A2017" t="s">
        <v>208</v>
      </c>
      <c r="B2017" t="s">
        <v>206</v>
      </c>
      <c r="C2017" t="s">
        <v>209</v>
      </c>
      <c r="D2017" s="33">
        <v>44356</v>
      </c>
      <c r="E2017">
        <v>2277632</v>
      </c>
      <c r="F2017">
        <v>1521</v>
      </c>
      <c r="G2017">
        <v>1732.857</v>
      </c>
      <c r="H2017">
        <v>53503</v>
      </c>
      <c r="I2017">
        <v>83</v>
      </c>
      <c r="J2017">
        <v>85.143000000000001</v>
      </c>
      <c r="K2017">
        <v>52399.322</v>
      </c>
      <c r="L2017">
        <v>34.991999999999997</v>
      </c>
      <c r="M2017">
        <v>39.866</v>
      </c>
      <c r="N2017">
        <v>1230.893</v>
      </c>
      <c r="O2017">
        <v>1.91</v>
      </c>
      <c r="P2017">
        <v>1.9590000000000001</v>
      </c>
      <c r="Q2017">
        <v>0.68</v>
      </c>
      <c r="Z2017">
        <v>25344</v>
      </c>
      <c r="AA2017">
        <v>10405577</v>
      </c>
      <c r="AB2017">
        <v>239.39099999999999</v>
      </c>
      <c r="AC2017">
        <v>0.58299999999999996</v>
      </c>
      <c r="AD2017">
        <v>24342</v>
      </c>
      <c r="AE2017">
        <v>0.56000000000000005</v>
      </c>
      <c r="AF2017">
        <v>7.1199999999999999E-2</v>
      </c>
      <c r="AG2017">
        <v>14</v>
      </c>
      <c r="AH2017" t="s">
        <v>204</v>
      </c>
      <c r="AI2017">
        <v>1545019</v>
      </c>
      <c r="AJ2017">
        <v>1364566</v>
      </c>
      <c r="AK2017">
        <v>180843</v>
      </c>
      <c r="AM2017">
        <v>55573</v>
      </c>
      <c r="AN2017">
        <v>47162</v>
      </c>
      <c r="AO2017">
        <v>3.55</v>
      </c>
      <c r="AP2017">
        <v>3.14</v>
      </c>
      <c r="AQ2017">
        <v>0.42</v>
      </c>
      <c r="AS2017">
        <v>1085</v>
      </c>
      <c r="AT2017">
        <v>41110</v>
      </c>
      <c r="AU2017">
        <v>9.5000000000000001E-2</v>
      </c>
      <c r="AV2017">
        <v>57.41</v>
      </c>
      <c r="AW2017">
        <v>43466822</v>
      </c>
      <c r="AX2017">
        <v>77.39</v>
      </c>
      <c r="AY2017">
        <v>41.4</v>
      </c>
      <c r="AZ2017">
        <v>16.462</v>
      </c>
      <c r="BA2017">
        <v>11.132999999999999</v>
      </c>
      <c r="BB2017">
        <v>7894.393</v>
      </c>
      <c r="BC2017">
        <v>0.1</v>
      </c>
      <c r="BD2017">
        <v>539.84900000000005</v>
      </c>
      <c r="BE2017">
        <v>7.11</v>
      </c>
      <c r="BF2017">
        <v>13.5</v>
      </c>
      <c r="BG2017">
        <v>47.4</v>
      </c>
      <c r="BI2017">
        <v>8.8000000000000007</v>
      </c>
      <c r="BJ2017">
        <v>72.06</v>
      </c>
      <c r="BK2017">
        <v>0.77900000000000003</v>
      </c>
    </row>
    <row r="2018" spans="1:63" x14ac:dyDescent="0.3">
      <c r="A2018" t="s">
        <v>208</v>
      </c>
      <c r="B2018" t="s">
        <v>206</v>
      </c>
      <c r="C2018" t="s">
        <v>209</v>
      </c>
      <c r="D2018" s="33">
        <v>44357</v>
      </c>
      <c r="E2018">
        <v>2279556</v>
      </c>
      <c r="F2018">
        <v>1924</v>
      </c>
      <c r="G2018">
        <v>1621</v>
      </c>
      <c r="H2018">
        <v>53607</v>
      </c>
      <c r="I2018">
        <v>104</v>
      </c>
      <c r="J2018">
        <v>84.570999999999998</v>
      </c>
      <c r="K2018">
        <v>52443.586000000003</v>
      </c>
      <c r="L2018">
        <v>44.264000000000003</v>
      </c>
      <c r="M2018">
        <v>37.292999999999999</v>
      </c>
      <c r="N2018">
        <v>1233.2850000000001</v>
      </c>
      <c r="O2018">
        <v>2.3929999999999998</v>
      </c>
      <c r="P2018">
        <v>1.946</v>
      </c>
      <c r="Q2018">
        <v>0.68</v>
      </c>
      <c r="Z2018">
        <v>28997</v>
      </c>
      <c r="AA2018">
        <v>10434574</v>
      </c>
      <c r="AB2018">
        <v>240.05799999999999</v>
      </c>
      <c r="AC2018">
        <v>0.66700000000000004</v>
      </c>
      <c r="AD2018">
        <v>24704</v>
      </c>
      <c r="AE2018">
        <v>0.56799999999999995</v>
      </c>
      <c r="AF2018">
        <v>6.5600000000000006E-2</v>
      </c>
      <c r="AG2018">
        <v>15.2</v>
      </c>
      <c r="AH2018" t="s">
        <v>204</v>
      </c>
      <c r="AI2018">
        <v>1599348</v>
      </c>
      <c r="AJ2018">
        <v>1395310</v>
      </c>
      <c r="AK2018">
        <v>204428</v>
      </c>
      <c r="AM2018">
        <v>54329</v>
      </c>
      <c r="AN2018">
        <v>47661</v>
      </c>
      <c r="AO2018">
        <v>3.68</v>
      </c>
      <c r="AP2018">
        <v>3.21</v>
      </c>
      <c r="AQ2018">
        <v>0.47</v>
      </c>
      <c r="AS2018">
        <v>1096</v>
      </c>
      <c r="AT2018">
        <v>38807</v>
      </c>
      <c r="AU2018">
        <v>8.8999999999999996E-2</v>
      </c>
      <c r="AV2018">
        <v>57.41</v>
      </c>
      <c r="AW2018">
        <v>43466822</v>
      </c>
      <c r="AX2018">
        <v>77.39</v>
      </c>
      <c r="AY2018">
        <v>41.4</v>
      </c>
      <c r="AZ2018">
        <v>16.462</v>
      </c>
      <c r="BA2018">
        <v>11.132999999999999</v>
      </c>
      <c r="BB2018">
        <v>7894.393</v>
      </c>
      <c r="BC2018">
        <v>0.1</v>
      </c>
      <c r="BD2018">
        <v>539.84900000000005</v>
      </c>
      <c r="BE2018">
        <v>7.11</v>
      </c>
      <c r="BF2018">
        <v>13.5</v>
      </c>
      <c r="BG2018">
        <v>47.4</v>
      </c>
      <c r="BI2018">
        <v>8.8000000000000007</v>
      </c>
      <c r="BJ2018">
        <v>72.06</v>
      </c>
      <c r="BK2018">
        <v>0.77900000000000003</v>
      </c>
    </row>
    <row r="2019" spans="1:63" x14ac:dyDescent="0.3">
      <c r="A2019" t="s">
        <v>208</v>
      </c>
      <c r="B2019" t="s">
        <v>206</v>
      </c>
      <c r="C2019" t="s">
        <v>209</v>
      </c>
      <c r="D2019" s="33">
        <v>44358</v>
      </c>
      <c r="E2019">
        <v>2281303</v>
      </c>
      <c r="F2019">
        <v>1747</v>
      </c>
      <c r="G2019">
        <v>1528.7139999999999</v>
      </c>
      <c r="H2019">
        <v>53683</v>
      </c>
      <c r="I2019">
        <v>76</v>
      </c>
      <c r="J2019">
        <v>80.856999999999999</v>
      </c>
      <c r="K2019">
        <v>52483.777000000002</v>
      </c>
      <c r="L2019">
        <v>40.192</v>
      </c>
      <c r="M2019">
        <v>35.17</v>
      </c>
      <c r="N2019">
        <v>1235.0340000000001</v>
      </c>
      <c r="O2019">
        <v>1.748</v>
      </c>
      <c r="P2019">
        <v>1.86</v>
      </c>
      <c r="Q2019">
        <v>0.68</v>
      </c>
      <c r="Z2019">
        <v>25837</v>
      </c>
      <c r="AA2019">
        <v>10460411</v>
      </c>
      <c r="AB2019">
        <v>240.65299999999999</v>
      </c>
      <c r="AC2019">
        <v>0.59399999999999997</v>
      </c>
      <c r="AD2019">
        <v>24295</v>
      </c>
      <c r="AE2019">
        <v>0.55900000000000005</v>
      </c>
      <c r="AF2019">
        <v>6.2899999999999998E-2</v>
      </c>
      <c r="AG2019">
        <v>15.9</v>
      </c>
      <c r="AH2019" t="s">
        <v>204</v>
      </c>
      <c r="AI2019">
        <v>1661410</v>
      </c>
      <c r="AJ2019">
        <v>1430990</v>
      </c>
      <c r="AK2019">
        <v>230810</v>
      </c>
      <c r="AM2019">
        <v>62062</v>
      </c>
      <c r="AN2019">
        <v>48321</v>
      </c>
      <c r="AO2019">
        <v>3.82</v>
      </c>
      <c r="AP2019">
        <v>3.29</v>
      </c>
      <c r="AQ2019">
        <v>0.53</v>
      </c>
      <c r="AS2019">
        <v>1112</v>
      </c>
      <c r="AT2019">
        <v>36231</v>
      </c>
      <c r="AU2019">
        <v>8.3000000000000004E-2</v>
      </c>
      <c r="AV2019">
        <v>57.41</v>
      </c>
      <c r="AW2019">
        <v>43466822</v>
      </c>
      <c r="AX2019">
        <v>77.39</v>
      </c>
      <c r="AY2019">
        <v>41.4</v>
      </c>
      <c r="AZ2019">
        <v>16.462</v>
      </c>
      <c r="BA2019">
        <v>11.132999999999999</v>
      </c>
      <c r="BB2019">
        <v>7894.393</v>
      </c>
      <c r="BC2019">
        <v>0.1</v>
      </c>
      <c r="BD2019">
        <v>539.84900000000005</v>
      </c>
      <c r="BE2019">
        <v>7.11</v>
      </c>
      <c r="BF2019">
        <v>13.5</v>
      </c>
      <c r="BG2019">
        <v>47.4</v>
      </c>
      <c r="BI2019">
        <v>8.8000000000000007</v>
      </c>
      <c r="BJ2019">
        <v>72.06</v>
      </c>
      <c r="BK2019">
        <v>0.77900000000000003</v>
      </c>
    </row>
    <row r="2020" spans="1:63" x14ac:dyDescent="0.3">
      <c r="A2020" t="s">
        <v>208</v>
      </c>
      <c r="B2020" t="s">
        <v>206</v>
      </c>
      <c r="C2020" t="s">
        <v>209</v>
      </c>
      <c r="D2020" s="33">
        <v>44359</v>
      </c>
      <c r="E2020">
        <v>2282727</v>
      </c>
      <c r="F2020">
        <v>1424</v>
      </c>
      <c r="G2020">
        <v>1442</v>
      </c>
      <c r="H2020">
        <v>53758</v>
      </c>
      <c r="I2020">
        <v>75</v>
      </c>
      <c r="J2020">
        <v>78.143000000000001</v>
      </c>
      <c r="K2020">
        <v>52516.538</v>
      </c>
      <c r="L2020">
        <v>32.761000000000003</v>
      </c>
      <c r="M2020">
        <v>33.174999999999997</v>
      </c>
      <c r="N2020">
        <v>1236.759</v>
      </c>
      <c r="O2020">
        <v>1.7250000000000001</v>
      </c>
      <c r="P2020">
        <v>1.798</v>
      </c>
      <c r="Q2020">
        <v>0.68</v>
      </c>
      <c r="Z2020">
        <v>26999</v>
      </c>
      <c r="AA2020">
        <v>10487410</v>
      </c>
      <c r="AB2020">
        <v>241.274</v>
      </c>
      <c r="AC2020">
        <v>0.621</v>
      </c>
      <c r="AD2020">
        <v>24001</v>
      </c>
      <c r="AE2020">
        <v>0.55200000000000005</v>
      </c>
      <c r="AF2020">
        <v>6.0100000000000001E-2</v>
      </c>
      <c r="AG2020">
        <v>16.600000000000001</v>
      </c>
      <c r="AH2020" t="s">
        <v>204</v>
      </c>
      <c r="AI2020">
        <v>1696280</v>
      </c>
      <c r="AJ2020">
        <v>1459374</v>
      </c>
      <c r="AK2020">
        <v>237296</v>
      </c>
      <c r="AM2020">
        <v>34870</v>
      </c>
      <c r="AN2020">
        <v>47574</v>
      </c>
      <c r="AO2020">
        <v>3.9</v>
      </c>
      <c r="AP2020">
        <v>3.36</v>
      </c>
      <c r="AQ2020">
        <v>0.55000000000000004</v>
      </c>
      <c r="AS2020">
        <v>1094</v>
      </c>
      <c r="AT2020">
        <v>34682</v>
      </c>
      <c r="AU2020">
        <v>0.08</v>
      </c>
      <c r="AV2020">
        <v>57.41</v>
      </c>
      <c r="AW2020">
        <v>43466822</v>
      </c>
      <c r="AX2020">
        <v>77.39</v>
      </c>
      <c r="AY2020">
        <v>41.4</v>
      </c>
      <c r="AZ2020">
        <v>16.462</v>
      </c>
      <c r="BA2020">
        <v>11.132999999999999</v>
      </c>
      <c r="BB2020">
        <v>7894.393</v>
      </c>
      <c r="BC2020">
        <v>0.1</v>
      </c>
      <c r="BD2020">
        <v>539.84900000000005</v>
      </c>
      <c r="BE2020">
        <v>7.11</v>
      </c>
      <c r="BF2020">
        <v>13.5</v>
      </c>
      <c r="BG2020">
        <v>47.4</v>
      </c>
      <c r="BI2020">
        <v>8.8000000000000007</v>
      </c>
      <c r="BJ2020">
        <v>72.06</v>
      </c>
      <c r="BK2020">
        <v>0.77900000000000003</v>
      </c>
    </row>
    <row r="2021" spans="1:63" x14ac:dyDescent="0.3">
      <c r="A2021" t="s">
        <v>208</v>
      </c>
      <c r="B2021" t="s">
        <v>206</v>
      </c>
      <c r="C2021" t="s">
        <v>209</v>
      </c>
      <c r="D2021" s="33">
        <v>44360</v>
      </c>
      <c r="E2021">
        <v>2283746</v>
      </c>
      <c r="F2021">
        <v>1019</v>
      </c>
      <c r="G2021">
        <v>1434</v>
      </c>
      <c r="H2021">
        <v>53795</v>
      </c>
      <c r="I2021">
        <v>37</v>
      </c>
      <c r="J2021">
        <v>76.713999999999999</v>
      </c>
      <c r="K2021">
        <v>52539.981</v>
      </c>
      <c r="L2021">
        <v>23.443000000000001</v>
      </c>
      <c r="M2021">
        <v>32.991</v>
      </c>
      <c r="N2021">
        <v>1237.6110000000001</v>
      </c>
      <c r="O2021">
        <v>0.85099999999999998</v>
      </c>
      <c r="P2021">
        <v>1.7649999999999999</v>
      </c>
      <c r="Q2021">
        <v>0.69</v>
      </c>
      <c r="Z2021">
        <v>17138</v>
      </c>
      <c r="AA2021">
        <v>10504548</v>
      </c>
      <c r="AB2021">
        <v>241.66800000000001</v>
      </c>
      <c r="AC2021">
        <v>0.39400000000000002</v>
      </c>
      <c r="AD2021">
        <v>24056</v>
      </c>
      <c r="AE2021">
        <v>0.55300000000000005</v>
      </c>
      <c r="AF2021">
        <v>5.96E-2</v>
      </c>
      <c r="AG2021">
        <v>16.8</v>
      </c>
      <c r="AH2021" t="s">
        <v>204</v>
      </c>
      <c r="AI2021">
        <v>1718499</v>
      </c>
      <c r="AJ2021">
        <v>1479701</v>
      </c>
      <c r="AK2021">
        <v>239188</v>
      </c>
      <c r="AM2021">
        <v>22219</v>
      </c>
      <c r="AN2021">
        <v>47196</v>
      </c>
      <c r="AO2021">
        <v>3.95</v>
      </c>
      <c r="AP2021">
        <v>3.4</v>
      </c>
      <c r="AQ2021">
        <v>0.55000000000000004</v>
      </c>
      <c r="AS2021">
        <v>1086</v>
      </c>
      <c r="AT2021">
        <v>34099</v>
      </c>
      <c r="AU2021">
        <v>7.8E-2</v>
      </c>
      <c r="AV2021">
        <v>57.41</v>
      </c>
      <c r="AW2021">
        <v>43466822</v>
      </c>
      <c r="AX2021">
        <v>77.39</v>
      </c>
      <c r="AY2021">
        <v>41.4</v>
      </c>
      <c r="AZ2021">
        <v>16.462</v>
      </c>
      <c r="BA2021">
        <v>11.132999999999999</v>
      </c>
      <c r="BB2021">
        <v>7894.393</v>
      </c>
      <c r="BC2021">
        <v>0.1</v>
      </c>
      <c r="BD2021">
        <v>539.84900000000005</v>
      </c>
      <c r="BE2021">
        <v>7.11</v>
      </c>
      <c r="BF2021">
        <v>13.5</v>
      </c>
      <c r="BG2021">
        <v>47.4</v>
      </c>
      <c r="BI2021">
        <v>8.8000000000000007</v>
      </c>
      <c r="BJ2021">
        <v>72.06</v>
      </c>
      <c r="BK2021">
        <v>0.77900000000000003</v>
      </c>
    </row>
    <row r="2022" spans="1:63" x14ac:dyDescent="0.3">
      <c r="A2022" t="s">
        <v>208</v>
      </c>
      <c r="B2022" t="s">
        <v>206</v>
      </c>
      <c r="C2022" t="s">
        <v>209</v>
      </c>
      <c r="D2022" s="33">
        <v>44361</v>
      </c>
      <c r="E2022">
        <v>2284337</v>
      </c>
      <c r="F2022">
        <v>591</v>
      </c>
      <c r="G2022">
        <v>1423.143</v>
      </c>
      <c r="H2022">
        <v>53812</v>
      </c>
      <c r="I2022">
        <v>17</v>
      </c>
      <c r="J2022">
        <v>73.856999999999999</v>
      </c>
      <c r="K2022">
        <v>52553.578000000001</v>
      </c>
      <c r="L2022">
        <v>13.597</v>
      </c>
      <c r="M2022">
        <v>32.741</v>
      </c>
      <c r="N2022">
        <v>1238.002</v>
      </c>
      <c r="O2022">
        <v>0.39100000000000001</v>
      </c>
      <c r="P2022">
        <v>1.6990000000000001</v>
      </c>
      <c r="Q2022">
        <v>0.7</v>
      </c>
      <c r="Z2022">
        <v>11638</v>
      </c>
      <c r="AA2022">
        <v>10516186</v>
      </c>
      <c r="AB2022">
        <v>241.93600000000001</v>
      </c>
      <c r="AC2022">
        <v>0.26800000000000002</v>
      </c>
      <c r="AD2022">
        <v>24187</v>
      </c>
      <c r="AE2022">
        <v>0.55600000000000005</v>
      </c>
      <c r="AF2022">
        <v>5.8799999999999998E-2</v>
      </c>
      <c r="AG2022">
        <v>17</v>
      </c>
      <c r="AH2022" t="s">
        <v>204</v>
      </c>
      <c r="AI2022">
        <v>1768556</v>
      </c>
      <c r="AJ2022">
        <v>1507801</v>
      </c>
      <c r="AK2022">
        <v>261145</v>
      </c>
      <c r="AM2022">
        <v>50057</v>
      </c>
      <c r="AN2022">
        <v>47467</v>
      </c>
      <c r="AO2022">
        <v>4.07</v>
      </c>
      <c r="AP2022">
        <v>3.47</v>
      </c>
      <c r="AQ2022">
        <v>0.6</v>
      </c>
      <c r="AS2022">
        <v>1092</v>
      </c>
      <c r="AT2022">
        <v>31951</v>
      </c>
      <c r="AU2022">
        <v>7.3999999999999996E-2</v>
      </c>
      <c r="AV2022">
        <v>57.41</v>
      </c>
      <c r="AW2022">
        <v>43466822</v>
      </c>
      <c r="AX2022">
        <v>77.39</v>
      </c>
      <c r="AY2022">
        <v>41.4</v>
      </c>
      <c r="AZ2022">
        <v>16.462</v>
      </c>
      <c r="BA2022">
        <v>11.132999999999999</v>
      </c>
      <c r="BB2022">
        <v>7894.393</v>
      </c>
      <c r="BC2022">
        <v>0.1</v>
      </c>
      <c r="BD2022">
        <v>539.84900000000005</v>
      </c>
      <c r="BE2022">
        <v>7.11</v>
      </c>
      <c r="BF2022">
        <v>13.5</v>
      </c>
      <c r="BG2022">
        <v>47.4</v>
      </c>
      <c r="BI2022">
        <v>8.8000000000000007</v>
      </c>
      <c r="BJ2022">
        <v>72.06</v>
      </c>
      <c r="BK2022">
        <v>0.77900000000000003</v>
      </c>
    </row>
    <row r="2023" spans="1:63" x14ac:dyDescent="0.3">
      <c r="A2023" t="s">
        <v>208</v>
      </c>
      <c r="B2023" t="s">
        <v>206</v>
      </c>
      <c r="C2023" t="s">
        <v>209</v>
      </c>
      <c r="D2023" s="33">
        <v>44362</v>
      </c>
      <c r="E2023">
        <v>2285534</v>
      </c>
      <c r="F2023">
        <v>1197</v>
      </c>
      <c r="G2023">
        <v>1346.143</v>
      </c>
      <c r="H2023">
        <v>53894</v>
      </c>
      <c r="I2023">
        <v>82</v>
      </c>
      <c r="J2023">
        <v>67.713999999999999</v>
      </c>
      <c r="K2023">
        <v>52581.116000000002</v>
      </c>
      <c r="L2023">
        <v>27.538</v>
      </c>
      <c r="M2023">
        <v>30.969000000000001</v>
      </c>
      <c r="N2023">
        <v>1239.8879999999999</v>
      </c>
      <c r="O2023">
        <v>1.8859999999999999</v>
      </c>
      <c r="P2023">
        <v>1.5580000000000001</v>
      </c>
      <c r="Q2023">
        <v>0.71</v>
      </c>
      <c r="Z2023">
        <v>32313</v>
      </c>
      <c r="AA2023">
        <v>10548499</v>
      </c>
      <c r="AB2023">
        <v>242.679</v>
      </c>
      <c r="AC2023">
        <v>0.74299999999999999</v>
      </c>
      <c r="AD2023">
        <v>24038</v>
      </c>
      <c r="AE2023">
        <v>0.55300000000000005</v>
      </c>
      <c r="AF2023">
        <v>5.6000000000000001E-2</v>
      </c>
      <c r="AG2023">
        <v>17.899999999999999</v>
      </c>
      <c r="AH2023" t="s">
        <v>204</v>
      </c>
      <c r="AI2023">
        <v>1831147</v>
      </c>
      <c r="AJ2023">
        <v>1543263</v>
      </c>
      <c r="AK2023">
        <v>288274</v>
      </c>
      <c r="AM2023">
        <v>62591</v>
      </c>
      <c r="AN2023">
        <v>48814</v>
      </c>
      <c r="AO2023">
        <v>4.21</v>
      </c>
      <c r="AP2023">
        <v>3.55</v>
      </c>
      <c r="AQ2023">
        <v>0.66</v>
      </c>
      <c r="AS2023">
        <v>1123</v>
      </c>
      <c r="AT2023">
        <v>30742</v>
      </c>
      <c r="AU2023">
        <v>7.0999999999999994E-2</v>
      </c>
      <c r="AV2023">
        <v>57.41</v>
      </c>
      <c r="AW2023">
        <v>43466822</v>
      </c>
      <c r="AX2023">
        <v>77.39</v>
      </c>
      <c r="AY2023">
        <v>41.4</v>
      </c>
      <c r="AZ2023">
        <v>16.462</v>
      </c>
      <c r="BA2023">
        <v>11.132999999999999</v>
      </c>
      <c r="BB2023">
        <v>7894.393</v>
      </c>
      <c r="BC2023">
        <v>0.1</v>
      </c>
      <c r="BD2023">
        <v>539.84900000000005</v>
      </c>
      <c r="BE2023">
        <v>7.11</v>
      </c>
      <c r="BF2023">
        <v>13.5</v>
      </c>
      <c r="BG2023">
        <v>47.4</v>
      </c>
      <c r="BI2023">
        <v>8.8000000000000007</v>
      </c>
      <c r="BJ2023">
        <v>72.06</v>
      </c>
      <c r="BK2023">
        <v>0.77900000000000003</v>
      </c>
    </row>
    <row r="2024" spans="1:63" x14ac:dyDescent="0.3">
      <c r="A2024" t="s">
        <v>208</v>
      </c>
      <c r="B2024" t="s">
        <v>206</v>
      </c>
      <c r="C2024" t="s">
        <v>209</v>
      </c>
      <c r="D2024" s="33">
        <v>44363</v>
      </c>
      <c r="E2024">
        <v>2286767</v>
      </c>
      <c r="F2024">
        <v>1233</v>
      </c>
      <c r="G2024">
        <v>1305</v>
      </c>
      <c r="H2024">
        <v>53980</v>
      </c>
      <c r="I2024">
        <v>86</v>
      </c>
      <c r="J2024">
        <v>68.143000000000001</v>
      </c>
      <c r="K2024">
        <v>52609.482000000004</v>
      </c>
      <c r="L2024">
        <v>28.366</v>
      </c>
      <c r="M2024">
        <v>30.023</v>
      </c>
      <c r="N2024">
        <v>1241.867</v>
      </c>
      <c r="O2024">
        <v>1.9790000000000001</v>
      </c>
      <c r="P2024">
        <v>1.5680000000000001</v>
      </c>
      <c r="Q2024">
        <v>0.7</v>
      </c>
      <c r="Z2024">
        <v>28321</v>
      </c>
      <c r="AA2024">
        <v>10576820</v>
      </c>
      <c r="AB2024">
        <v>243.33099999999999</v>
      </c>
      <c r="AC2024">
        <v>0.65200000000000002</v>
      </c>
      <c r="AD2024">
        <v>24463</v>
      </c>
      <c r="AE2024">
        <v>0.56299999999999994</v>
      </c>
      <c r="AF2024">
        <v>5.33E-2</v>
      </c>
      <c r="AG2024">
        <v>18.7</v>
      </c>
      <c r="AH2024" t="s">
        <v>204</v>
      </c>
      <c r="AI2024">
        <v>1907685</v>
      </c>
      <c r="AJ2024">
        <v>1594083</v>
      </c>
      <c r="AK2024">
        <v>313992</v>
      </c>
      <c r="AM2024">
        <v>76538</v>
      </c>
      <c r="AN2024">
        <v>51809</v>
      </c>
      <c r="AO2024">
        <v>4.3899999999999997</v>
      </c>
      <c r="AP2024">
        <v>3.67</v>
      </c>
      <c r="AQ2024">
        <v>0.72</v>
      </c>
      <c r="AS2024">
        <v>1192</v>
      </c>
      <c r="AT2024">
        <v>32788</v>
      </c>
      <c r="AU2024">
        <v>7.4999999999999997E-2</v>
      </c>
      <c r="AV2024">
        <v>57.41</v>
      </c>
      <c r="AW2024">
        <v>43466822</v>
      </c>
      <c r="AX2024">
        <v>77.39</v>
      </c>
      <c r="AY2024">
        <v>41.4</v>
      </c>
      <c r="AZ2024">
        <v>16.462</v>
      </c>
      <c r="BA2024">
        <v>11.132999999999999</v>
      </c>
      <c r="BB2024">
        <v>7894.393</v>
      </c>
      <c r="BC2024">
        <v>0.1</v>
      </c>
      <c r="BD2024">
        <v>539.84900000000005</v>
      </c>
      <c r="BE2024">
        <v>7.11</v>
      </c>
      <c r="BF2024">
        <v>13.5</v>
      </c>
      <c r="BG2024">
        <v>47.4</v>
      </c>
      <c r="BI2024">
        <v>8.8000000000000007</v>
      </c>
      <c r="BJ2024">
        <v>72.06</v>
      </c>
      <c r="BK2024">
        <v>0.77900000000000003</v>
      </c>
    </row>
    <row r="2025" spans="1:63" x14ac:dyDescent="0.3">
      <c r="A2025" t="s">
        <v>208</v>
      </c>
      <c r="B2025" t="s">
        <v>206</v>
      </c>
      <c r="C2025" t="s">
        <v>209</v>
      </c>
      <c r="D2025" s="33">
        <v>44364</v>
      </c>
      <c r="E2025">
        <v>2288155</v>
      </c>
      <c r="F2025">
        <v>1388</v>
      </c>
      <c r="G2025">
        <v>1228.4290000000001</v>
      </c>
      <c r="H2025">
        <v>54041</v>
      </c>
      <c r="I2025">
        <v>61</v>
      </c>
      <c r="J2025">
        <v>62</v>
      </c>
      <c r="K2025">
        <v>52641.415000000001</v>
      </c>
      <c r="L2025">
        <v>31.931999999999999</v>
      </c>
      <c r="M2025">
        <v>28.260999999999999</v>
      </c>
      <c r="N2025">
        <v>1243.27</v>
      </c>
      <c r="O2025">
        <v>1.403</v>
      </c>
      <c r="P2025">
        <v>1.4259999999999999</v>
      </c>
      <c r="Q2025">
        <v>0.69</v>
      </c>
      <c r="Z2025">
        <v>27036</v>
      </c>
      <c r="AA2025">
        <v>10603856</v>
      </c>
      <c r="AB2025">
        <v>243.953</v>
      </c>
      <c r="AC2025">
        <v>0.622</v>
      </c>
      <c r="AD2025">
        <v>24183</v>
      </c>
      <c r="AE2025">
        <v>0.55600000000000005</v>
      </c>
      <c r="AF2025">
        <v>5.0799999999999998E-2</v>
      </c>
      <c r="AG2025">
        <v>19.7</v>
      </c>
      <c r="AH2025" t="s">
        <v>204</v>
      </c>
      <c r="AI2025">
        <v>1989398</v>
      </c>
      <c r="AJ2025">
        <v>1652053</v>
      </c>
      <c r="AK2025">
        <v>337735</v>
      </c>
      <c r="AM2025">
        <v>81713</v>
      </c>
      <c r="AN2025">
        <v>55721</v>
      </c>
      <c r="AO2025">
        <v>4.58</v>
      </c>
      <c r="AP2025">
        <v>3.8</v>
      </c>
      <c r="AQ2025">
        <v>0.78</v>
      </c>
      <c r="AS2025">
        <v>1282</v>
      </c>
      <c r="AT2025">
        <v>36678</v>
      </c>
      <c r="AU2025">
        <v>8.4000000000000005E-2</v>
      </c>
      <c r="AV2025">
        <v>58.33</v>
      </c>
      <c r="AW2025">
        <v>43466822</v>
      </c>
      <c r="AX2025">
        <v>77.39</v>
      </c>
      <c r="AY2025">
        <v>41.4</v>
      </c>
      <c r="AZ2025">
        <v>16.462</v>
      </c>
      <c r="BA2025">
        <v>11.132999999999999</v>
      </c>
      <c r="BB2025">
        <v>7894.393</v>
      </c>
      <c r="BC2025">
        <v>0.1</v>
      </c>
      <c r="BD2025">
        <v>539.84900000000005</v>
      </c>
      <c r="BE2025">
        <v>7.11</v>
      </c>
      <c r="BF2025">
        <v>13.5</v>
      </c>
      <c r="BG2025">
        <v>47.4</v>
      </c>
      <c r="BI2025">
        <v>8.8000000000000007</v>
      </c>
      <c r="BJ2025">
        <v>72.06</v>
      </c>
      <c r="BK2025">
        <v>0.77900000000000003</v>
      </c>
    </row>
    <row r="2026" spans="1:63" x14ac:dyDescent="0.3">
      <c r="A2026" t="s">
        <v>208</v>
      </c>
      <c r="B2026" t="s">
        <v>206</v>
      </c>
      <c r="C2026" t="s">
        <v>209</v>
      </c>
      <c r="D2026" s="33">
        <v>44365</v>
      </c>
      <c r="E2026">
        <v>2289333</v>
      </c>
      <c r="F2026">
        <v>1178</v>
      </c>
      <c r="G2026">
        <v>1147.143</v>
      </c>
      <c r="H2026">
        <v>54097</v>
      </c>
      <c r="I2026">
        <v>56</v>
      </c>
      <c r="J2026">
        <v>59.143000000000001</v>
      </c>
      <c r="K2026">
        <v>52668.516000000003</v>
      </c>
      <c r="L2026">
        <v>27.100999999999999</v>
      </c>
      <c r="M2026">
        <v>26.390999999999998</v>
      </c>
      <c r="N2026">
        <v>1244.558</v>
      </c>
      <c r="O2026">
        <v>1.288</v>
      </c>
      <c r="P2026">
        <v>1.361</v>
      </c>
      <c r="Q2026">
        <v>0.68</v>
      </c>
      <c r="Z2026">
        <v>25888</v>
      </c>
      <c r="AA2026">
        <v>10629744</v>
      </c>
      <c r="AB2026">
        <v>244.548</v>
      </c>
      <c r="AC2026">
        <v>0.59599999999999997</v>
      </c>
      <c r="AD2026">
        <v>24190</v>
      </c>
      <c r="AE2026">
        <v>0.55700000000000005</v>
      </c>
      <c r="AF2026">
        <v>4.7399999999999998E-2</v>
      </c>
      <c r="AG2026">
        <v>21.1</v>
      </c>
      <c r="AH2026" t="s">
        <v>204</v>
      </c>
      <c r="AI2026">
        <v>2056499</v>
      </c>
      <c r="AJ2026">
        <v>1700709</v>
      </c>
      <c r="AK2026">
        <v>356180</v>
      </c>
      <c r="AM2026">
        <v>67101</v>
      </c>
      <c r="AN2026">
        <v>56441</v>
      </c>
      <c r="AO2026">
        <v>4.7300000000000004</v>
      </c>
      <c r="AP2026">
        <v>3.91</v>
      </c>
      <c r="AQ2026">
        <v>0.82</v>
      </c>
      <c r="AS2026">
        <v>1298</v>
      </c>
      <c r="AT2026">
        <v>38531</v>
      </c>
      <c r="AU2026">
        <v>8.8999999999999996E-2</v>
      </c>
      <c r="AV2026">
        <v>58.33</v>
      </c>
      <c r="AW2026">
        <v>43466822</v>
      </c>
      <c r="AX2026">
        <v>77.39</v>
      </c>
      <c r="AY2026">
        <v>41.4</v>
      </c>
      <c r="AZ2026">
        <v>16.462</v>
      </c>
      <c r="BA2026">
        <v>11.132999999999999</v>
      </c>
      <c r="BB2026">
        <v>7894.393</v>
      </c>
      <c r="BC2026">
        <v>0.1</v>
      </c>
      <c r="BD2026">
        <v>539.84900000000005</v>
      </c>
      <c r="BE2026">
        <v>7.11</v>
      </c>
      <c r="BF2026">
        <v>13.5</v>
      </c>
      <c r="BG2026">
        <v>47.4</v>
      </c>
      <c r="BI2026">
        <v>8.8000000000000007</v>
      </c>
      <c r="BJ2026">
        <v>72.06</v>
      </c>
      <c r="BK2026">
        <v>0.77900000000000003</v>
      </c>
    </row>
    <row r="2027" spans="1:63" x14ac:dyDescent="0.3">
      <c r="A2027" t="s">
        <v>208</v>
      </c>
      <c r="B2027" t="s">
        <v>206</v>
      </c>
      <c r="C2027" t="s">
        <v>209</v>
      </c>
      <c r="D2027" s="33">
        <v>44366</v>
      </c>
      <c r="E2027">
        <v>2290412</v>
      </c>
      <c r="F2027">
        <v>1079</v>
      </c>
      <c r="G2027">
        <v>1097.857</v>
      </c>
      <c r="H2027">
        <v>54142</v>
      </c>
      <c r="I2027">
        <v>45</v>
      </c>
      <c r="J2027">
        <v>54.856999999999999</v>
      </c>
      <c r="K2027">
        <v>52693.339</v>
      </c>
      <c r="L2027">
        <v>24.824000000000002</v>
      </c>
      <c r="M2027">
        <v>25.257000000000001</v>
      </c>
      <c r="N2027">
        <v>1245.5940000000001</v>
      </c>
      <c r="O2027">
        <v>1.0349999999999999</v>
      </c>
      <c r="P2027">
        <v>1.262</v>
      </c>
      <c r="Q2027">
        <v>0.69</v>
      </c>
      <c r="Z2027">
        <v>26463</v>
      </c>
      <c r="AA2027">
        <v>10656207</v>
      </c>
      <c r="AB2027">
        <v>245.15700000000001</v>
      </c>
      <c r="AC2027">
        <v>0.60899999999999999</v>
      </c>
      <c r="AD2027">
        <v>24114</v>
      </c>
      <c r="AE2027">
        <v>0.55500000000000005</v>
      </c>
      <c r="AF2027">
        <v>4.5499999999999999E-2</v>
      </c>
      <c r="AG2027">
        <v>22</v>
      </c>
      <c r="AH2027" t="s">
        <v>204</v>
      </c>
      <c r="AI2027">
        <v>2082102</v>
      </c>
      <c r="AJ2027">
        <v>1722325</v>
      </c>
      <c r="AK2027">
        <v>360167</v>
      </c>
      <c r="AM2027">
        <v>25603</v>
      </c>
      <c r="AN2027">
        <v>55117</v>
      </c>
      <c r="AO2027">
        <v>4.79</v>
      </c>
      <c r="AP2027">
        <v>3.96</v>
      </c>
      <c r="AQ2027">
        <v>0.83</v>
      </c>
      <c r="AS2027">
        <v>1268</v>
      </c>
      <c r="AT2027">
        <v>37564</v>
      </c>
      <c r="AU2027">
        <v>8.5999999999999993E-2</v>
      </c>
      <c r="AV2027">
        <v>58.33</v>
      </c>
      <c r="AW2027">
        <v>43466822</v>
      </c>
      <c r="AX2027">
        <v>77.39</v>
      </c>
      <c r="AY2027">
        <v>41.4</v>
      </c>
      <c r="AZ2027">
        <v>16.462</v>
      </c>
      <c r="BA2027">
        <v>11.132999999999999</v>
      </c>
      <c r="BB2027">
        <v>7894.393</v>
      </c>
      <c r="BC2027">
        <v>0.1</v>
      </c>
      <c r="BD2027">
        <v>539.84900000000005</v>
      </c>
      <c r="BE2027">
        <v>7.11</v>
      </c>
      <c r="BF2027">
        <v>13.5</v>
      </c>
      <c r="BG2027">
        <v>47.4</v>
      </c>
      <c r="BI2027">
        <v>8.8000000000000007</v>
      </c>
      <c r="BJ2027">
        <v>72.06</v>
      </c>
      <c r="BK2027">
        <v>0.77900000000000003</v>
      </c>
    </row>
    <row r="2028" spans="1:63" x14ac:dyDescent="0.3">
      <c r="A2028" t="s">
        <v>208</v>
      </c>
      <c r="B2028" t="s">
        <v>206</v>
      </c>
      <c r="C2028" t="s">
        <v>209</v>
      </c>
      <c r="D2028" s="33">
        <v>44367</v>
      </c>
      <c r="E2028">
        <v>2291135</v>
      </c>
      <c r="F2028">
        <v>723</v>
      </c>
      <c r="G2028">
        <v>1055.5709999999999</v>
      </c>
      <c r="H2028">
        <v>54171</v>
      </c>
      <c r="I2028">
        <v>29</v>
      </c>
      <c r="J2028">
        <v>53.713999999999999</v>
      </c>
      <c r="K2028">
        <v>52709.972999999998</v>
      </c>
      <c r="L2028">
        <v>16.632999999999999</v>
      </c>
      <c r="M2028">
        <v>24.285</v>
      </c>
      <c r="N2028">
        <v>1246.261</v>
      </c>
      <c r="O2028">
        <v>0.66700000000000004</v>
      </c>
      <c r="P2028">
        <v>1.236</v>
      </c>
      <c r="Q2028">
        <v>0.71</v>
      </c>
      <c r="Z2028">
        <v>13865</v>
      </c>
      <c r="AA2028">
        <v>10670072</v>
      </c>
      <c r="AB2028">
        <v>245.476</v>
      </c>
      <c r="AC2028">
        <v>0.31900000000000001</v>
      </c>
      <c r="AD2028">
        <v>23646</v>
      </c>
      <c r="AE2028">
        <v>0.54400000000000004</v>
      </c>
      <c r="AF2028">
        <v>4.4600000000000001E-2</v>
      </c>
      <c r="AG2028">
        <v>22.4</v>
      </c>
      <c r="AH2028" t="s">
        <v>204</v>
      </c>
      <c r="AI2028">
        <v>2086492</v>
      </c>
      <c r="AJ2028">
        <v>1726040</v>
      </c>
      <c r="AK2028">
        <v>360842</v>
      </c>
      <c r="AM2028">
        <v>4390</v>
      </c>
      <c r="AN2028">
        <v>52570</v>
      </c>
      <c r="AO2028">
        <v>4.8</v>
      </c>
      <c r="AP2028">
        <v>3.97</v>
      </c>
      <c r="AQ2028">
        <v>0.83</v>
      </c>
      <c r="AS2028">
        <v>1209</v>
      </c>
      <c r="AT2028">
        <v>35191</v>
      </c>
      <c r="AU2028">
        <v>8.1000000000000003E-2</v>
      </c>
      <c r="AV2028">
        <v>58.33</v>
      </c>
      <c r="AW2028">
        <v>43466822</v>
      </c>
      <c r="AX2028">
        <v>77.39</v>
      </c>
      <c r="AY2028">
        <v>41.4</v>
      </c>
      <c r="AZ2028">
        <v>16.462</v>
      </c>
      <c r="BA2028">
        <v>11.132999999999999</v>
      </c>
      <c r="BB2028">
        <v>7894.393</v>
      </c>
      <c r="BC2028">
        <v>0.1</v>
      </c>
      <c r="BD2028">
        <v>539.84900000000005</v>
      </c>
      <c r="BE2028">
        <v>7.11</v>
      </c>
      <c r="BF2028">
        <v>13.5</v>
      </c>
      <c r="BG2028">
        <v>47.4</v>
      </c>
      <c r="BI2028">
        <v>8.8000000000000007</v>
      </c>
      <c r="BJ2028">
        <v>72.06</v>
      </c>
      <c r="BK2028">
        <v>0.77900000000000003</v>
      </c>
    </row>
    <row r="2029" spans="1:63" x14ac:dyDescent="0.3">
      <c r="A2029" t="s">
        <v>208</v>
      </c>
      <c r="B2029" t="s">
        <v>206</v>
      </c>
      <c r="C2029" t="s">
        <v>209</v>
      </c>
      <c r="D2029" s="33">
        <v>44368</v>
      </c>
      <c r="E2029">
        <v>2291722</v>
      </c>
      <c r="F2029">
        <v>587</v>
      </c>
      <c r="G2029">
        <v>1055</v>
      </c>
      <c r="H2029">
        <v>54192</v>
      </c>
      <c r="I2029">
        <v>21</v>
      </c>
      <c r="J2029">
        <v>54.286000000000001</v>
      </c>
      <c r="K2029">
        <v>52723.476999999999</v>
      </c>
      <c r="L2029">
        <v>13.505000000000001</v>
      </c>
      <c r="M2029">
        <v>24.271000000000001</v>
      </c>
      <c r="N2029">
        <v>1246.7439999999999</v>
      </c>
      <c r="O2029">
        <v>0.48299999999999998</v>
      </c>
      <c r="P2029">
        <v>1.2490000000000001</v>
      </c>
      <c r="Q2029">
        <v>0.73</v>
      </c>
      <c r="Z2029">
        <v>8943</v>
      </c>
      <c r="AA2029">
        <v>10679015</v>
      </c>
      <c r="AB2029">
        <v>245.68199999999999</v>
      </c>
      <c r="AC2029">
        <v>0.20599999999999999</v>
      </c>
      <c r="AD2029">
        <v>23261</v>
      </c>
      <c r="AE2029">
        <v>0.53500000000000003</v>
      </c>
      <c r="AF2029">
        <v>4.5400000000000003E-2</v>
      </c>
      <c r="AG2029">
        <v>22</v>
      </c>
      <c r="AH2029" t="s">
        <v>204</v>
      </c>
      <c r="AI2029">
        <v>2095458</v>
      </c>
      <c r="AJ2029">
        <v>1732611</v>
      </c>
      <c r="AK2029">
        <v>363237</v>
      </c>
      <c r="AM2029">
        <v>8966</v>
      </c>
      <c r="AN2029">
        <v>46700</v>
      </c>
      <c r="AO2029">
        <v>4.82</v>
      </c>
      <c r="AP2029">
        <v>3.99</v>
      </c>
      <c r="AQ2029">
        <v>0.84</v>
      </c>
      <c r="AS2029">
        <v>1074</v>
      </c>
      <c r="AT2029">
        <v>32116</v>
      </c>
      <c r="AU2029">
        <v>7.3999999999999996E-2</v>
      </c>
      <c r="AV2029">
        <v>58.33</v>
      </c>
      <c r="AW2029">
        <v>43466822</v>
      </c>
      <c r="AX2029">
        <v>77.39</v>
      </c>
      <c r="AY2029">
        <v>41.4</v>
      </c>
      <c r="AZ2029">
        <v>16.462</v>
      </c>
      <c r="BA2029">
        <v>11.132999999999999</v>
      </c>
      <c r="BB2029">
        <v>7894.393</v>
      </c>
      <c r="BC2029">
        <v>0.1</v>
      </c>
      <c r="BD2029">
        <v>539.84900000000005</v>
      </c>
      <c r="BE2029">
        <v>7.11</v>
      </c>
      <c r="BF2029">
        <v>13.5</v>
      </c>
      <c r="BG2029">
        <v>47.4</v>
      </c>
      <c r="BI2029">
        <v>8.8000000000000007</v>
      </c>
      <c r="BJ2029">
        <v>72.06</v>
      </c>
      <c r="BK2029">
        <v>0.77900000000000003</v>
      </c>
    </row>
    <row r="2030" spans="1:63" x14ac:dyDescent="0.3">
      <c r="A2030" t="s">
        <v>208</v>
      </c>
      <c r="B2030" t="s">
        <v>206</v>
      </c>
      <c r="C2030" t="s">
        <v>209</v>
      </c>
      <c r="D2030" s="33">
        <v>44369</v>
      </c>
      <c r="E2030">
        <v>2292295</v>
      </c>
      <c r="F2030">
        <v>573</v>
      </c>
      <c r="G2030">
        <v>965.85699999999997</v>
      </c>
      <c r="H2030">
        <v>54220</v>
      </c>
      <c r="I2030">
        <v>28</v>
      </c>
      <c r="J2030">
        <v>46.570999999999998</v>
      </c>
      <c r="K2030">
        <v>52736.66</v>
      </c>
      <c r="L2030">
        <v>13.182</v>
      </c>
      <c r="M2030">
        <v>22.221</v>
      </c>
      <c r="N2030">
        <v>1247.3879999999999</v>
      </c>
      <c r="O2030">
        <v>0.64400000000000002</v>
      </c>
      <c r="P2030">
        <v>1.071</v>
      </c>
      <c r="Q2030">
        <v>0.75</v>
      </c>
      <c r="Z2030">
        <v>11881</v>
      </c>
      <c r="AA2030">
        <v>10690896</v>
      </c>
      <c r="AB2030">
        <v>245.95500000000001</v>
      </c>
      <c r="AC2030">
        <v>0.27300000000000002</v>
      </c>
      <c r="AD2030">
        <v>20342</v>
      </c>
      <c r="AE2030">
        <v>0.46800000000000003</v>
      </c>
      <c r="AF2030">
        <v>4.7500000000000001E-2</v>
      </c>
      <c r="AG2030">
        <v>21.1</v>
      </c>
      <c r="AH2030" t="s">
        <v>204</v>
      </c>
      <c r="AI2030">
        <v>2149244</v>
      </c>
      <c r="AJ2030">
        <v>1755137</v>
      </c>
      <c r="AK2030">
        <v>394497</v>
      </c>
      <c r="AM2030">
        <v>53786</v>
      </c>
      <c r="AN2030">
        <v>45442</v>
      </c>
      <c r="AO2030">
        <v>4.9400000000000004</v>
      </c>
      <c r="AP2030">
        <v>4.04</v>
      </c>
      <c r="AQ2030">
        <v>0.91</v>
      </c>
      <c r="AS2030">
        <v>1045</v>
      </c>
      <c r="AT2030">
        <v>30268</v>
      </c>
      <c r="AU2030">
        <v>7.0000000000000007E-2</v>
      </c>
      <c r="AV2030">
        <v>58.33</v>
      </c>
      <c r="AW2030">
        <v>43466822</v>
      </c>
      <c r="AX2030">
        <v>77.39</v>
      </c>
      <c r="AY2030">
        <v>41.4</v>
      </c>
      <c r="AZ2030">
        <v>16.462</v>
      </c>
      <c r="BA2030">
        <v>11.132999999999999</v>
      </c>
      <c r="BB2030">
        <v>7894.393</v>
      </c>
      <c r="BC2030">
        <v>0.1</v>
      </c>
      <c r="BD2030">
        <v>539.84900000000005</v>
      </c>
      <c r="BE2030">
        <v>7.11</v>
      </c>
      <c r="BF2030">
        <v>13.5</v>
      </c>
      <c r="BG2030">
        <v>47.4</v>
      </c>
      <c r="BI2030">
        <v>8.8000000000000007</v>
      </c>
      <c r="BJ2030">
        <v>72.06</v>
      </c>
      <c r="BK2030">
        <v>0.77900000000000003</v>
      </c>
    </row>
    <row r="2031" spans="1:63" x14ac:dyDescent="0.3">
      <c r="A2031" t="s">
        <v>208</v>
      </c>
      <c r="B2031" t="s">
        <v>206</v>
      </c>
      <c r="C2031" t="s">
        <v>209</v>
      </c>
      <c r="D2031" s="33">
        <v>44370</v>
      </c>
      <c r="E2031">
        <v>2293421</v>
      </c>
      <c r="F2031">
        <v>1126</v>
      </c>
      <c r="G2031">
        <v>950.57100000000003</v>
      </c>
      <c r="H2031">
        <v>54299</v>
      </c>
      <c r="I2031">
        <v>79</v>
      </c>
      <c r="J2031">
        <v>45.570999999999998</v>
      </c>
      <c r="K2031">
        <v>52762.565000000002</v>
      </c>
      <c r="L2031">
        <v>25.905000000000001</v>
      </c>
      <c r="M2031">
        <v>21.869</v>
      </c>
      <c r="N2031">
        <v>1249.2059999999999</v>
      </c>
      <c r="O2031">
        <v>1.8169999999999999</v>
      </c>
      <c r="P2031">
        <v>1.048</v>
      </c>
      <c r="Q2031">
        <v>0.8</v>
      </c>
      <c r="Z2031">
        <v>26280</v>
      </c>
      <c r="AA2031">
        <v>10717176</v>
      </c>
      <c r="AB2031">
        <v>246.56</v>
      </c>
      <c r="AC2031">
        <v>0.60499999999999998</v>
      </c>
      <c r="AD2031">
        <v>20051</v>
      </c>
      <c r="AE2031">
        <v>0.46100000000000002</v>
      </c>
      <c r="AF2031">
        <v>4.7399999999999998E-2</v>
      </c>
      <c r="AG2031">
        <v>21.1</v>
      </c>
      <c r="AH2031" t="s">
        <v>204</v>
      </c>
      <c r="AI2031">
        <v>2229169</v>
      </c>
      <c r="AJ2031">
        <v>1794003</v>
      </c>
      <c r="AK2031">
        <v>435556</v>
      </c>
      <c r="AM2031">
        <v>79925</v>
      </c>
      <c r="AN2031">
        <v>45926</v>
      </c>
      <c r="AO2031">
        <v>5.13</v>
      </c>
      <c r="AP2031">
        <v>4.13</v>
      </c>
      <c r="AQ2031">
        <v>1</v>
      </c>
      <c r="AS2031">
        <v>1057</v>
      </c>
      <c r="AT2031">
        <v>28560</v>
      </c>
      <c r="AU2031">
        <v>6.6000000000000003E-2</v>
      </c>
      <c r="AV2031">
        <v>58.33</v>
      </c>
      <c r="AW2031">
        <v>43466822</v>
      </c>
      <c r="AX2031">
        <v>77.39</v>
      </c>
      <c r="AY2031">
        <v>41.4</v>
      </c>
      <c r="AZ2031">
        <v>16.462</v>
      </c>
      <c r="BA2031">
        <v>11.132999999999999</v>
      </c>
      <c r="BB2031">
        <v>7894.393</v>
      </c>
      <c r="BC2031">
        <v>0.1</v>
      </c>
      <c r="BD2031">
        <v>539.84900000000005</v>
      </c>
      <c r="BE2031">
        <v>7.11</v>
      </c>
      <c r="BF2031">
        <v>13.5</v>
      </c>
      <c r="BG2031">
        <v>47.4</v>
      </c>
      <c r="BI2031">
        <v>8.8000000000000007</v>
      </c>
      <c r="BJ2031">
        <v>72.06</v>
      </c>
      <c r="BK2031">
        <v>0.77900000000000003</v>
      </c>
    </row>
    <row r="2032" spans="1:63" x14ac:dyDescent="0.3">
      <c r="A2032" t="s">
        <v>208</v>
      </c>
      <c r="B2032" t="s">
        <v>206</v>
      </c>
      <c r="C2032" t="s">
        <v>209</v>
      </c>
      <c r="D2032" s="33">
        <v>44371</v>
      </c>
      <c r="E2032">
        <v>2294669</v>
      </c>
      <c r="F2032">
        <v>1248</v>
      </c>
      <c r="G2032">
        <v>930.57100000000003</v>
      </c>
      <c r="H2032">
        <v>54366</v>
      </c>
      <c r="I2032">
        <v>67</v>
      </c>
      <c r="J2032">
        <v>46.429000000000002</v>
      </c>
      <c r="K2032">
        <v>52791.275999999998</v>
      </c>
      <c r="L2032">
        <v>28.712</v>
      </c>
      <c r="M2032">
        <v>21.408999999999999</v>
      </c>
      <c r="N2032">
        <v>1250.7470000000001</v>
      </c>
      <c r="O2032">
        <v>1.5409999999999999</v>
      </c>
      <c r="P2032">
        <v>1.0680000000000001</v>
      </c>
      <c r="Q2032">
        <v>0.84</v>
      </c>
      <c r="Z2032">
        <v>22496</v>
      </c>
      <c r="AA2032">
        <v>10739672</v>
      </c>
      <c r="AB2032">
        <v>247.077</v>
      </c>
      <c r="AC2032">
        <v>0.51800000000000002</v>
      </c>
      <c r="AD2032">
        <v>19402</v>
      </c>
      <c r="AE2032">
        <v>0.44600000000000001</v>
      </c>
      <c r="AF2032">
        <v>4.8000000000000001E-2</v>
      </c>
      <c r="AG2032">
        <v>20.8</v>
      </c>
      <c r="AH2032" t="s">
        <v>204</v>
      </c>
      <c r="AI2032">
        <v>2325345</v>
      </c>
      <c r="AJ2032">
        <v>1834969</v>
      </c>
      <c r="AK2032">
        <v>490766</v>
      </c>
      <c r="AM2032">
        <v>96176</v>
      </c>
      <c r="AN2032">
        <v>47992</v>
      </c>
      <c r="AO2032">
        <v>5.35</v>
      </c>
      <c r="AP2032">
        <v>4.22</v>
      </c>
      <c r="AQ2032">
        <v>1.1299999999999999</v>
      </c>
      <c r="AS2032">
        <v>1104</v>
      </c>
      <c r="AT2032">
        <v>26131</v>
      </c>
      <c r="AU2032">
        <v>0.06</v>
      </c>
      <c r="AV2032">
        <v>58.33</v>
      </c>
      <c r="AW2032">
        <v>43466822</v>
      </c>
      <c r="AX2032">
        <v>77.39</v>
      </c>
      <c r="AY2032">
        <v>41.4</v>
      </c>
      <c r="AZ2032">
        <v>16.462</v>
      </c>
      <c r="BA2032">
        <v>11.132999999999999</v>
      </c>
      <c r="BB2032">
        <v>7894.393</v>
      </c>
      <c r="BC2032">
        <v>0.1</v>
      </c>
      <c r="BD2032">
        <v>539.84900000000005</v>
      </c>
      <c r="BE2032">
        <v>7.11</v>
      </c>
      <c r="BF2032">
        <v>13.5</v>
      </c>
      <c r="BG2032">
        <v>47.4</v>
      </c>
      <c r="BI2032">
        <v>8.8000000000000007</v>
      </c>
      <c r="BJ2032">
        <v>72.06</v>
      </c>
      <c r="BK2032">
        <v>0.77900000000000003</v>
      </c>
    </row>
    <row r="2033" spans="1:67" x14ac:dyDescent="0.3">
      <c r="A2033" t="s">
        <v>208</v>
      </c>
      <c r="B2033" t="s">
        <v>206</v>
      </c>
      <c r="C2033" t="s">
        <v>209</v>
      </c>
      <c r="D2033" s="33">
        <v>44372</v>
      </c>
      <c r="E2033">
        <v>2295873</v>
      </c>
      <c r="F2033">
        <v>1204</v>
      </c>
      <c r="G2033">
        <v>934.28599999999994</v>
      </c>
      <c r="H2033">
        <v>54429</v>
      </c>
      <c r="I2033">
        <v>63</v>
      </c>
      <c r="J2033">
        <v>47.429000000000002</v>
      </c>
      <c r="K2033">
        <v>52818.974999999999</v>
      </c>
      <c r="L2033">
        <v>27.699000000000002</v>
      </c>
      <c r="M2033">
        <v>21.494</v>
      </c>
      <c r="N2033">
        <v>1252.1959999999999</v>
      </c>
      <c r="O2033">
        <v>1.4490000000000001</v>
      </c>
      <c r="P2033">
        <v>1.091</v>
      </c>
      <c r="Q2033">
        <v>0.86</v>
      </c>
      <c r="Z2033">
        <v>19481</v>
      </c>
      <c r="AA2033">
        <v>10759153</v>
      </c>
      <c r="AB2033">
        <v>247.52600000000001</v>
      </c>
      <c r="AC2033">
        <v>0.44800000000000001</v>
      </c>
      <c r="AD2033">
        <v>18487</v>
      </c>
      <c r="AE2033">
        <v>0.42499999999999999</v>
      </c>
      <c r="AF2033">
        <v>5.0500000000000003E-2</v>
      </c>
      <c r="AG2033">
        <v>19.8</v>
      </c>
      <c r="AH2033" t="s">
        <v>204</v>
      </c>
      <c r="AI2033">
        <v>2422475</v>
      </c>
      <c r="AJ2033">
        <v>1871509</v>
      </c>
      <c r="AK2033">
        <v>551356</v>
      </c>
      <c r="AM2033">
        <v>97130</v>
      </c>
      <c r="AN2033">
        <v>52282</v>
      </c>
      <c r="AO2033">
        <v>5.57</v>
      </c>
      <c r="AP2033">
        <v>4.3099999999999996</v>
      </c>
      <c r="AQ2033">
        <v>1.27</v>
      </c>
      <c r="AS2033">
        <v>1203</v>
      </c>
      <c r="AT2033">
        <v>24400</v>
      </c>
      <c r="AU2033">
        <v>5.6000000000000001E-2</v>
      </c>
      <c r="AV2033">
        <v>58.33</v>
      </c>
      <c r="AW2033">
        <v>43466822</v>
      </c>
      <c r="AX2033">
        <v>77.39</v>
      </c>
      <c r="AY2033">
        <v>41.4</v>
      </c>
      <c r="AZ2033">
        <v>16.462</v>
      </c>
      <c r="BA2033">
        <v>11.132999999999999</v>
      </c>
      <c r="BB2033">
        <v>7894.393</v>
      </c>
      <c r="BC2033">
        <v>0.1</v>
      </c>
      <c r="BD2033">
        <v>539.84900000000005</v>
      </c>
      <c r="BE2033">
        <v>7.11</v>
      </c>
      <c r="BF2033">
        <v>13.5</v>
      </c>
      <c r="BG2033">
        <v>47.4</v>
      </c>
      <c r="BI2033">
        <v>8.8000000000000007</v>
      </c>
      <c r="BJ2033">
        <v>72.06</v>
      </c>
      <c r="BK2033">
        <v>0.77900000000000003</v>
      </c>
    </row>
    <row r="2034" spans="1:67" x14ac:dyDescent="0.3">
      <c r="A2034" t="s">
        <v>208</v>
      </c>
      <c r="B2034" t="s">
        <v>206</v>
      </c>
      <c r="C2034" t="s">
        <v>209</v>
      </c>
      <c r="D2034" s="33">
        <v>44373</v>
      </c>
      <c r="E2034">
        <v>2296982</v>
      </c>
      <c r="F2034">
        <v>1109</v>
      </c>
      <c r="G2034">
        <v>938.57100000000003</v>
      </c>
      <c r="H2034">
        <v>54473</v>
      </c>
      <c r="I2034">
        <v>44</v>
      </c>
      <c r="J2034">
        <v>47.286000000000001</v>
      </c>
      <c r="K2034">
        <v>52844.489000000001</v>
      </c>
      <c r="L2034">
        <v>25.513999999999999</v>
      </c>
      <c r="M2034">
        <v>21.593</v>
      </c>
      <c r="N2034">
        <v>1253.2090000000001</v>
      </c>
      <c r="O2034">
        <v>1.012</v>
      </c>
      <c r="P2034">
        <v>1.0880000000000001</v>
      </c>
      <c r="Q2034">
        <v>0.88</v>
      </c>
      <c r="Z2034">
        <v>21715</v>
      </c>
      <c r="AA2034">
        <v>10780868</v>
      </c>
      <c r="AB2034">
        <v>248.02500000000001</v>
      </c>
      <c r="AC2034">
        <v>0.5</v>
      </c>
      <c r="AD2034">
        <v>17809</v>
      </c>
      <c r="AE2034">
        <v>0.41</v>
      </c>
      <c r="AF2034">
        <v>5.2699999999999997E-2</v>
      </c>
      <c r="AG2034">
        <v>19</v>
      </c>
      <c r="AH2034" t="s">
        <v>204</v>
      </c>
      <c r="AI2034">
        <v>2466135</v>
      </c>
      <c r="AJ2034">
        <v>1893837</v>
      </c>
      <c r="AK2034">
        <v>572688</v>
      </c>
      <c r="AM2034">
        <v>43660</v>
      </c>
      <c r="AN2034">
        <v>54862</v>
      </c>
      <c r="AO2034">
        <v>5.67</v>
      </c>
      <c r="AP2034">
        <v>4.3600000000000003</v>
      </c>
      <c r="AQ2034">
        <v>1.32</v>
      </c>
      <c r="AS2034">
        <v>1262</v>
      </c>
      <c r="AT2034">
        <v>24502</v>
      </c>
      <c r="AU2034">
        <v>5.6000000000000001E-2</v>
      </c>
      <c r="AV2034">
        <v>58.33</v>
      </c>
      <c r="AW2034">
        <v>43466822</v>
      </c>
      <c r="AX2034">
        <v>77.39</v>
      </c>
      <c r="AY2034">
        <v>41.4</v>
      </c>
      <c r="AZ2034">
        <v>16.462</v>
      </c>
      <c r="BA2034">
        <v>11.132999999999999</v>
      </c>
      <c r="BB2034">
        <v>7894.393</v>
      </c>
      <c r="BC2034">
        <v>0.1</v>
      </c>
      <c r="BD2034">
        <v>539.84900000000005</v>
      </c>
      <c r="BE2034">
        <v>7.11</v>
      </c>
      <c r="BF2034">
        <v>13.5</v>
      </c>
      <c r="BG2034">
        <v>47.4</v>
      </c>
      <c r="BI2034">
        <v>8.8000000000000007</v>
      </c>
      <c r="BJ2034">
        <v>72.06</v>
      </c>
      <c r="BK2034">
        <v>0.77900000000000003</v>
      </c>
    </row>
    <row r="2035" spans="1:67" x14ac:dyDescent="0.3">
      <c r="A2035" t="s">
        <v>208</v>
      </c>
      <c r="B2035" t="s">
        <v>206</v>
      </c>
      <c r="C2035" t="s">
        <v>209</v>
      </c>
      <c r="D2035" s="33">
        <v>44374</v>
      </c>
      <c r="E2035">
        <v>2297801</v>
      </c>
      <c r="F2035">
        <v>819</v>
      </c>
      <c r="G2035">
        <v>952.28599999999994</v>
      </c>
      <c r="H2035">
        <v>54498</v>
      </c>
      <c r="I2035">
        <v>25</v>
      </c>
      <c r="J2035">
        <v>46.713999999999999</v>
      </c>
      <c r="K2035">
        <v>52863.330999999998</v>
      </c>
      <c r="L2035">
        <v>18.841999999999999</v>
      </c>
      <c r="M2035">
        <v>21.908000000000001</v>
      </c>
      <c r="N2035">
        <v>1253.7840000000001</v>
      </c>
      <c r="O2035">
        <v>0.57499999999999996</v>
      </c>
      <c r="P2035">
        <v>1.075</v>
      </c>
      <c r="Q2035">
        <v>0.88</v>
      </c>
      <c r="Z2035">
        <v>13926</v>
      </c>
      <c r="AA2035">
        <v>10794794</v>
      </c>
      <c r="AB2035">
        <v>248.346</v>
      </c>
      <c r="AC2035">
        <v>0.32</v>
      </c>
      <c r="AD2035">
        <v>17817</v>
      </c>
      <c r="AE2035">
        <v>0.41</v>
      </c>
      <c r="AF2035">
        <v>5.3400000000000003E-2</v>
      </c>
      <c r="AG2035">
        <v>18.7</v>
      </c>
      <c r="AH2035" t="s">
        <v>204</v>
      </c>
      <c r="AI2035">
        <v>2484766</v>
      </c>
      <c r="AJ2035">
        <v>1904878</v>
      </c>
      <c r="AK2035">
        <v>580278</v>
      </c>
      <c r="AM2035">
        <v>18631</v>
      </c>
      <c r="AN2035">
        <v>56896</v>
      </c>
      <c r="AO2035">
        <v>5.72</v>
      </c>
      <c r="AP2035">
        <v>4.38</v>
      </c>
      <c r="AQ2035">
        <v>1.33</v>
      </c>
      <c r="AS2035">
        <v>1309</v>
      </c>
      <c r="AT2035">
        <v>25548</v>
      </c>
      <c r="AU2035">
        <v>5.8999999999999997E-2</v>
      </c>
      <c r="AV2035">
        <v>58.33</v>
      </c>
      <c r="AW2035">
        <v>43466822</v>
      </c>
      <c r="AX2035">
        <v>77.39</v>
      </c>
      <c r="AY2035">
        <v>41.4</v>
      </c>
      <c r="AZ2035">
        <v>16.462</v>
      </c>
      <c r="BA2035">
        <v>11.132999999999999</v>
      </c>
      <c r="BB2035">
        <v>7894.393</v>
      </c>
      <c r="BC2035">
        <v>0.1</v>
      </c>
      <c r="BD2035">
        <v>539.84900000000005</v>
      </c>
      <c r="BE2035">
        <v>7.11</v>
      </c>
      <c r="BF2035">
        <v>13.5</v>
      </c>
      <c r="BG2035">
        <v>47.4</v>
      </c>
      <c r="BI2035">
        <v>8.8000000000000007</v>
      </c>
      <c r="BJ2035">
        <v>72.06</v>
      </c>
      <c r="BK2035">
        <v>0.77900000000000003</v>
      </c>
    </row>
    <row r="2036" spans="1:67" x14ac:dyDescent="0.3">
      <c r="A2036" t="s">
        <v>208</v>
      </c>
      <c r="B2036" t="s">
        <v>206</v>
      </c>
      <c r="C2036" t="s">
        <v>209</v>
      </c>
      <c r="D2036" s="33">
        <v>44375</v>
      </c>
      <c r="E2036">
        <v>2298478</v>
      </c>
      <c r="F2036">
        <v>677</v>
      </c>
      <c r="G2036">
        <v>965.14300000000003</v>
      </c>
      <c r="H2036">
        <v>54517</v>
      </c>
      <c r="I2036">
        <v>19</v>
      </c>
      <c r="J2036">
        <v>46.429000000000002</v>
      </c>
      <c r="K2036">
        <v>52878.906000000003</v>
      </c>
      <c r="L2036">
        <v>15.574999999999999</v>
      </c>
      <c r="M2036">
        <v>22.204000000000001</v>
      </c>
      <c r="N2036">
        <v>1254.221</v>
      </c>
      <c r="O2036">
        <v>0.437</v>
      </c>
      <c r="P2036">
        <v>1.0680000000000001</v>
      </c>
      <c r="Q2036">
        <v>0.88</v>
      </c>
      <c r="Z2036">
        <v>12098</v>
      </c>
      <c r="AA2036">
        <v>10806892</v>
      </c>
      <c r="AB2036">
        <v>248.624</v>
      </c>
      <c r="AC2036">
        <v>0.27800000000000002</v>
      </c>
      <c r="AD2036">
        <v>18268</v>
      </c>
      <c r="AE2036">
        <v>0.42</v>
      </c>
      <c r="AF2036">
        <v>5.28E-2</v>
      </c>
      <c r="AG2036">
        <v>18.899999999999999</v>
      </c>
      <c r="AH2036" t="s">
        <v>204</v>
      </c>
      <c r="AI2036">
        <v>2501831</v>
      </c>
      <c r="AJ2036">
        <v>1912469</v>
      </c>
      <c r="AK2036">
        <v>589752</v>
      </c>
      <c r="AM2036">
        <v>17065</v>
      </c>
      <c r="AN2036">
        <v>58053</v>
      </c>
      <c r="AO2036">
        <v>5.76</v>
      </c>
      <c r="AP2036">
        <v>4.4000000000000004</v>
      </c>
      <c r="AQ2036">
        <v>1.36</v>
      </c>
      <c r="AS2036">
        <v>1336</v>
      </c>
      <c r="AT2036">
        <v>25694</v>
      </c>
      <c r="AU2036">
        <v>5.8999999999999997E-2</v>
      </c>
      <c r="AV2036">
        <v>54.63</v>
      </c>
      <c r="AW2036">
        <v>43466822</v>
      </c>
      <c r="AX2036">
        <v>77.39</v>
      </c>
      <c r="AY2036">
        <v>41.4</v>
      </c>
      <c r="AZ2036">
        <v>16.462</v>
      </c>
      <c r="BA2036">
        <v>11.132999999999999</v>
      </c>
      <c r="BB2036">
        <v>7894.393</v>
      </c>
      <c r="BC2036">
        <v>0.1</v>
      </c>
      <c r="BD2036">
        <v>539.84900000000005</v>
      </c>
      <c r="BE2036">
        <v>7.11</v>
      </c>
      <c r="BF2036">
        <v>13.5</v>
      </c>
      <c r="BG2036">
        <v>47.4</v>
      </c>
      <c r="BI2036">
        <v>8.8000000000000007</v>
      </c>
      <c r="BJ2036">
        <v>72.06</v>
      </c>
      <c r="BK2036">
        <v>0.77900000000000003</v>
      </c>
    </row>
    <row r="2037" spans="1:67" x14ac:dyDescent="0.3">
      <c r="A2037" t="s">
        <v>208</v>
      </c>
      <c r="B2037" t="s">
        <v>206</v>
      </c>
      <c r="C2037" t="s">
        <v>209</v>
      </c>
      <c r="D2037" s="33">
        <v>44376</v>
      </c>
      <c r="E2037">
        <v>2299059</v>
      </c>
      <c r="F2037">
        <v>581</v>
      </c>
      <c r="G2037">
        <v>966.28599999999994</v>
      </c>
      <c r="H2037">
        <v>54531</v>
      </c>
      <c r="I2037">
        <v>14</v>
      </c>
      <c r="J2037">
        <v>44.429000000000002</v>
      </c>
      <c r="K2037">
        <v>52892.273000000001</v>
      </c>
      <c r="L2037">
        <v>13.367000000000001</v>
      </c>
      <c r="M2037">
        <v>22.23</v>
      </c>
      <c r="N2037">
        <v>1254.5429999999999</v>
      </c>
      <c r="O2037">
        <v>0.32200000000000001</v>
      </c>
      <c r="P2037">
        <v>1.022</v>
      </c>
      <c r="Q2037">
        <v>0.86</v>
      </c>
      <c r="Z2037">
        <v>10930</v>
      </c>
      <c r="AA2037">
        <v>10817822</v>
      </c>
      <c r="AB2037">
        <v>248.875</v>
      </c>
      <c r="AC2037">
        <v>0.251</v>
      </c>
      <c r="AD2037">
        <v>18132</v>
      </c>
      <c r="AE2037">
        <v>0.41699999999999998</v>
      </c>
      <c r="AF2037">
        <v>5.33E-2</v>
      </c>
      <c r="AG2037">
        <v>18.8</v>
      </c>
      <c r="AH2037" t="s">
        <v>204</v>
      </c>
      <c r="AI2037">
        <v>2583468</v>
      </c>
      <c r="AJ2037">
        <v>1933944</v>
      </c>
      <c r="AK2037">
        <v>649914</v>
      </c>
      <c r="AM2037">
        <v>81637</v>
      </c>
      <c r="AN2037">
        <v>62032</v>
      </c>
      <c r="AO2037">
        <v>5.94</v>
      </c>
      <c r="AP2037">
        <v>4.45</v>
      </c>
      <c r="AQ2037">
        <v>1.5</v>
      </c>
      <c r="AS2037">
        <v>1427</v>
      </c>
      <c r="AT2037">
        <v>25544</v>
      </c>
      <c r="AU2037">
        <v>5.8999999999999997E-2</v>
      </c>
      <c r="AV2037">
        <v>54.63</v>
      </c>
      <c r="AW2037">
        <v>43466822</v>
      </c>
      <c r="AX2037">
        <v>77.39</v>
      </c>
      <c r="AY2037">
        <v>41.4</v>
      </c>
      <c r="AZ2037">
        <v>16.462</v>
      </c>
      <c r="BA2037">
        <v>11.132999999999999</v>
      </c>
      <c r="BB2037">
        <v>7894.393</v>
      </c>
      <c r="BC2037">
        <v>0.1</v>
      </c>
      <c r="BD2037">
        <v>539.84900000000005</v>
      </c>
      <c r="BE2037">
        <v>7.11</v>
      </c>
      <c r="BF2037">
        <v>13.5</v>
      </c>
      <c r="BG2037">
        <v>47.4</v>
      </c>
      <c r="BI2037">
        <v>8.8000000000000007</v>
      </c>
      <c r="BJ2037">
        <v>72.06</v>
      </c>
      <c r="BK2037">
        <v>0.77900000000000003</v>
      </c>
    </row>
    <row r="2038" spans="1:67" x14ac:dyDescent="0.3">
      <c r="A2038" t="s">
        <v>208</v>
      </c>
      <c r="B2038" t="s">
        <v>206</v>
      </c>
      <c r="C2038" t="s">
        <v>209</v>
      </c>
      <c r="D2038" s="33">
        <v>44377</v>
      </c>
      <c r="E2038">
        <v>2300101</v>
      </c>
      <c r="F2038">
        <v>1042</v>
      </c>
      <c r="G2038">
        <v>954.28599999999994</v>
      </c>
      <c r="H2038">
        <v>54581</v>
      </c>
      <c r="I2038">
        <v>50</v>
      </c>
      <c r="J2038">
        <v>40.286000000000001</v>
      </c>
      <c r="K2038">
        <v>52916.245000000003</v>
      </c>
      <c r="L2038">
        <v>23.972000000000001</v>
      </c>
      <c r="M2038">
        <v>21.954000000000001</v>
      </c>
      <c r="N2038">
        <v>1255.693</v>
      </c>
      <c r="O2038">
        <v>1.1499999999999999</v>
      </c>
      <c r="P2038">
        <v>0.92700000000000005</v>
      </c>
      <c r="Q2038">
        <v>0.9</v>
      </c>
      <c r="Z2038">
        <v>22511</v>
      </c>
      <c r="AA2038">
        <v>10840333</v>
      </c>
      <c r="AB2038">
        <v>249.393</v>
      </c>
      <c r="AC2038">
        <v>0.51800000000000002</v>
      </c>
      <c r="AD2038">
        <v>17594</v>
      </c>
      <c r="AE2038">
        <v>0.40500000000000003</v>
      </c>
      <c r="AF2038">
        <v>5.4199999999999998E-2</v>
      </c>
      <c r="AG2038">
        <v>18.399999999999999</v>
      </c>
      <c r="AH2038" t="s">
        <v>204</v>
      </c>
      <c r="AI2038">
        <v>2676654</v>
      </c>
      <c r="AJ2038">
        <v>1965658</v>
      </c>
      <c r="AK2038">
        <v>711386</v>
      </c>
      <c r="AM2038">
        <v>93186</v>
      </c>
      <c r="AN2038">
        <v>63926</v>
      </c>
      <c r="AO2038">
        <v>6.16</v>
      </c>
      <c r="AP2038">
        <v>4.5199999999999996</v>
      </c>
      <c r="AQ2038">
        <v>1.64</v>
      </c>
      <c r="AS2038">
        <v>1471</v>
      </c>
      <c r="AT2038">
        <v>24522</v>
      </c>
      <c r="AU2038">
        <v>5.6000000000000001E-2</v>
      </c>
      <c r="AV2038">
        <v>54.63</v>
      </c>
      <c r="AW2038">
        <v>43466822</v>
      </c>
      <c r="AX2038">
        <v>77.39</v>
      </c>
      <c r="AY2038">
        <v>41.4</v>
      </c>
      <c r="AZ2038">
        <v>16.462</v>
      </c>
      <c r="BA2038">
        <v>11.132999999999999</v>
      </c>
      <c r="BB2038">
        <v>7894.393</v>
      </c>
      <c r="BC2038">
        <v>0.1</v>
      </c>
      <c r="BD2038">
        <v>539.84900000000005</v>
      </c>
      <c r="BE2038">
        <v>7.11</v>
      </c>
      <c r="BF2038">
        <v>13.5</v>
      </c>
      <c r="BG2038">
        <v>47.4</v>
      </c>
      <c r="BI2038">
        <v>8.8000000000000007</v>
      </c>
      <c r="BJ2038">
        <v>72.06</v>
      </c>
      <c r="BK2038">
        <v>0.77900000000000003</v>
      </c>
      <c r="BL2038">
        <v>90575.2</v>
      </c>
      <c r="BM2038">
        <v>10.35</v>
      </c>
      <c r="BN2038">
        <v>11.08</v>
      </c>
      <c r="BO2038">
        <v>2083.7778294442601</v>
      </c>
    </row>
    <row r="2039" spans="1:67" x14ac:dyDescent="0.3">
      <c r="A2039" t="s">
        <v>208</v>
      </c>
      <c r="B2039" t="s">
        <v>206</v>
      </c>
      <c r="C2039" t="s">
        <v>209</v>
      </c>
      <c r="D2039" s="33">
        <v>44378</v>
      </c>
      <c r="E2039">
        <v>2301221</v>
      </c>
      <c r="F2039">
        <v>1120</v>
      </c>
      <c r="G2039">
        <v>936</v>
      </c>
      <c r="H2039">
        <v>54644</v>
      </c>
      <c r="I2039">
        <v>63</v>
      </c>
      <c r="J2039">
        <v>39.713999999999999</v>
      </c>
      <c r="K2039">
        <v>52942.012000000002</v>
      </c>
      <c r="L2039">
        <v>25.766999999999999</v>
      </c>
      <c r="M2039">
        <v>21.533999999999999</v>
      </c>
      <c r="N2039">
        <v>1257.143</v>
      </c>
      <c r="O2039">
        <v>1.4490000000000001</v>
      </c>
      <c r="P2039">
        <v>0.91400000000000003</v>
      </c>
      <c r="Q2039">
        <v>0.93</v>
      </c>
      <c r="Z2039">
        <v>20913</v>
      </c>
      <c r="AA2039">
        <v>10861246</v>
      </c>
      <c r="AB2039">
        <v>249.874</v>
      </c>
      <c r="AC2039">
        <v>0.48099999999999998</v>
      </c>
      <c r="AD2039">
        <v>17368</v>
      </c>
      <c r="AE2039">
        <v>0.4</v>
      </c>
      <c r="AF2039">
        <v>5.3900000000000003E-2</v>
      </c>
      <c r="AG2039">
        <v>18.600000000000001</v>
      </c>
      <c r="AH2039" t="s">
        <v>204</v>
      </c>
      <c r="AI2039">
        <v>2767613</v>
      </c>
      <c r="AJ2039">
        <v>2001130</v>
      </c>
      <c r="AK2039">
        <v>766873</v>
      </c>
      <c r="AM2039">
        <v>90959</v>
      </c>
      <c r="AN2039">
        <v>63181</v>
      </c>
      <c r="AO2039">
        <v>6.37</v>
      </c>
      <c r="AP2039">
        <v>4.5999999999999996</v>
      </c>
      <c r="AQ2039">
        <v>1.76</v>
      </c>
      <c r="AS2039">
        <v>1454</v>
      </c>
      <c r="AT2039">
        <v>23737</v>
      </c>
      <c r="AU2039">
        <v>5.5E-2</v>
      </c>
      <c r="AV2039">
        <v>54.63</v>
      </c>
      <c r="AW2039">
        <v>43466822</v>
      </c>
      <c r="AX2039">
        <v>77.39</v>
      </c>
      <c r="AY2039">
        <v>41.4</v>
      </c>
      <c r="AZ2039">
        <v>16.462</v>
      </c>
      <c r="BA2039">
        <v>11.132999999999999</v>
      </c>
      <c r="BB2039">
        <v>7894.393</v>
      </c>
      <c r="BC2039">
        <v>0.1</v>
      </c>
      <c r="BD2039">
        <v>539.84900000000005</v>
      </c>
      <c r="BE2039">
        <v>7.11</v>
      </c>
      <c r="BF2039">
        <v>13.5</v>
      </c>
      <c r="BG2039">
        <v>47.4</v>
      </c>
      <c r="BI2039">
        <v>8.8000000000000007</v>
      </c>
      <c r="BJ2039">
        <v>72.06</v>
      </c>
      <c r="BK2039">
        <v>0.77900000000000003</v>
      </c>
    </row>
    <row r="2040" spans="1:67" x14ac:dyDescent="0.3">
      <c r="A2040" t="s">
        <v>208</v>
      </c>
      <c r="B2040" t="s">
        <v>206</v>
      </c>
      <c r="C2040" t="s">
        <v>209</v>
      </c>
      <c r="D2040" s="33">
        <v>44379</v>
      </c>
      <c r="E2040">
        <v>2302344</v>
      </c>
      <c r="F2040">
        <v>1123</v>
      </c>
      <c r="G2040">
        <v>924.42899999999997</v>
      </c>
      <c r="H2040">
        <v>54687</v>
      </c>
      <c r="I2040">
        <v>43</v>
      </c>
      <c r="J2040">
        <v>36.856999999999999</v>
      </c>
      <c r="K2040">
        <v>52967.847999999998</v>
      </c>
      <c r="L2040">
        <v>25.835999999999999</v>
      </c>
      <c r="M2040">
        <v>21.266999999999999</v>
      </c>
      <c r="N2040">
        <v>1258.1320000000001</v>
      </c>
      <c r="O2040">
        <v>0.98899999999999999</v>
      </c>
      <c r="P2040">
        <v>0.84799999999999998</v>
      </c>
      <c r="Q2040">
        <v>0.95</v>
      </c>
      <c r="Z2040">
        <v>19756</v>
      </c>
      <c r="AA2040">
        <v>10881002</v>
      </c>
      <c r="AB2040">
        <v>250.32900000000001</v>
      </c>
      <c r="AC2040">
        <v>0.45500000000000002</v>
      </c>
      <c r="AD2040">
        <v>17407</v>
      </c>
      <c r="AE2040">
        <v>0.4</v>
      </c>
      <c r="AF2040">
        <v>5.3100000000000001E-2</v>
      </c>
      <c r="AG2040">
        <v>18.8</v>
      </c>
      <c r="AH2040" t="s">
        <v>204</v>
      </c>
      <c r="AI2040">
        <v>2862160</v>
      </c>
      <c r="AJ2040">
        <v>2038237</v>
      </c>
      <c r="AK2040">
        <v>824313</v>
      </c>
      <c r="AM2040">
        <v>94547</v>
      </c>
      <c r="AN2040">
        <v>62812</v>
      </c>
      <c r="AO2040">
        <v>6.58</v>
      </c>
      <c r="AP2040">
        <v>4.6900000000000004</v>
      </c>
      <c r="AQ2040">
        <v>1.9</v>
      </c>
      <c r="AS2040">
        <v>1445</v>
      </c>
      <c r="AT2040">
        <v>23818</v>
      </c>
      <c r="AU2040">
        <v>5.5E-2</v>
      </c>
      <c r="AV2040">
        <v>54.63</v>
      </c>
      <c r="AW2040">
        <v>43466822</v>
      </c>
      <c r="AX2040">
        <v>77.39</v>
      </c>
      <c r="AY2040">
        <v>41.4</v>
      </c>
      <c r="AZ2040">
        <v>16.462</v>
      </c>
      <c r="BA2040">
        <v>11.132999999999999</v>
      </c>
      <c r="BB2040">
        <v>7894.393</v>
      </c>
      <c r="BC2040">
        <v>0.1</v>
      </c>
      <c r="BD2040">
        <v>539.84900000000005</v>
      </c>
      <c r="BE2040">
        <v>7.11</v>
      </c>
      <c r="BF2040">
        <v>13.5</v>
      </c>
      <c r="BG2040">
        <v>47.4</v>
      </c>
      <c r="BI2040">
        <v>8.8000000000000007</v>
      </c>
      <c r="BJ2040">
        <v>72.06</v>
      </c>
      <c r="BK2040">
        <v>0.77900000000000003</v>
      </c>
    </row>
    <row r="2041" spans="1:67" x14ac:dyDescent="0.3">
      <c r="A2041" t="s">
        <v>208</v>
      </c>
      <c r="B2041" t="s">
        <v>206</v>
      </c>
      <c r="C2041" t="s">
        <v>209</v>
      </c>
      <c r="D2041" s="33">
        <v>44380</v>
      </c>
      <c r="E2041">
        <v>2303485</v>
      </c>
      <c r="F2041">
        <v>1141</v>
      </c>
      <c r="G2041">
        <v>929</v>
      </c>
      <c r="H2041">
        <v>54735</v>
      </c>
      <c r="I2041">
        <v>48</v>
      </c>
      <c r="J2041">
        <v>37.429000000000002</v>
      </c>
      <c r="K2041">
        <v>52994.097000000002</v>
      </c>
      <c r="L2041">
        <v>26.25</v>
      </c>
      <c r="M2041">
        <v>21.373000000000001</v>
      </c>
      <c r="N2041">
        <v>1259.2360000000001</v>
      </c>
      <c r="O2041">
        <v>1.1040000000000001</v>
      </c>
      <c r="P2041">
        <v>0.86099999999999999</v>
      </c>
      <c r="Q2041">
        <v>0.98</v>
      </c>
      <c r="Z2041">
        <v>19945</v>
      </c>
      <c r="AA2041">
        <v>10900947</v>
      </c>
      <c r="AB2041">
        <v>250.78800000000001</v>
      </c>
      <c r="AC2041">
        <v>0.45900000000000002</v>
      </c>
      <c r="AD2041">
        <v>17154</v>
      </c>
      <c r="AE2041">
        <v>0.39500000000000002</v>
      </c>
      <c r="AF2041">
        <v>5.4199999999999998E-2</v>
      </c>
      <c r="AG2041">
        <v>18.5</v>
      </c>
      <c r="AH2041" t="s">
        <v>204</v>
      </c>
      <c r="AI2041">
        <v>2901017</v>
      </c>
      <c r="AJ2041">
        <v>2059726</v>
      </c>
      <c r="AK2041">
        <v>841681</v>
      </c>
      <c r="AM2041">
        <v>38857</v>
      </c>
      <c r="AN2041">
        <v>62126</v>
      </c>
      <c r="AO2041">
        <v>6.67</v>
      </c>
      <c r="AP2041">
        <v>4.74</v>
      </c>
      <c r="AQ2041">
        <v>1.94</v>
      </c>
      <c r="AS2041">
        <v>1429</v>
      </c>
      <c r="AT2041">
        <v>23698</v>
      </c>
      <c r="AU2041">
        <v>5.5E-2</v>
      </c>
      <c r="AV2041">
        <v>54.63</v>
      </c>
      <c r="AW2041">
        <v>43466822</v>
      </c>
      <c r="AX2041">
        <v>77.39</v>
      </c>
      <c r="AY2041">
        <v>41.4</v>
      </c>
      <c r="AZ2041">
        <v>16.462</v>
      </c>
      <c r="BA2041">
        <v>11.132999999999999</v>
      </c>
      <c r="BB2041">
        <v>7894.393</v>
      </c>
      <c r="BC2041">
        <v>0.1</v>
      </c>
      <c r="BD2041">
        <v>539.84900000000005</v>
      </c>
      <c r="BE2041">
        <v>7.11</v>
      </c>
      <c r="BF2041">
        <v>13.5</v>
      </c>
      <c r="BG2041">
        <v>47.4</v>
      </c>
      <c r="BI2041">
        <v>8.8000000000000007</v>
      </c>
      <c r="BJ2041">
        <v>72.06</v>
      </c>
      <c r="BK2041">
        <v>0.77900000000000003</v>
      </c>
    </row>
    <row r="2042" spans="1:67" x14ac:dyDescent="0.3">
      <c r="A2042" t="s">
        <v>208</v>
      </c>
      <c r="B2042" t="s">
        <v>206</v>
      </c>
      <c r="C2042" t="s">
        <v>209</v>
      </c>
      <c r="D2042" s="33">
        <v>44381</v>
      </c>
      <c r="E2042">
        <v>2304311</v>
      </c>
      <c r="F2042">
        <v>826</v>
      </c>
      <c r="G2042">
        <v>930</v>
      </c>
      <c r="H2042">
        <v>54758</v>
      </c>
      <c r="I2042">
        <v>23</v>
      </c>
      <c r="J2042">
        <v>37.143000000000001</v>
      </c>
      <c r="K2042">
        <v>53013.1</v>
      </c>
      <c r="L2042">
        <v>19.003</v>
      </c>
      <c r="M2042">
        <v>21.396000000000001</v>
      </c>
      <c r="N2042">
        <v>1259.7650000000001</v>
      </c>
      <c r="O2042">
        <v>0.52900000000000003</v>
      </c>
      <c r="P2042">
        <v>0.85499999999999998</v>
      </c>
      <c r="Q2042">
        <v>1</v>
      </c>
      <c r="Z2042">
        <v>14229</v>
      </c>
      <c r="AA2042">
        <v>10915176</v>
      </c>
      <c r="AB2042">
        <v>251.11500000000001</v>
      </c>
      <c r="AC2042">
        <v>0.32700000000000001</v>
      </c>
      <c r="AD2042">
        <v>17197</v>
      </c>
      <c r="AE2042">
        <v>0.39600000000000002</v>
      </c>
      <c r="AF2042">
        <v>5.4100000000000002E-2</v>
      </c>
      <c r="AG2042">
        <v>18.5</v>
      </c>
      <c r="AH2042" t="s">
        <v>204</v>
      </c>
      <c r="AI2042">
        <v>2925380</v>
      </c>
      <c r="AJ2042">
        <v>2074986</v>
      </c>
      <c r="AK2042">
        <v>850784</v>
      </c>
      <c r="AM2042">
        <v>24363</v>
      </c>
      <c r="AN2042">
        <v>62945</v>
      </c>
      <c r="AO2042">
        <v>6.73</v>
      </c>
      <c r="AP2042">
        <v>4.7699999999999996</v>
      </c>
      <c r="AQ2042">
        <v>1.96</v>
      </c>
      <c r="AS2042">
        <v>1448</v>
      </c>
      <c r="AT2042">
        <v>24301</v>
      </c>
      <c r="AU2042">
        <v>5.6000000000000001E-2</v>
      </c>
      <c r="AV2042">
        <v>54.63</v>
      </c>
      <c r="AW2042">
        <v>43466822</v>
      </c>
      <c r="AX2042">
        <v>77.39</v>
      </c>
      <c r="AY2042">
        <v>41.4</v>
      </c>
      <c r="AZ2042">
        <v>16.462</v>
      </c>
      <c r="BA2042">
        <v>11.132999999999999</v>
      </c>
      <c r="BB2042">
        <v>7894.393</v>
      </c>
      <c r="BC2042">
        <v>0.1</v>
      </c>
      <c r="BD2042">
        <v>539.84900000000005</v>
      </c>
      <c r="BE2042">
        <v>7.11</v>
      </c>
      <c r="BF2042">
        <v>13.5</v>
      </c>
      <c r="BG2042">
        <v>47.4</v>
      </c>
      <c r="BI2042">
        <v>8.8000000000000007</v>
      </c>
      <c r="BJ2042">
        <v>72.06</v>
      </c>
      <c r="BK2042">
        <v>0.77900000000000003</v>
      </c>
    </row>
    <row r="2043" spans="1:67" x14ac:dyDescent="0.3">
      <c r="A2043" t="s">
        <v>208</v>
      </c>
      <c r="B2043" t="s">
        <v>206</v>
      </c>
      <c r="C2043" t="s">
        <v>209</v>
      </c>
      <c r="D2043" s="33">
        <v>44382</v>
      </c>
      <c r="E2043">
        <v>2305013</v>
      </c>
      <c r="F2043">
        <v>702</v>
      </c>
      <c r="G2043">
        <v>933.57100000000003</v>
      </c>
      <c r="H2043">
        <v>54784</v>
      </c>
      <c r="I2043">
        <v>26</v>
      </c>
      <c r="J2043">
        <v>38.143000000000001</v>
      </c>
      <c r="K2043">
        <v>53029.250999999997</v>
      </c>
      <c r="L2043">
        <v>16.149999999999999</v>
      </c>
      <c r="M2043">
        <v>21.478000000000002</v>
      </c>
      <c r="N2043">
        <v>1260.364</v>
      </c>
      <c r="O2043">
        <v>0.59799999999999998</v>
      </c>
      <c r="P2043">
        <v>0.878</v>
      </c>
      <c r="Q2043">
        <v>1.01</v>
      </c>
      <c r="Z2043">
        <v>9889</v>
      </c>
      <c r="AA2043">
        <v>10925065</v>
      </c>
      <c r="AB2043">
        <v>251.34299999999999</v>
      </c>
      <c r="AC2043">
        <v>0.22800000000000001</v>
      </c>
      <c r="AD2043">
        <v>16882</v>
      </c>
      <c r="AE2043">
        <v>0.38800000000000001</v>
      </c>
      <c r="AF2043">
        <v>5.5300000000000002E-2</v>
      </c>
      <c r="AG2043">
        <v>18.100000000000001</v>
      </c>
      <c r="AH2043" t="s">
        <v>204</v>
      </c>
      <c r="AI2043">
        <v>2998614</v>
      </c>
      <c r="AJ2043">
        <v>2100538</v>
      </c>
      <c r="AK2043">
        <v>898466</v>
      </c>
      <c r="AM2043">
        <v>73234</v>
      </c>
      <c r="AN2043">
        <v>70969</v>
      </c>
      <c r="AO2043">
        <v>6.9</v>
      </c>
      <c r="AP2043">
        <v>4.83</v>
      </c>
      <c r="AQ2043">
        <v>2.0699999999999998</v>
      </c>
      <c r="AS2043">
        <v>1633</v>
      </c>
      <c r="AT2043">
        <v>26867</v>
      </c>
      <c r="AU2043">
        <v>6.2E-2</v>
      </c>
      <c r="AV2043">
        <v>50.93</v>
      </c>
      <c r="AW2043">
        <v>43466822</v>
      </c>
      <c r="AX2043">
        <v>77.39</v>
      </c>
      <c r="AY2043">
        <v>41.4</v>
      </c>
      <c r="AZ2043">
        <v>16.462</v>
      </c>
      <c r="BA2043">
        <v>11.132999999999999</v>
      </c>
      <c r="BB2043">
        <v>7894.393</v>
      </c>
      <c r="BC2043">
        <v>0.1</v>
      </c>
      <c r="BD2043">
        <v>539.84900000000005</v>
      </c>
      <c r="BE2043">
        <v>7.11</v>
      </c>
      <c r="BF2043">
        <v>13.5</v>
      </c>
      <c r="BG2043">
        <v>47.4</v>
      </c>
      <c r="BI2043">
        <v>8.8000000000000007</v>
      </c>
      <c r="BJ2043">
        <v>72.06</v>
      </c>
      <c r="BK2043">
        <v>0.77900000000000003</v>
      </c>
    </row>
    <row r="2044" spans="1:67" x14ac:dyDescent="0.3">
      <c r="A2044" t="s">
        <v>208</v>
      </c>
      <c r="B2044" t="s">
        <v>206</v>
      </c>
      <c r="C2044" t="s">
        <v>209</v>
      </c>
      <c r="D2044" s="33">
        <v>44383</v>
      </c>
      <c r="E2044">
        <v>2306006</v>
      </c>
      <c r="F2044">
        <v>993</v>
      </c>
      <c r="G2044">
        <v>992.42899999999997</v>
      </c>
      <c r="H2044">
        <v>54815</v>
      </c>
      <c r="I2044">
        <v>31</v>
      </c>
      <c r="J2044">
        <v>40.570999999999998</v>
      </c>
      <c r="K2044">
        <v>53052.095999999998</v>
      </c>
      <c r="L2044">
        <v>22.844999999999999</v>
      </c>
      <c r="M2044">
        <v>22.832000000000001</v>
      </c>
      <c r="N2044">
        <v>1261.077</v>
      </c>
      <c r="O2044">
        <v>0.71299999999999997</v>
      </c>
      <c r="P2044">
        <v>0.93300000000000005</v>
      </c>
      <c r="Q2044">
        <v>1.01</v>
      </c>
      <c r="Z2044">
        <v>20151</v>
      </c>
      <c r="AA2044">
        <v>10945216</v>
      </c>
      <c r="AB2044">
        <v>251.80600000000001</v>
      </c>
      <c r="AC2044">
        <v>0.46400000000000002</v>
      </c>
      <c r="AD2044">
        <v>18199</v>
      </c>
      <c r="AE2044">
        <v>0.41899999999999998</v>
      </c>
      <c r="AF2044">
        <v>5.45E-2</v>
      </c>
      <c r="AG2044">
        <v>18.3</v>
      </c>
      <c r="AH2044" t="s">
        <v>204</v>
      </c>
      <c r="AI2044">
        <v>3092168</v>
      </c>
      <c r="AJ2044">
        <v>2136561</v>
      </c>
      <c r="AK2044">
        <v>955997</v>
      </c>
      <c r="AM2044">
        <v>93554</v>
      </c>
      <c r="AN2044">
        <v>72671</v>
      </c>
      <c r="AO2044">
        <v>7.11</v>
      </c>
      <c r="AP2044">
        <v>4.92</v>
      </c>
      <c r="AQ2044">
        <v>2.2000000000000002</v>
      </c>
      <c r="AS2044">
        <v>1672</v>
      </c>
      <c r="AT2044">
        <v>28945</v>
      </c>
      <c r="AU2044">
        <v>6.7000000000000004E-2</v>
      </c>
      <c r="AV2044">
        <v>50.93</v>
      </c>
      <c r="AW2044">
        <v>43466822</v>
      </c>
      <c r="AX2044">
        <v>77.39</v>
      </c>
      <c r="AY2044">
        <v>41.4</v>
      </c>
      <c r="AZ2044">
        <v>16.462</v>
      </c>
      <c r="BA2044">
        <v>11.132999999999999</v>
      </c>
      <c r="BB2044">
        <v>7894.393</v>
      </c>
      <c r="BC2044">
        <v>0.1</v>
      </c>
      <c r="BD2044">
        <v>539.84900000000005</v>
      </c>
      <c r="BE2044">
        <v>7.11</v>
      </c>
      <c r="BF2044">
        <v>13.5</v>
      </c>
      <c r="BG2044">
        <v>47.4</v>
      </c>
      <c r="BI2044">
        <v>8.8000000000000007</v>
      </c>
      <c r="BJ2044">
        <v>72.06</v>
      </c>
      <c r="BK2044">
        <v>0.77900000000000003</v>
      </c>
    </row>
    <row r="2045" spans="1:67" x14ac:dyDescent="0.3">
      <c r="A2045" t="s">
        <v>208</v>
      </c>
      <c r="B2045" t="s">
        <v>206</v>
      </c>
      <c r="C2045" t="s">
        <v>209</v>
      </c>
      <c r="D2045" s="33">
        <v>44384</v>
      </c>
      <c r="E2045">
        <v>2307068</v>
      </c>
      <c r="F2045">
        <v>1062</v>
      </c>
      <c r="G2045">
        <v>995.28599999999994</v>
      </c>
      <c r="H2045">
        <v>54860</v>
      </c>
      <c r="I2045">
        <v>45</v>
      </c>
      <c r="J2045">
        <v>39.856999999999999</v>
      </c>
      <c r="K2045">
        <v>53076.527999999998</v>
      </c>
      <c r="L2045">
        <v>24.431999999999999</v>
      </c>
      <c r="M2045">
        <v>22.898</v>
      </c>
      <c r="N2045">
        <v>1262.1120000000001</v>
      </c>
      <c r="O2045">
        <v>1.0349999999999999</v>
      </c>
      <c r="P2045">
        <v>0.91700000000000004</v>
      </c>
      <c r="Q2045">
        <v>0.98</v>
      </c>
      <c r="Z2045">
        <v>20240</v>
      </c>
      <c r="AA2045">
        <v>10965456</v>
      </c>
      <c r="AB2045">
        <v>252.27199999999999</v>
      </c>
      <c r="AC2045">
        <v>0.46600000000000003</v>
      </c>
      <c r="AD2045">
        <v>17875</v>
      </c>
      <c r="AE2045">
        <v>0.41099999999999998</v>
      </c>
      <c r="AF2045">
        <v>5.57E-2</v>
      </c>
      <c r="AG2045">
        <v>18</v>
      </c>
      <c r="AH2045" t="s">
        <v>204</v>
      </c>
      <c r="AI2045">
        <v>3196848</v>
      </c>
      <c r="AJ2045">
        <v>2178590</v>
      </c>
      <c r="AK2045">
        <v>1018648</v>
      </c>
      <c r="AM2045">
        <v>104680</v>
      </c>
      <c r="AN2045">
        <v>74313</v>
      </c>
      <c r="AO2045">
        <v>7.35</v>
      </c>
      <c r="AP2045">
        <v>5.01</v>
      </c>
      <c r="AQ2045">
        <v>2.34</v>
      </c>
      <c r="AS2045">
        <v>1710</v>
      </c>
      <c r="AT2045">
        <v>30419</v>
      </c>
      <c r="AU2045">
        <v>7.0000000000000007E-2</v>
      </c>
      <c r="AV2045">
        <v>50.93</v>
      </c>
      <c r="AW2045">
        <v>43466822</v>
      </c>
      <c r="AX2045">
        <v>77.39</v>
      </c>
      <c r="AY2045">
        <v>41.4</v>
      </c>
      <c r="AZ2045">
        <v>16.462</v>
      </c>
      <c r="BA2045">
        <v>11.132999999999999</v>
      </c>
      <c r="BB2045">
        <v>7894.393</v>
      </c>
      <c r="BC2045">
        <v>0.1</v>
      </c>
      <c r="BD2045">
        <v>539.84900000000005</v>
      </c>
      <c r="BE2045">
        <v>7.11</v>
      </c>
      <c r="BF2045">
        <v>13.5</v>
      </c>
      <c r="BG2045">
        <v>47.4</v>
      </c>
      <c r="BI2045">
        <v>8.8000000000000007</v>
      </c>
      <c r="BJ2045">
        <v>72.06</v>
      </c>
      <c r="BK2045">
        <v>0.77900000000000003</v>
      </c>
    </row>
    <row r="2046" spans="1:67" x14ac:dyDescent="0.3">
      <c r="A2046" t="s">
        <v>208</v>
      </c>
      <c r="B2046" t="s">
        <v>206</v>
      </c>
      <c r="C2046" t="s">
        <v>209</v>
      </c>
      <c r="D2046" s="33">
        <v>44385</v>
      </c>
      <c r="E2046">
        <v>2308142</v>
      </c>
      <c r="F2046">
        <v>1074</v>
      </c>
      <c r="G2046">
        <v>988.71400000000006</v>
      </c>
      <c r="H2046">
        <v>54894</v>
      </c>
      <c r="I2046">
        <v>34</v>
      </c>
      <c r="J2046">
        <v>35.713999999999999</v>
      </c>
      <c r="K2046">
        <v>53101.237000000001</v>
      </c>
      <c r="L2046">
        <v>24.709</v>
      </c>
      <c r="M2046">
        <v>22.745999999999999</v>
      </c>
      <c r="N2046">
        <v>1262.894</v>
      </c>
      <c r="O2046">
        <v>0.78200000000000003</v>
      </c>
      <c r="P2046">
        <v>0.82199999999999995</v>
      </c>
      <c r="Q2046">
        <v>0.96</v>
      </c>
      <c r="Z2046">
        <v>17945</v>
      </c>
      <c r="AA2046">
        <v>10983401</v>
      </c>
      <c r="AB2046">
        <v>252.685</v>
      </c>
      <c r="AC2046">
        <v>0.41299999999999998</v>
      </c>
      <c r="AD2046">
        <v>17451</v>
      </c>
      <c r="AE2046">
        <v>0.40100000000000002</v>
      </c>
      <c r="AF2046">
        <v>5.67E-2</v>
      </c>
      <c r="AG2046">
        <v>17.7</v>
      </c>
      <c r="AH2046" t="s">
        <v>204</v>
      </c>
      <c r="AI2046">
        <v>3306008</v>
      </c>
      <c r="AJ2046">
        <v>2223406</v>
      </c>
      <c r="AK2046">
        <v>1082992</v>
      </c>
      <c r="AM2046">
        <v>109160</v>
      </c>
      <c r="AN2046">
        <v>76914</v>
      </c>
      <c r="AO2046">
        <v>7.61</v>
      </c>
      <c r="AP2046">
        <v>5.12</v>
      </c>
      <c r="AQ2046">
        <v>2.4900000000000002</v>
      </c>
      <c r="AS2046">
        <v>1769</v>
      </c>
      <c r="AT2046">
        <v>31754</v>
      </c>
      <c r="AU2046">
        <v>7.2999999999999995E-2</v>
      </c>
      <c r="AV2046">
        <v>50.93</v>
      </c>
      <c r="AW2046">
        <v>43466822</v>
      </c>
      <c r="AX2046">
        <v>77.39</v>
      </c>
      <c r="AY2046">
        <v>41.4</v>
      </c>
      <c r="AZ2046">
        <v>16.462</v>
      </c>
      <c r="BA2046">
        <v>11.132999999999999</v>
      </c>
      <c r="BB2046">
        <v>7894.393</v>
      </c>
      <c r="BC2046">
        <v>0.1</v>
      </c>
      <c r="BD2046">
        <v>539.84900000000005</v>
      </c>
      <c r="BE2046">
        <v>7.11</v>
      </c>
      <c r="BF2046">
        <v>13.5</v>
      </c>
      <c r="BG2046">
        <v>47.4</v>
      </c>
      <c r="BI2046">
        <v>8.8000000000000007</v>
      </c>
      <c r="BJ2046">
        <v>72.06</v>
      </c>
      <c r="BK2046">
        <v>0.77900000000000003</v>
      </c>
    </row>
    <row r="2047" spans="1:67" x14ac:dyDescent="0.3">
      <c r="A2047" t="s">
        <v>208</v>
      </c>
      <c r="B2047" t="s">
        <v>206</v>
      </c>
      <c r="C2047" t="s">
        <v>209</v>
      </c>
      <c r="D2047" s="33">
        <v>44386</v>
      </c>
      <c r="E2047">
        <v>2309264</v>
      </c>
      <c r="F2047">
        <v>1122</v>
      </c>
      <c r="G2047">
        <v>988.57100000000003</v>
      </c>
      <c r="H2047">
        <v>54917</v>
      </c>
      <c r="I2047">
        <v>23</v>
      </c>
      <c r="J2047">
        <v>32.856999999999999</v>
      </c>
      <c r="K2047">
        <v>53127.048999999999</v>
      </c>
      <c r="L2047">
        <v>25.812999999999999</v>
      </c>
      <c r="M2047">
        <v>22.742999999999999</v>
      </c>
      <c r="N2047">
        <v>1263.423</v>
      </c>
      <c r="O2047">
        <v>0.52900000000000003</v>
      </c>
      <c r="P2047">
        <v>0.75600000000000001</v>
      </c>
      <c r="Q2047">
        <v>0.95</v>
      </c>
      <c r="Z2047">
        <v>18341</v>
      </c>
      <c r="AA2047">
        <v>11001742</v>
      </c>
      <c r="AB2047">
        <v>253.107</v>
      </c>
      <c r="AC2047">
        <v>0.42199999999999999</v>
      </c>
      <c r="AD2047">
        <v>17249</v>
      </c>
      <c r="AE2047">
        <v>0.39700000000000002</v>
      </c>
      <c r="AF2047">
        <v>5.7299999999999997E-2</v>
      </c>
      <c r="AG2047">
        <v>17.399999999999999</v>
      </c>
      <c r="AH2047" t="s">
        <v>204</v>
      </c>
      <c r="AI2047">
        <v>3420668</v>
      </c>
      <c r="AJ2047">
        <v>2277226</v>
      </c>
      <c r="AK2047">
        <v>1143832</v>
      </c>
      <c r="AM2047">
        <v>114660</v>
      </c>
      <c r="AN2047">
        <v>79787</v>
      </c>
      <c r="AO2047">
        <v>7.87</v>
      </c>
      <c r="AP2047">
        <v>5.24</v>
      </c>
      <c r="AQ2047">
        <v>2.63</v>
      </c>
      <c r="AS2047">
        <v>1836</v>
      </c>
      <c r="AT2047">
        <v>34141</v>
      </c>
      <c r="AU2047">
        <v>7.9000000000000001E-2</v>
      </c>
      <c r="AV2047">
        <v>50.93</v>
      </c>
      <c r="AW2047">
        <v>43466822</v>
      </c>
      <c r="AX2047">
        <v>77.39</v>
      </c>
      <c r="AY2047">
        <v>41.4</v>
      </c>
      <c r="AZ2047">
        <v>16.462</v>
      </c>
      <c r="BA2047">
        <v>11.132999999999999</v>
      </c>
      <c r="BB2047">
        <v>7894.393</v>
      </c>
      <c r="BC2047">
        <v>0.1</v>
      </c>
      <c r="BD2047">
        <v>539.84900000000005</v>
      </c>
      <c r="BE2047">
        <v>7.11</v>
      </c>
      <c r="BF2047">
        <v>13.5</v>
      </c>
      <c r="BG2047">
        <v>47.4</v>
      </c>
      <c r="BI2047">
        <v>8.8000000000000007</v>
      </c>
      <c r="BJ2047">
        <v>72.06</v>
      </c>
      <c r="BK2047">
        <v>0.77900000000000003</v>
      </c>
    </row>
    <row r="2048" spans="1:67" x14ac:dyDescent="0.3">
      <c r="A2048" t="s">
        <v>208</v>
      </c>
      <c r="B2048" t="s">
        <v>206</v>
      </c>
      <c r="C2048" t="s">
        <v>209</v>
      </c>
      <c r="D2048" s="33">
        <v>44387</v>
      </c>
      <c r="E2048">
        <v>2310246</v>
      </c>
      <c r="F2048">
        <v>982</v>
      </c>
      <c r="G2048">
        <v>965.85699999999997</v>
      </c>
      <c r="H2048">
        <v>54949</v>
      </c>
      <c r="I2048">
        <v>32</v>
      </c>
      <c r="J2048">
        <v>30.571000000000002</v>
      </c>
      <c r="K2048">
        <v>53149.641000000003</v>
      </c>
      <c r="L2048">
        <v>22.591999999999999</v>
      </c>
      <c r="M2048">
        <v>22.221</v>
      </c>
      <c r="N2048">
        <v>1264.1600000000001</v>
      </c>
      <c r="O2048">
        <v>0.73599999999999999</v>
      </c>
      <c r="P2048">
        <v>0.70299999999999996</v>
      </c>
      <c r="Q2048">
        <v>0.96</v>
      </c>
      <c r="Z2048">
        <v>18520</v>
      </c>
      <c r="AA2048">
        <v>11020262</v>
      </c>
      <c r="AB2048">
        <v>253.53299999999999</v>
      </c>
      <c r="AC2048">
        <v>0.42599999999999999</v>
      </c>
      <c r="AD2048">
        <v>17045</v>
      </c>
      <c r="AE2048">
        <v>0.39200000000000002</v>
      </c>
      <c r="AF2048">
        <v>5.67E-2</v>
      </c>
      <c r="AG2048">
        <v>17.600000000000001</v>
      </c>
      <c r="AH2048" t="s">
        <v>204</v>
      </c>
      <c r="AI2048">
        <v>3462976</v>
      </c>
      <c r="AJ2048">
        <v>2298300</v>
      </c>
      <c r="AK2048">
        <v>1165066</v>
      </c>
      <c r="AM2048">
        <v>42308</v>
      </c>
      <c r="AN2048">
        <v>80280</v>
      </c>
      <c r="AO2048">
        <v>7.97</v>
      </c>
      <c r="AP2048">
        <v>5.29</v>
      </c>
      <c r="AQ2048">
        <v>2.68</v>
      </c>
      <c r="AS2048">
        <v>1847</v>
      </c>
      <c r="AT2048">
        <v>34082</v>
      </c>
      <c r="AU2048">
        <v>7.8E-2</v>
      </c>
      <c r="AV2048">
        <v>50.93</v>
      </c>
      <c r="AW2048">
        <v>43466822</v>
      </c>
      <c r="AX2048">
        <v>77.39</v>
      </c>
      <c r="AY2048">
        <v>41.4</v>
      </c>
      <c r="AZ2048">
        <v>16.462</v>
      </c>
      <c r="BA2048">
        <v>11.132999999999999</v>
      </c>
      <c r="BB2048">
        <v>7894.393</v>
      </c>
      <c r="BC2048">
        <v>0.1</v>
      </c>
      <c r="BD2048">
        <v>539.84900000000005</v>
      </c>
      <c r="BE2048">
        <v>7.11</v>
      </c>
      <c r="BF2048">
        <v>13.5</v>
      </c>
      <c r="BG2048">
        <v>47.4</v>
      </c>
      <c r="BI2048">
        <v>8.8000000000000007</v>
      </c>
      <c r="BJ2048">
        <v>72.06</v>
      </c>
      <c r="BK2048">
        <v>0.77900000000000003</v>
      </c>
    </row>
    <row r="2049" spans="1:63" x14ac:dyDescent="0.3">
      <c r="A2049" t="s">
        <v>208</v>
      </c>
      <c r="B2049" t="s">
        <v>206</v>
      </c>
      <c r="C2049" t="s">
        <v>209</v>
      </c>
      <c r="D2049" s="33">
        <v>44388</v>
      </c>
      <c r="E2049">
        <v>2311025</v>
      </c>
      <c r="F2049">
        <v>779</v>
      </c>
      <c r="G2049">
        <v>959.14300000000003</v>
      </c>
      <c r="H2049">
        <v>54964</v>
      </c>
      <c r="I2049">
        <v>15</v>
      </c>
      <c r="J2049">
        <v>29.428999999999998</v>
      </c>
      <c r="K2049">
        <v>53167.563000000002</v>
      </c>
      <c r="L2049">
        <v>17.922000000000001</v>
      </c>
      <c r="M2049">
        <v>22.065999999999999</v>
      </c>
      <c r="N2049">
        <v>1264.5050000000001</v>
      </c>
      <c r="O2049">
        <v>0.34499999999999997</v>
      </c>
      <c r="P2049">
        <v>0.67700000000000005</v>
      </c>
      <c r="Q2049">
        <v>0.98</v>
      </c>
      <c r="Z2049">
        <v>12885</v>
      </c>
      <c r="AA2049">
        <v>11033147</v>
      </c>
      <c r="AB2049">
        <v>253.82900000000001</v>
      </c>
      <c r="AC2049">
        <v>0.29599999999999999</v>
      </c>
      <c r="AD2049">
        <v>16853</v>
      </c>
      <c r="AE2049">
        <v>0.38800000000000001</v>
      </c>
      <c r="AF2049">
        <v>5.6899999999999999E-2</v>
      </c>
      <c r="AG2049">
        <v>17.600000000000001</v>
      </c>
      <c r="AH2049" t="s">
        <v>204</v>
      </c>
      <c r="AI2049">
        <v>3489332</v>
      </c>
      <c r="AJ2049">
        <v>2311690</v>
      </c>
      <c r="AK2049">
        <v>1178032</v>
      </c>
      <c r="AM2049">
        <v>26356</v>
      </c>
      <c r="AN2049">
        <v>80565</v>
      </c>
      <c r="AO2049">
        <v>8.0299999999999994</v>
      </c>
      <c r="AP2049">
        <v>5.32</v>
      </c>
      <c r="AQ2049">
        <v>2.71</v>
      </c>
      <c r="AS2049">
        <v>1853</v>
      </c>
      <c r="AT2049">
        <v>33815</v>
      </c>
      <c r="AU2049">
        <v>7.8E-2</v>
      </c>
      <c r="AV2049">
        <v>50.93</v>
      </c>
      <c r="AW2049">
        <v>43466822</v>
      </c>
      <c r="AX2049">
        <v>77.39</v>
      </c>
      <c r="AY2049">
        <v>41.4</v>
      </c>
      <c r="AZ2049">
        <v>16.462</v>
      </c>
      <c r="BA2049">
        <v>11.132999999999999</v>
      </c>
      <c r="BB2049">
        <v>7894.393</v>
      </c>
      <c r="BC2049">
        <v>0.1</v>
      </c>
      <c r="BD2049">
        <v>539.84900000000005</v>
      </c>
      <c r="BE2049">
        <v>7.11</v>
      </c>
      <c r="BF2049">
        <v>13.5</v>
      </c>
      <c r="BG2049">
        <v>47.4</v>
      </c>
      <c r="BI2049">
        <v>8.8000000000000007</v>
      </c>
      <c r="BJ2049">
        <v>72.06</v>
      </c>
      <c r="BK2049">
        <v>0.77900000000000003</v>
      </c>
    </row>
    <row r="2050" spans="1:63" x14ac:dyDescent="0.3">
      <c r="A2050" t="s">
        <v>208</v>
      </c>
      <c r="B2050" t="s">
        <v>206</v>
      </c>
      <c r="C2050" t="s">
        <v>209</v>
      </c>
      <c r="D2050" s="33">
        <v>44389</v>
      </c>
      <c r="E2050">
        <v>2311690</v>
      </c>
      <c r="F2050">
        <v>665</v>
      </c>
      <c r="G2050">
        <v>953.85699999999997</v>
      </c>
      <c r="H2050">
        <v>54981</v>
      </c>
      <c r="I2050">
        <v>17</v>
      </c>
      <c r="J2050">
        <v>28.143000000000001</v>
      </c>
      <c r="K2050">
        <v>53182.862000000001</v>
      </c>
      <c r="L2050">
        <v>15.298999999999999</v>
      </c>
      <c r="M2050">
        <v>21.943999999999999</v>
      </c>
      <c r="N2050">
        <v>1264.896</v>
      </c>
      <c r="O2050">
        <v>0.39100000000000001</v>
      </c>
      <c r="P2050">
        <v>0.64700000000000002</v>
      </c>
      <c r="Q2050">
        <v>1</v>
      </c>
      <c r="Z2050">
        <v>9606</v>
      </c>
      <c r="AA2050">
        <v>11042753</v>
      </c>
      <c r="AB2050">
        <v>254.05</v>
      </c>
      <c r="AC2050">
        <v>0.221</v>
      </c>
      <c r="AD2050">
        <v>16813</v>
      </c>
      <c r="AE2050">
        <v>0.38700000000000001</v>
      </c>
      <c r="AF2050">
        <v>5.67E-2</v>
      </c>
      <c r="AG2050">
        <v>17.600000000000001</v>
      </c>
      <c r="AH2050" t="s">
        <v>204</v>
      </c>
      <c r="AI2050">
        <v>3572509</v>
      </c>
      <c r="AJ2050">
        <v>2357225</v>
      </c>
      <c r="AK2050">
        <v>1215674</v>
      </c>
      <c r="AM2050">
        <v>83177</v>
      </c>
      <c r="AN2050">
        <v>81985</v>
      </c>
      <c r="AO2050">
        <v>8.2200000000000006</v>
      </c>
      <c r="AP2050">
        <v>5.42</v>
      </c>
      <c r="AQ2050">
        <v>2.8</v>
      </c>
      <c r="AS2050">
        <v>1886</v>
      </c>
      <c r="AT2050">
        <v>36670</v>
      </c>
      <c r="AU2050">
        <v>8.4000000000000005E-2</v>
      </c>
      <c r="AV2050">
        <v>50.93</v>
      </c>
      <c r="AW2050">
        <v>43466822</v>
      </c>
      <c r="AX2050">
        <v>77.39</v>
      </c>
      <c r="AY2050">
        <v>41.4</v>
      </c>
      <c r="AZ2050">
        <v>16.462</v>
      </c>
      <c r="BA2050">
        <v>11.132999999999999</v>
      </c>
      <c r="BB2050">
        <v>7894.393</v>
      </c>
      <c r="BC2050">
        <v>0.1</v>
      </c>
      <c r="BD2050">
        <v>539.84900000000005</v>
      </c>
      <c r="BE2050">
        <v>7.11</v>
      </c>
      <c r="BF2050">
        <v>13.5</v>
      </c>
      <c r="BG2050">
        <v>47.4</v>
      </c>
      <c r="BI2050">
        <v>8.8000000000000007</v>
      </c>
      <c r="BJ2050">
        <v>72.06</v>
      </c>
      <c r="BK2050">
        <v>0.77900000000000003</v>
      </c>
    </row>
    <row r="2051" spans="1:63" x14ac:dyDescent="0.3">
      <c r="A2051" t="s">
        <v>208</v>
      </c>
      <c r="B2051" t="s">
        <v>206</v>
      </c>
      <c r="C2051" t="s">
        <v>209</v>
      </c>
      <c r="D2051" s="33">
        <v>44390</v>
      </c>
      <c r="E2051">
        <v>2312662</v>
      </c>
      <c r="F2051">
        <v>972</v>
      </c>
      <c r="G2051">
        <v>950.85699999999997</v>
      </c>
      <c r="H2051">
        <v>55030</v>
      </c>
      <c r="I2051">
        <v>49</v>
      </c>
      <c r="J2051">
        <v>30.713999999999999</v>
      </c>
      <c r="K2051">
        <v>53205.224000000002</v>
      </c>
      <c r="L2051">
        <v>22.361999999999998</v>
      </c>
      <c r="M2051">
        <v>21.875</v>
      </c>
      <c r="N2051">
        <v>1266.0229999999999</v>
      </c>
      <c r="O2051">
        <v>1.127</v>
      </c>
      <c r="P2051">
        <v>0.70699999999999996</v>
      </c>
      <c r="Q2051">
        <v>1.02</v>
      </c>
      <c r="Z2051">
        <v>20909</v>
      </c>
      <c r="AA2051">
        <v>11063662</v>
      </c>
      <c r="AB2051">
        <v>254.53100000000001</v>
      </c>
      <c r="AC2051">
        <v>0.48099999999999998</v>
      </c>
      <c r="AD2051">
        <v>16921</v>
      </c>
      <c r="AE2051">
        <v>0.38900000000000001</v>
      </c>
      <c r="AF2051">
        <v>5.62E-2</v>
      </c>
      <c r="AG2051">
        <v>17.8</v>
      </c>
      <c r="AH2051" t="s">
        <v>204</v>
      </c>
      <c r="AI2051">
        <v>3673755</v>
      </c>
      <c r="AJ2051">
        <v>2415052</v>
      </c>
      <c r="AK2051">
        <v>1259181</v>
      </c>
      <c r="AM2051">
        <v>101246</v>
      </c>
      <c r="AN2051">
        <v>83084</v>
      </c>
      <c r="AO2051">
        <v>8.4499999999999993</v>
      </c>
      <c r="AP2051">
        <v>5.56</v>
      </c>
      <c r="AQ2051">
        <v>2.9</v>
      </c>
      <c r="AS2051">
        <v>1911</v>
      </c>
      <c r="AT2051">
        <v>39784</v>
      </c>
      <c r="AU2051">
        <v>9.1999999999999998E-2</v>
      </c>
      <c r="AV2051">
        <v>50.93</v>
      </c>
      <c r="AW2051">
        <v>43466822</v>
      </c>
      <c r="AX2051">
        <v>77.39</v>
      </c>
      <c r="AY2051">
        <v>41.4</v>
      </c>
      <c r="AZ2051">
        <v>16.462</v>
      </c>
      <c r="BA2051">
        <v>11.132999999999999</v>
      </c>
      <c r="BB2051">
        <v>7894.393</v>
      </c>
      <c r="BC2051">
        <v>0.1</v>
      </c>
      <c r="BD2051">
        <v>539.84900000000005</v>
      </c>
      <c r="BE2051">
        <v>7.11</v>
      </c>
      <c r="BF2051">
        <v>13.5</v>
      </c>
      <c r="BG2051">
        <v>47.4</v>
      </c>
      <c r="BI2051">
        <v>8.8000000000000007</v>
      </c>
      <c r="BJ2051">
        <v>72.06</v>
      </c>
      <c r="BK2051">
        <v>0.77900000000000003</v>
      </c>
    </row>
    <row r="2052" spans="1:63" x14ac:dyDescent="0.3">
      <c r="A2052" t="s">
        <v>208</v>
      </c>
      <c r="B2052" t="s">
        <v>206</v>
      </c>
      <c r="C2052" t="s">
        <v>209</v>
      </c>
      <c r="D2052" s="33">
        <v>44391</v>
      </c>
      <c r="E2052">
        <v>2313705</v>
      </c>
      <c r="F2052">
        <v>1043</v>
      </c>
      <c r="G2052">
        <v>948.14300000000003</v>
      </c>
      <c r="H2052">
        <v>55066</v>
      </c>
      <c r="I2052">
        <v>36</v>
      </c>
      <c r="J2052">
        <v>29.428999999999998</v>
      </c>
      <c r="K2052">
        <v>53229.218999999997</v>
      </c>
      <c r="L2052">
        <v>23.995000000000001</v>
      </c>
      <c r="M2052">
        <v>21.812999999999999</v>
      </c>
      <c r="N2052">
        <v>1266.8510000000001</v>
      </c>
      <c r="O2052">
        <v>0.82799999999999996</v>
      </c>
      <c r="P2052">
        <v>0.67700000000000005</v>
      </c>
      <c r="Q2052">
        <v>1.02</v>
      </c>
      <c r="Z2052">
        <v>18572</v>
      </c>
      <c r="AA2052">
        <v>11082234</v>
      </c>
      <c r="AB2052">
        <v>254.958</v>
      </c>
      <c r="AC2052">
        <v>0.42699999999999999</v>
      </c>
      <c r="AD2052">
        <v>16683</v>
      </c>
      <c r="AE2052">
        <v>0.38400000000000001</v>
      </c>
      <c r="AF2052">
        <v>5.6800000000000003E-2</v>
      </c>
      <c r="AG2052">
        <v>17.600000000000001</v>
      </c>
      <c r="AH2052" t="s">
        <v>204</v>
      </c>
      <c r="AI2052">
        <v>3782514</v>
      </c>
      <c r="AJ2052">
        <v>2476632</v>
      </c>
      <c r="AK2052">
        <v>1306360</v>
      </c>
      <c r="AM2052">
        <v>108759</v>
      </c>
      <c r="AN2052">
        <v>83667</v>
      </c>
      <c r="AO2052">
        <v>8.6999999999999993</v>
      </c>
      <c r="AP2052">
        <v>5.7</v>
      </c>
      <c r="AQ2052">
        <v>3.01</v>
      </c>
      <c r="AS2052">
        <v>1925</v>
      </c>
      <c r="AT2052">
        <v>42577</v>
      </c>
      <c r="AU2052">
        <v>9.8000000000000004E-2</v>
      </c>
      <c r="AV2052">
        <v>50.93</v>
      </c>
      <c r="AW2052">
        <v>43466822</v>
      </c>
      <c r="AX2052">
        <v>77.39</v>
      </c>
      <c r="AY2052">
        <v>41.4</v>
      </c>
      <c r="AZ2052">
        <v>16.462</v>
      </c>
      <c r="BA2052">
        <v>11.132999999999999</v>
      </c>
      <c r="BB2052">
        <v>7894.393</v>
      </c>
      <c r="BC2052">
        <v>0.1</v>
      </c>
      <c r="BD2052">
        <v>539.84900000000005</v>
      </c>
      <c r="BE2052">
        <v>7.11</v>
      </c>
      <c r="BF2052">
        <v>13.5</v>
      </c>
      <c r="BG2052">
        <v>47.4</v>
      </c>
      <c r="BI2052">
        <v>8.8000000000000007</v>
      </c>
      <c r="BJ2052">
        <v>72.06</v>
      </c>
      <c r="BK2052">
        <v>0.77900000000000003</v>
      </c>
    </row>
    <row r="2053" spans="1:63" x14ac:dyDescent="0.3">
      <c r="A2053" t="s">
        <v>208</v>
      </c>
      <c r="B2053" t="s">
        <v>206</v>
      </c>
      <c r="C2053" t="s">
        <v>209</v>
      </c>
      <c r="D2053" s="33">
        <v>44392</v>
      </c>
      <c r="E2053">
        <v>2314828</v>
      </c>
      <c r="F2053">
        <v>1123</v>
      </c>
      <c r="G2053">
        <v>955.14300000000003</v>
      </c>
      <c r="H2053">
        <v>55097</v>
      </c>
      <c r="I2053">
        <v>31</v>
      </c>
      <c r="J2053">
        <v>29</v>
      </c>
      <c r="K2053">
        <v>53255.055</v>
      </c>
      <c r="L2053">
        <v>25.835999999999999</v>
      </c>
      <c r="M2053">
        <v>21.974</v>
      </c>
      <c r="N2053">
        <v>1267.5640000000001</v>
      </c>
      <c r="O2053">
        <v>0.71299999999999997</v>
      </c>
      <c r="P2053">
        <v>0.66700000000000004</v>
      </c>
      <c r="Q2053">
        <v>1.02</v>
      </c>
      <c r="Z2053">
        <v>19536</v>
      </c>
      <c r="AA2053">
        <v>11101770</v>
      </c>
      <c r="AB2053">
        <v>255.40799999999999</v>
      </c>
      <c r="AC2053">
        <v>0.44900000000000001</v>
      </c>
      <c r="AD2053">
        <v>16910</v>
      </c>
      <c r="AE2053">
        <v>0.38900000000000001</v>
      </c>
      <c r="AF2053">
        <v>5.6500000000000002E-2</v>
      </c>
      <c r="AG2053">
        <v>17.7</v>
      </c>
      <c r="AH2053" t="s">
        <v>204</v>
      </c>
      <c r="AI2053">
        <v>3899890</v>
      </c>
      <c r="AJ2053">
        <v>2539634</v>
      </c>
      <c r="AK2053">
        <v>1360734</v>
      </c>
      <c r="AM2053">
        <v>117376</v>
      </c>
      <c r="AN2053">
        <v>84840</v>
      </c>
      <c r="AO2053">
        <v>8.9700000000000006</v>
      </c>
      <c r="AP2053">
        <v>5.84</v>
      </c>
      <c r="AQ2053">
        <v>3.13</v>
      </c>
      <c r="AS2053">
        <v>1952</v>
      </c>
      <c r="AT2053">
        <v>45175</v>
      </c>
      <c r="AU2053">
        <v>0.104</v>
      </c>
      <c r="AV2053">
        <v>50.93</v>
      </c>
      <c r="AW2053">
        <v>43466822</v>
      </c>
      <c r="AX2053">
        <v>77.39</v>
      </c>
      <c r="AY2053">
        <v>41.4</v>
      </c>
      <c r="AZ2053">
        <v>16.462</v>
      </c>
      <c r="BA2053">
        <v>11.132999999999999</v>
      </c>
      <c r="BB2053">
        <v>7894.393</v>
      </c>
      <c r="BC2053">
        <v>0.1</v>
      </c>
      <c r="BD2053">
        <v>539.84900000000005</v>
      </c>
      <c r="BE2053">
        <v>7.11</v>
      </c>
      <c r="BF2053">
        <v>13.5</v>
      </c>
      <c r="BG2053">
        <v>47.4</v>
      </c>
      <c r="BI2053">
        <v>8.8000000000000007</v>
      </c>
      <c r="BJ2053">
        <v>72.06</v>
      </c>
      <c r="BK2053">
        <v>0.77900000000000003</v>
      </c>
    </row>
    <row r="2054" spans="1:63" x14ac:dyDescent="0.3">
      <c r="A2054" t="s">
        <v>208</v>
      </c>
      <c r="B2054" t="s">
        <v>206</v>
      </c>
      <c r="C2054" t="s">
        <v>209</v>
      </c>
      <c r="D2054" s="33">
        <v>44393</v>
      </c>
      <c r="E2054">
        <v>2316081</v>
      </c>
      <c r="F2054">
        <v>1253</v>
      </c>
      <c r="G2054">
        <v>973.85699999999997</v>
      </c>
      <c r="H2054">
        <v>55124</v>
      </c>
      <c r="I2054">
        <v>27</v>
      </c>
      <c r="J2054">
        <v>29.571000000000002</v>
      </c>
      <c r="K2054">
        <v>53283.881999999998</v>
      </c>
      <c r="L2054">
        <v>28.827000000000002</v>
      </c>
      <c r="M2054">
        <v>22.405000000000001</v>
      </c>
      <c r="N2054">
        <v>1268.1859999999999</v>
      </c>
      <c r="O2054">
        <v>0.621</v>
      </c>
      <c r="P2054">
        <v>0.68</v>
      </c>
      <c r="Q2054">
        <v>1.04</v>
      </c>
      <c r="Z2054">
        <v>18276</v>
      </c>
      <c r="AA2054">
        <v>11120046</v>
      </c>
      <c r="AB2054">
        <v>255.828</v>
      </c>
      <c r="AC2054">
        <v>0.42</v>
      </c>
      <c r="AD2054">
        <v>16901</v>
      </c>
      <c r="AE2054">
        <v>0.38900000000000001</v>
      </c>
      <c r="AF2054">
        <v>5.7599999999999998E-2</v>
      </c>
      <c r="AG2054">
        <v>17.399999999999999</v>
      </c>
      <c r="AH2054" t="s">
        <v>204</v>
      </c>
      <c r="AI2054">
        <v>4011040</v>
      </c>
      <c r="AJ2054">
        <v>2604860</v>
      </c>
      <c r="AK2054">
        <v>1406658</v>
      </c>
      <c r="AM2054">
        <v>111150</v>
      </c>
      <c r="AN2054">
        <v>84339</v>
      </c>
      <c r="AO2054">
        <v>9.23</v>
      </c>
      <c r="AP2054">
        <v>5.99</v>
      </c>
      <c r="AQ2054">
        <v>3.24</v>
      </c>
      <c r="AS2054">
        <v>1940</v>
      </c>
      <c r="AT2054">
        <v>46805</v>
      </c>
      <c r="AU2054">
        <v>0.108</v>
      </c>
      <c r="AV2054">
        <v>50.93</v>
      </c>
      <c r="AW2054">
        <v>43466822</v>
      </c>
      <c r="AX2054">
        <v>77.39</v>
      </c>
      <c r="AY2054">
        <v>41.4</v>
      </c>
      <c r="AZ2054">
        <v>16.462</v>
      </c>
      <c r="BA2054">
        <v>11.132999999999999</v>
      </c>
      <c r="BB2054">
        <v>7894.393</v>
      </c>
      <c r="BC2054">
        <v>0.1</v>
      </c>
      <c r="BD2054">
        <v>539.84900000000005</v>
      </c>
      <c r="BE2054">
        <v>7.11</v>
      </c>
      <c r="BF2054">
        <v>13.5</v>
      </c>
      <c r="BG2054">
        <v>47.4</v>
      </c>
      <c r="BI2054">
        <v>8.8000000000000007</v>
      </c>
      <c r="BJ2054">
        <v>72.06</v>
      </c>
      <c r="BK2054">
        <v>0.77900000000000003</v>
      </c>
    </row>
    <row r="2055" spans="1:63" x14ac:dyDescent="0.3">
      <c r="A2055" t="s">
        <v>208</v>
      </c>
      <c r="B2055" t="s">
        <v>206</v>
      </c>
      <c r="C2055" t="s">
        <v>209</v>
      </c>
      <c r="D2055" s="33">
        <v>44394</v>
      </c>
      <c r="E2055">
        <v>2317198</v>
      </c>
      <c r="F2055">
        <v>1117</v>
      </c>
      <c r="G2055">
        <v>993.14300000000003</v>
      </c>
      <c r="H2055">
        <v>55151</v>
      </c>
      <c r="I2055">
        <v>27</v>
      </c>
      <c r="J2055">
        <v>28.856999999999999</v>
      </c>
      <c r="K2055">
        <v>53309.578999999998</v>
      </c>
      <c r="L2055">
        <v>25.698</v>
      </c>
      <c r="M2055">
        <v>22.847999999999999</v>
      </c>
      <c r="N2055">
        <v>1268.807</v>
      </c>
      <c r="O2055">
        <v>0.621</v>
      </c>
      <c r="P2055">
        <v>0.66400000000000003</v>
      </c>
      <c r="Q2055">
        <v>1.05</v>
      </c>
      <c r="Z2055">
        <v>18006</v>
      </c>
      <c r="AA2055">
        <v>11138052</v>
      </c>
      <c r="AB2055">
        <v>256.24299999999999</v>
      </c>
      <c r="AC2055">
        <v>0.41399999999999998</v>
      </c>
      <c r="AD2055">
        <v>16827</v>
      </c>
      <c r="AE2055">
        <v>0.38700000000000001</v>
      </c>
      <c r="AF2055">
        <v>5.8999999999999997E-2</v>
      </c>
      <c r="AG2055">
        <v>16.899999999999999</v>
      </c>
      <c r="AH2055" t="s">
        <v>204</v>
      </c>
      <c r="AI2055">
        <v>4061475</v>
      </c>
      <c r="AJ2055">
        <v>2638939</v>
      </c>
      <c r="AK2055">
        <v>1423014</v>
      </c>
      <c r="AM2055">
        <v>50435</v>
      </c>
      <c r="AN2055">
        <v>85500</v>
      </c>
      <c r="AO2055">
        <v>9.34</v>
      </c>
      <c r="AP2055">
        <v>6.07</v>
      </c>
      <c r="AQ2055">
        <v>3.27</v>
      </c>
      <c r="AS2055">
        <v>1967</v>
      </c>
      <c r="AT2055">
        <v>48663</v>
      </c>
      <c r="AU2055">
        <v>0.112</v>
      </c>
      <c r="AV2055">
        <v>50.93</v>
      </c>
      <c r="AW2055">
        <v>43466822</v>
      </c>
      <c r="AX2055">
        <v>77.39</v>
      </c>
      <c r="AY2055">
        <v>41.4</v>
      </c>
      <c r="AZ2055">
        <v>16.462</v>
      </c>
      <c r="BA2055">
        <v>11.132999999999999</v>
      </c>
      <c r="BB2055">
        <v>7894.393</v>
      </c>
      <c r="BC2055">
        <v>0.1</v>
      </c>
      <c r="BD2055">
        <v>539.84900000000005</v>
      </c>
      <c r="BE2055">
        <v>7.11</v>
      </c>
      <c r="BF2055">
        <v>13.5</v>
      </c>
      <c r="BG2055">
        <v>47.4</v>
      </c>
      <c r="BI2055">
        <v>8.8000000000000007</v>
      </c>
      <c r="BJ2055">
        <v>72.06</v>
      </c>
      <c r="BK2055">
        <v>0.77900000000000003</v>
      </c>
    </row>
    <row r="2056" spans="1:63" x14ac:dyDescent="0.3">
      <c r="A2056" t="s">
        <v>208</v>
      </c>
      <c r="B2056" t="s">
        <v>206</v>
      </c>
      <c r="C2056" t="s">
        <v>209</v>
      </c>
      <c r="D2056" s="33">
        <v>44395</v>
      </c>
      <c r="E2056">
        <v>2318035</v>
      </c>
      <c r="F2056">
        <v>837</v>
      </c>
      <c r="G2056">
        <v>1001.429</v>
      </c>
      <c r="H2056">
        <v>55170</v>
      </c>
      <c r="I2056">
        <v>19</v>
      </c>
      <c r="J2056">
        <v>29.428999999999998</v>
      </c>
      <c r="K2056">
        <v>53328.834999999999</v>
      </c>
      <c r="L2056">
        <v>19.256</v>
      </c>
      <c r="M2056">
        <v>23.039000000000001</v>
      </c>
      <c r="N2056">
        <v>1269.2439999999999</v>
      </c>
      <c r="O2056">
        <v>0.437</v>
      </c>
      <c r="P2056">
        <v>0.67700000000000005</v>
      </c>
      <c r="Q2056">
        <v>1.06</v>
      </c>
      <c r="Z2056">
        <v>13429</v>
      </c>
      <c r="AA2056">
        <v>11151481</v>
      </c>
      <c r="AB2056">
        <v>256.55200000000002</v>
      </c>
      <c r="AC2056">
        <v>0.309</v>
      </c>
      <c r="AD2056">
        <v>16905</v>
      </c>
      <c r="AE2056">
        <v>0.38900000000000001</v>
      </c>
      <c r="AF2056">
        <v>5.9200000000000003E-2</v>
      </c>
      <c r="AG2056">
        <v>16.899999999999999</v>
      </c>
      <c r="AH2056" t="s">
        <v>204</v>
      </c>
      <c r="AI2056">
        <v>4098648</v>
      </c>
      <c r="AJ2056">
        <v>2667521</v>
      </c>
      <c r="AK2056">
        <v>1431605</v>
      </c>
      <c r="AM2056">
        <v>37173</v>
      </c>
      <c r="AN2056">
        <v>87045</v>
      </c>
      <c r="AO2056">
        <v>9.43</v>
      </c>
      <c r="AP2056">
        <v>6.14</v>
      </c>
      <c r="AQ2056">
        <v>3.29</v>
      </c>
      <c r="AS2056">
        <v>2003</v>
      </c>
      <c r="AT2056">
        <v>50833</v>
      </c>
      <c r="AU2056">
        <v>0.11700000000000001</v>
      </c>
      <c r="AV2056">
        <v>50.93</v>
      </c>
      <c r="AW2056">
        <v>43466822</v>
      </c>
      <c r="AX2056">
        <v>77.39</v>
      </c>
      <c r="AY2056">
        <v>41.4</v>
      </c>
      <c r="AZ2056">
        <v>16.462</v>
      </c>
      <c r="BA2056">
        <v>11.132999999999999</v>
      </c>
      <c r="BB2056">
        <v>7894.393</v>
      </c>
      <c r="BC2056">
        <v>0.1</v>
      </c>
      <c r="BD2056">
        <v>539.84900000000005</v>
      </c>
      <c r="BE2056">
        <v>7.11</v>
      </c>
      <c r="BF2056">
        <v>13.5</v>
      </c>
      <c r="BG2056">
        <v>47.4</v>
      </c>
      <c r="BI2056">
        <v>8.8000000000000007</v>
      </c>
      <c r="BJ2056">
        <v>72.06</v>
      </c>
      <c r="BK2056">
        <v>0.77900000000000003</v>
      </c>
    </row>
    <row r="2057" spans="1:63" x14ac:dyDescent="0.3">
      <c r="A2057" t="s">
        <v>208</v>
      </c>
      <c r="B2057" t="s">
        <v>206</v>
      </c>
      <c r="C2057" t="s">
        <v>209</v>
      </c>
      <c r="D2057" s="33">
        <v>44396</v>
      </c>
      <c r="E2057">
        <v>2318752</v>
      </c>
      <c r="F2057">
        <v>717</v>
      </c>
      <c r="G2057">
        <v>1008.857</v>
      </c>
      <c r="H2057">
        <v>55183</v>
      </c>
      <c r="I2057">
        <v>13</v>
      </c>
      <c r="J2057">
        <v>28.856999999999999</v>
      </c>
      <c r="K2057">
        <v>53345.330999999998</v>
      </c>
      <c r="L2057">
        <v>16.495000000000001</v>
      </c>
      <c r="M2057">
        <v>23.21</v>
      </c>
      <c r="N2057">
        <v>1269.5429999999999</v>
      </c>
      <c r="O2057">
        <v>0.29899999999999999</v>
      </c>
      <c r="P2057">
        <v>0.66400000000000003</v>
      </c>
      <c r="Q2057">
        <v>1.08</v>
      </c>
      <c r="AD2057">
        <v>17750</v>
      </c>
      <c r="AE2057">
        <v>0.40799999999999997</v>
      </c>
      <c r="AF2057">
        <v>5.6800000000000003E-2</v>
      </c>
      <c r="AG2057">
        <v>17.600000000000001</v>
      </c>
      <c r="AH2057" t="s">
        <v>204</v>
      </c>
      <c r="AI2057">
        <v>4179663</v>
      </c>
      <c r="AJ2057">
        <v>2717788</v>
      </c>
      <c r="AK2057">
        <v>1462353</v>
      </c>
      <c r="AM2057">
        <v>81015</v>
      </c>
      <c r="AN2057">
        <v>86736</v>
      </c>
      <c r="AO2057">
        <v>9.6199999999999992</v>
      </c>
      <c r="AP2057">
        <v>6.25</v>
      </c>
      <c r="AQ2057">
        <v>3.36</v>
      </c>
      <c r="AS2057">
        <v>1995</v>
      </c>
      <c r="AT2057">
        <v>51509</v>
      </c>
      <c r="AU2057">
        <v>0.11899999999999999</v>
      </c>
      <c r="AV2057">
        <v>50.93</v>
      </c>
      <c r="AW2057">
        <v>43466822</v>
      </c>
      <c r="AX2057">
        <v>77.39</v>
      </c>
      <c r="AY2057">
        <v>41.4</v>
      </c>
      <c r="AZ2057">
        <v>16.462</v>
      </c>
      <c r="BA2057">
        <v>11.132999999999999</v>
      </c>
      <c r="BB2057">
        <v>7894.393</v>
      </c>
      <c r="BC2057">
        <v>0.1</v>
      </c>
      <c r="BD2057">
        <v>539.84900000000005</v>
      </c>
      <c r="BE2057">
        <v>7.11</v>
      </c>
      <c r="BF2057">
        <v>13.5</v>
      </c>
      <c r="BG2057">
        <v>47.4</v>
      </c>
      <c r="BI2057">
        <v>8.8000000000000007</v>
      </c>
      <c r="BJ2057">
        <v>72.06</v>
      </c>
      <c r="BK2057">
        <v>0.77900000000000003</v>
      </c>
    </row>
    <row r="2058" spans="1:63" x14ac:dyDescent="0.3">
      <c r="A2058" t="s">
        <v>208</v>
      </c>
      <c r="B2058" t="s">
        <v>206</v>
      </c>
      <c r="C2058" t="s">
        <v>209</v>
      </c>
      <c r="D2058" s="33">
        <v>44397</v>
      </c>
      <c r="E2058">
        <v>2319886</v>
      </c>
      <c r="F2058">
        <v>1134</v>
      </c>
      <c r="G2058">
        <v>1032</v>
      </c>
      <c r="H2058">
        <v>55221</v>
      </c>
      <c r="I2058">
        <v>38</v>
      </c>
      <c r="J2058">
        <v>27.286000000000001</v>
      </c>
      <c r="K2058">
        <v>53371.42</v>
      </c>
      <c r="L2058">
        <v>26.088999999999999</v>
      </c>
      <c r="M2058">
        <v>23.742000000000001</v>
      </c>
      <c r="N2058">
        <v>1270.4169999999999</v>
      </c>
      <c r="O2058">
        <v>0.874</v>
      </c>
      <c r="P2058">
        <v>0.628</v>
      </c>
      <c r="Q2058">
        <v>1.0900000000000001</v>
      </c>
      <c r="AA2058">
        <v>11182527</v>
      </c>
      <c r="AB2058">
        <v>257.26600000000002</v>
      </c>
      <c r="AD2058">
        <v>16981</v>
      </c>
      <c r="AE2058">
        <v>0.39100000000000001</v>
      </c>
      <c r="AF2058">
        <v>6.08E-2</v>
      </c>
      <c r="AG2058">
        <v>16.5</v>
      </c>
      <c r="AH2058" t="s">
        <v>204</v>
      </c>
      <c r="AI2058">
        <v>4279666</v>
      </c>
      <c r="AJ2058">
        <v>2778375</v>
      </c>
      <c r="AK2058">
        <v>1501769</v>
      </c>
      <c r="AM2058">
        <v>100003</v>
      </c>
      <c r="AN2058">
        <v>86559</v>
      </c>
      <c r="AO2058">
        <v>9.85</v>
      </c>
      <c r="AP2058">
        <v>6.39</v>
      </c>
      <c r="AQ2058">
        <v>3.45</v>
      </c>
      <c r="AS2058">
        <v>1991</v>
      </c>
      <c r="AT2058">
        <v>51903</v>
      </c>
      <c r="AU2058">
        <v>0.11899999999999999</v>
      </c>
      <c r="AV2058">
        <v>50.93</v>
      </c>
      <c r="AW2058">
        <v>43466822</v>
      </c>
      <c r="AX2058">
        <v>77.39</v>
      </c>
      <c r="AY2058">
        <v>41.4</v>
      </c>
      <c r="AZ2058">
        <v>16.462</v>
      </c>
      <c r="BA2058">
        <v>11.132999999999999</v>
      </c>
      <c r="BB2058">
        <v>7894.393</v>
      </c>
      <c r="BC2058">
        <v>0.1</v>
      </c>
      <c r="BD2058">
        <v>539.84900000000005</v>
      </c>
      <c r="BE2058">
        <v>7.11</v>
      </c>
      <c r="BF2058">
        <v>13.5</v>
      </c>
      <c r="BG2058">
        <v>47.4</v>
      </c>
      <c r="BI2058">
        <v>8.8000000000000007</v>
      </c>
      <c r="BJ2058">
        <v>72.06</v>
      </c>
      <c r="BK2058">
        <v>0.77900000000000003</v>
      </c>
    </row>
    <row r="2059" spans="1:63" x14ac:dyDescent="0.3">
      <c r="A2059" t="s">
        <v>208</v>
      </c>
      <c r="B2059" t="s">
        <v>206</v>
      </c>
      <c r="C2059" t="s">
        <v>209</v>
      </c>
      <c r="D2059" s="33">
        <v>44398</v>
      </c>
      <c r="E2059">
        <v>2321081</v>
      </c>
      <c r="F2059">
        <v>1195</v>
      </c>
      <c r="G2059">
        <v>1053.7139999999999</v>
      </c>
      <c r="H2059">
        <v>55245</v>
      </c>
      <c r="I2059">
        <v>24</v>
      </c>
      <c r="J2059">
        <v>25.571000000000002</v>
      </c>
      <c r="K2059">
        <v>53398.911999999997</v>
      </c>
      <c r="L2059">
        <v>27.492000000000001</v>
      </c>
      <c r="M2059">
        <v>24.242000000000001</v>
      </c>
      <c r="N2059">
        <v>1270.9690000000001</v>
      </c>
      <c r="O2059">
        <v>0.55200000000000005</v>
      </c>
      <c r="P2059">
        <v>0.58799999999999997</v>
      </c>
      <c r="Q2059">
        <v>1.0900000000000001</v>
      </c>
      <c r="AD2059">
        <v>17055</v>
      </c>
      <c r="AE2059">
        <v>0.39200000000000002</v>
      </c>
      <c r="AF2059">
        <v>6.1800000000000001E-2</v>
      </c>
      <c r="AG2059">
        <v>16.2</v>
      </c>
      <c r="AH2059" t="s">
        <v>204</v>
      </c>
      <c r="AI2059">
        <v>4399756</v>
      </c>
      <c r="AJ2059">
        <v>2843897</v>
      </c>
      <c r="AK2059">
        <v>1556337</v>
      </c>
      <c r="AM2059">
        <v>120090</v>
      </c>
      <c r="AN2059">
        <v>88177</v>
      </c>
      <c r="AO2059">
        <v>10.119999999999999</v>
      </c>
      <c r="AP2059">
        <v>6.54</v>
      </c>
      <c r="AQ2059">
        <v>3.58</v>
      </c>
      <c r="AS2059">
        <v>2029</v>
      </c>
      <c r="AT2059">
        <v>52466</v>
      </c>
      <c r="AU2059">
        <v>0.121</v>
      </c>
      <c r="AV2059">
        <v>50.93</v>
      </c>
      <c r="AW2059">
        <v>43466822</v>
      </c>
      <c r="AX2059">
        <v>77.39</v>
      </c>
      <c r="AY2059">
        <v>41.4</v>
      </c>
      <c r="AZ2059">
        <v>16.462</v>
      </c>
      <c r="BA2059">
        <v>11.132999999999999</v>
      </c>
      <c r="BB2059">
        <v>7894.393</v>
      </c>
      <c r="BC2059">
        <v>0.1</v>
      </c>
      <c r="BD2059">
        <v>539.84900000000005</v>
      </c>
      <c r="BE2059">
        <v>7.11</v>
      </c>
      <c r="BF2059">
        <v>13.5</v>
      </c>
      <c r="BG2059">
        <v>47.4</v>
      </c>
      <c r="BI2059">
        <v>8.8000000000000007</v>
      </c>
      <c r="BJ2059">
        <v>72.06</v>
      </c>
      <c r="BK2059">
        <v>0.77900000000000003</v>
      </c>
    </row>
    <row r="2060" spans="1:63" x14ac:dyDescent="0.3">
      <c r="A2060" t="s">
        <v>208</v>
      </c>
      <c r="B2060" t="s">
        <v>206</v>
      </c>
      <c r="C2060" t="s">
        <v>209</v>
      </c>
      <c r="D2060" s="33">
        <v>44399</v>
      </c>
      <c r="E2060">
        <v>2322340</v>
      </c>
      <c r="F2060">
        <v>1259</v>
      </c>
      <c r="G2060">
        <v>1073.143</v>
      </c>
      <c r="H2060">
        <v>55279</v>
      </c>
      <c r="I2060">
        <v>34</v>
      </c>
      <c r="J2060">
        <v>26</v>
      </c>
      <c r="K2060">
        <v>53427.877</v>
      </c>
      <c r="L2060">
        <v>28.965</v>
      </c>
      <c r="M2060">
        <v>24.689</v>
      </c>
      <c r="N2060">
        <v>1271.752</v>
      </c>
      <c r="O2060">
        <v>0.78200000000000003</v>
      </c>
      <c r="P2060">
        <v>0.59799999999999998</v>
      </c>
      <c r="Q2060">
        <v>1.07</v>
      </c>
      <c r="AD2060">
        <v>16993</v>
      </c>
      <c r="AE2060">
        <v>0.39100000000000001</v>
      </c>
      <c r="AF2060">
        <v>6.3200000000000006E-2</v>
      </c>
      <c r="AG2060">
        <v>15.8</v>
      </c>
      <c r="AH2060" t="s">
        <v>204</v>
      </c>
      <c r="AI2060">
        <v>4539197</v>
      </c>
      <c r="AJ2060">
        <v>2920066</v>
      </c>
      <c r="AK2060">
        <v>1619609</v>
      </c>
      <c r="AM2060">
        <v>139441</v>
      </c>
      <c r="AN2060">
        <v>91330</v>
      </c>
      <c r="AO2060">
        <v>10.44</v>
      </c>
      <c r="AP2060">
        <v>6.72</v>
      </c>
      <c r="AQ2060">
        <v>3.73</v>
      </c>
      <c r="AS2060">
        <v>2101</v>
      </c>
      <c r="AT2060">
        <v>54347</v>
      </c>
      <c r="AU2060">
        <v>0.125</v>
      </c>
      <c r="AV2060">
        <v>50.93</v>
      </c>
      <c r="AW2060">
        <v>43466822</v>
      </c>
      <c r="AX2060">
        <v>77.39</v>
      </c>
      <c r="AY2060">
        <v>41.4</v>
      </c>
      <c r="AZ2060">
        <v>16.462</v>
      </c>
      <c r="BA2060">
        <v>11.132999999999999</v>
      </c>
      <c r="BB2060">
        <v>7894.393</v>
      </c>
      <c r="BC2060">
        <v>0.1</v>
      </c>
      <c r="BD2060">
        <v>539.84900000000005</v>
      </c>
      <c r="BE2060">
        <v>7.11</v>
      </c>
      <c r="BF2060">
        <v>13.5</v>
      </c>
      <c r="BG2060">
        <v>47.4</v>
      </c>
      <c r="BI2060">
        <v>8.8000000000000007</v>
      </c>
      <c r="BJ2060">
        <v>72.06</v>
      </c>
      <c r="BK2060">
        <v>0.77900000000000003</v>
      </c>
    </row>
    <row r="2061" spans="1:63" x14ac:dyDescent="0.3">
      <c r="A2061" t="s">
        <v>208</v>
      </c>
      <c r="B2061" t="s">
        <v>206</v>
      </c>
      <c r="C2061" t="s">
        <v>209</v>
      </c>
      <c r="D2061" s="33">
        <v>44400</v>
      </c>
      <c r="E2061">
        <v>2323638</v>
      </c>
      <c r="F2061">
        <v>1298</v>
      </c>
      <c r="G2061">
        <v>1079.5709999999999</v>
      </c>
      <c r="H2061">
        <v>55311</v>
      </c>
      <c r="I2061">
        <v>32</v>
      </c>
      <c r="J2061">
        <v>26.713999999999999</v>
      </c>
      <c r="K2061">
        <v>53457.737999999998</v>
      </c>
      <c r="L2061">
        <v>29.861999999999998</v>
      </c>
      <c r="M2061">
        <v>24.837</v>
      </c>
      <c r="N2061">
        <v>1272.4880000000001</v>
      </c>
      <c r="O2061">
        <v>0.73599999999999999</v>
      </c>
      <c r="P2061">
        <v>0.61499999999999999</v>
      </c>
      <c r="Q2061">
        <v>1.06</v>
      </c>
      <c r="AA2061">
        <v>11239813</v>
      </c>
      <c r="AB2061">
        <v>258.584</v>
      </c>
      <c r="AD2061">
        <v>17110</v>
      </c>
      <c r="AE2061">
        <v>0.39400000000000002</v>
      </c>
      <c r="AF2061">
        <v>6.3100000000000003E-2</v>
      </c>
      <c r="AG2061">
        <v>15.8</v>
      </c>
      <c r="AH2061" t="s">
        <v>204</v>
      </c>
      <c r="AI2061">
        <v>4691872</v>
      </c>
      <c r="AJ2061">
        <v>3010138</v>
      </c>
      <c r="AK2061">
        <v>1682212</v>
      </c>
      <c r="AM2061">
        <v>152675</v>
      </c>
      <c r="AN2061">
        <v>97262</v>
      </c>
      <c r="AO2061">
        <v>10.79</v>
      </c>
      <c r="AP2061">
        <v>6.93</v>
      </c>
      <c r="AQ2061">
        <v>3.87</v>
      </c>
      <c r="AS2061">
        <v>2238</v>
      </c>
      <c r="AT2061">
        <v>57897</v>
      </c>
      <c r="AU2061">
        <v>0.13300000000000001</v>
      </c>
      <c r="AV2061">
        <v>50.93</v>
      </c>
      <c r="AW2061">
        <v>43466822</v>
      </c>
      <c r="AX2061">
        <v>77.39</v>
      </c>
      <c r="AY2061">
        <v>41.4</v>
      </c>
      <c r="AZ2061">
        <v>16.462</v>
      </c>
      <c r="BA2061">
        <v>11.132999999999999</v>
      </c>
      <c r="BB2061">
        <v>7894.393</v>
      </c>
      <c r="BC2061">
        <v>0.1</v>
      </c>
      <c r="BD2061">
        <v>539.84900000000005</v>
      </c>
      <c r="BE2061">
        <v>7.11</v>
      </c>
      <c r="BF2061">
        <v>13.5</v>
      </c>
      <c r="BG2061">
        <v>47.4</v>
      </c>
      <c r="BI2061">
        <v>8.8000000000000007</v>
      </c>
      <c r="BJ2061">
        <v>72.06</v>
      </c>
      <c r="BK2061">
        <v>0.77900000000000003</v>
      </c>
    </row>
    <row r="2062" spans="1:63" x14ac:dyDescent="0.3">
      <c r="A2062" t="s">
        <v>208</v>
      </c>
      <c r="B2062" t="s">
        <v>206</v>
      </c>
      <c r="C2062" t="s">
        <v>209</v>
      </c>
      <c r="D2062" s="33">
        <v>44401</v>
      </c>
      <c r="E2062">
        <v>2324935</v>
      </c>
      <c r="F2062">
        <v>1297</v>
      </c>
      <c r="G2062">
        <v>1105.2860000000001</v>
      </c>
      <c r="H2062">
        <v>55347</v>
      </c>
      <c r="I2062">
        <v>36</v>
      </c>
      <c r="J2062">
        <v>28</v>
      </c>
      <c r="K2062">
        <v>53487.576999999997</v>
      </c>
      <c r="L2062">
        <v>29.838999999999999</v>
      </c>
      <c r="M2062">
        <v>25.428000000000001</v>
      </c>
      <c r="N2062">
        <v>1273.316</v>
      </c>
      <c r="O2062">
        <v>0.82799999999999996</v>
      </c>
      <c r="P2062">
        <v>0.64400000000000002</v>
      </c>
      <c r="Q2062">
        <v>1.07</v>
      </c>
      <c r="AD2062">
        <v>16732</v>
      </c>
      <c r="AE2062">
        <v>0.38500000000000001</v>
      </c>
      <c r="AF2062">
        <v>6.6100000000000006E-2</v>
      </c>
      <c r="AG2062">
        <v>15.1</v>
      </c>
      <c r="AH2062" t="s">
        <v>204</v>
      </c>
      <c r="AI2062">
        <v>4763443</v>
      </c>
      <c r="AJ2062">
        <v>3060559</v>
      </c>
      <c r="AK2062">
        <v>1703362</v>
      </c>
      <c r="AM2062">
        <v>71571</v>
      </c>
      <c r="AN2062">
        <v>100281</v>
      </c>
      <c r="AO2062">
        <v>10.96</v>
      </c>
      <c r="AP2062">
        <v>7.04</v>
      </c>
      <c r="AQ2062">
        <v>3.92</v>
      </c>
      <c r="AS2062">
        <v>2307</v>
      </c>
      <c r="AT2062">
        <v>60231</v>
      </c>
      <c r="AU2062">
        <v>0.13900000000000001</v>
      </c>
      <c r="AV2062">
        <v>50.93</v>
      </c>
      <c r="AW2062">
        <v>43466822</v>
      </c>
      <c r="AX2062">
        <v>77.39</v>
      </c>
      <c r="AY2062">
        <v>41.4</v>
      </c>
      <c r="AZ2062">
        <v>16.462</v>
      </c>
      <c r="BA2062">
        <v>11.132999999999999</v>
      </c>
      <c r="BB2062">
        <v>7894.393</v>
      </c>
      <c r="BC2062">
        <v>0.1</v>
      </c>
      <c r="BD2062">
        <v>539.84900000000005</v>
      </c>
      <c r="BE2062">
        <v>7.11</v>
      </c>
      <c r="BF2062">
        <v>13.5</v>
      </c>
      <c r="BG2062">
        <v>47.4</v>
      </c>
      <c r="BI2062">
        <v>8.8000000000000007</v>
      </c>
      <c r="BJ2062">
        <v>72.06</v>
      </c>
      <c r="BK2062">
        <v>0.77900000000000003</v>
      </c>
    </row>
    <row r="2063" spans="1:63" x14ac:dyDescent="0.3">
      <c r="A2063" t="s">
        <v>208</v>
      </c>
      <c r="B2063" t="s">
        <v>206</v>
      </c>
      <c r="C2063" t="s">
        <v>209</v>
      </c>
      <c r="D2063" s="33">
        <v>44402</v>
      </c>
      <c r="E2063">
        <v>2325776</v>
      </c>
      <c r="F2063">
        <v>841</v>
      </c>
      <c r="G2063">
        <v>1105.857</v>
      </c>
      <c r="H2063">
        <v>55369</v>
      </c>
      <c r="I2063">
        <v>22</v>
      </c>
      <c r="J2063">
        <v>28.428999999999998</v>
      </c>
      <c r="K2063">
        <v>53506.925000000003</v>
      </c>
      <c r="L2063">
        <v>19.347999999999999</v>
      </c>
      <c r="M2063">
        <v>25.440999999999999</v>
      </c>
      <c r="N2063">
        <v>1273.8219999999999</v>
      </c>
      <c r="O2063">
        <v>0.50600000000000001</v>
      </c>
      <c r="P2063">
        <v>0.65400000000000003</v>
      </c>
      <c r="Q2063">
        <v>1.07</v>
      </c>
      <c r="AD2063">
        <v>17009</v>
      </c>
      <c r="AE2063">
        <v>0.39100000000000001</v>
      </c>
      <c r="AF2063">
        <v>6.5000000000000002E-2</v>
      </c>
      <c r="AG2063">
        <v>15.4</v>
      </c>
      <c r="AH2063" t="s">
        <v>204</v>
      </c>
      <c r="AI2063">
        <v>4812500</v>
      </c>
      <c r="AJ2063">
        <v>3099709</v>
      </c>
      <c r="AK2063">
        <v>1713269</v>
      </c>
      <c r="AM2063">
        <v>49057</v>
      </c>
      <c r="AN2063">
        <v>101979</v>
      </c>
      <c r="AO2063">
        <v>11.07</v>
      </c>
      <c r="AP2063">
        <v>7.13</v>
      </c>
      <c r="AQ2063">
        <v>3.94</v>
      </c>
      <c r="AS2063">
        <v>2346</v>
      </c>
      <c r="AT2063">
        <v>61741</v>
      </c>
      <c r="AU2063">
        <v>0.14199999999999999</v>
      </c>
      <c r="AV2063">
        <v>50.93</v>
      </c>
      <c r="AW2063">
        <v>43466822</v>
      </c>
      <c r="AX2063">
        <v>77.39</v>
      </c>
      <c r="AY2063">
        <v>41.4</v>
      </c>
      <c r="AZ2063">
        <v>16.462</v>
      </c>
      <c r="BA2063">
        <v>11.132999999999999</v>
      </c>
      <c r="BB2063">
        <v>7894.393</v>
      </c>
      <c r="BC2063">
        <v>0.1</v>
      </c>
      <c r="BD2063">
        <v>539.84900000000005</v>
      </c>
      <c r="BE2063">
        <v>7.11</v>
      </c>
      <c r="BF2063">
        <v>13.5</v>
      </c>
      <c r="BG2063">
        <v>47.4</v>
      </c>
      <c r="BI2063">
        <v>8.8000000000000007</v>
      </c>
      <c r="BJ2063">
        <v>72.06</v>
      </c>
      <c r="BK2063">
        <v>0.77900000000000003</v>
      </c>
    </row>
    <row r="2064" spans="1:63" x14ac:dyDescent="0.3">
      <c r="A2064" t="s">
        <v>208</v>
      </c>
      <c r="B2064" t="s">
        <v>206</v>
      </c>
      <c r="C2064" t="s">
        <v>209</v>
      </c>
      <c r="D2064" s="33">
        <v>44403</v>
      </c>
      <c r="E2064">
        <v>2326550</v>
      </c>
      <c r="F2064">
        <v>774</v>
      </c>
      <c r="G2064">
        <v>1114</v>
      </c>
      <c r="H2064">
        <v>55381</v>
      </c>
      <c r="I2064">
        <v>12</v>
      </c>
      <c r="J2064">
        <v>28.286000000000001</v>
      </c>
      <c r="K2064">
        <v>53524.732000000004</v>
      </c>
      <c r="L2064">
        <v>17.806999999999999</v>
      </c>
      <c r="M2064">
        <v>25.629000000000001</v>
      </c>
      <c r="N2064">
        <v>1274.098</v>
      </c>
      <c r="O2064">
        <v>0.27600000000000002</v>
      </c>
      <c r="P2064">
        <v>0.65100000000000002</v>
      </c>
      <c r="Q2064">
        <v>1.0900000000000001</v>
      </c>
      <c r="AD2064">
        <v>16986</v>
      </c>
      <c r="AE2064">
        <v>0.39100000000000001</v>
      </c>
      <c r="AF2064">
        <v>6.5600000000000006E-2</v>
      </c>
      <c r="AG2064">
        <v>15.2</v>
      </c>
      <c r="AH2064" t="s">
        <v>204</v>
      </c>
      <c r="AI2064">
        <v>4938596</v>
      </c>
      <c r="AJ2064">
        <v>3177761</v>
      </c>
      <c r="AK2064">
        <v>1761313</v>
      </c>
      <c r="AM2064">
        <v>126096</v>
      </c>
      <c r="AN2064">
        <v>108419</v>
      </c>
      <c r="AO2064">
        <v>11.36</v>
      </c>
      <c r="AP2064">
        <v>7.31</v>
      </c>
      <c r="AQ2064">
        <v>4.05</v>
      </c>
      <c r="AS2064">
        <v>2494</v>
      </c>
      <c r="AT2064">
        <v>65710</v>
      </c>
      <c r="AU2064">
        <v>0.151</v>
      </c>
      <c r="AV2064">
        <v>50.93</v>
      </c>
      <c r="AW2064">
        <v>43466822</v>
      </c>
      <c r="AX2064">
        <v>77.39</v>
      </c>
      <c r="AY2064">
        <v>41.4</v>
      </c>
      <c r="AZ2064">
        <v>16.462</v>
      </c>
      <c r="BA2064">
        <v>11.132999999999999</v>
      </c>
      <c r="BB2064">
        <v>7894.393</v>
      </c>
      <c r="BC2064">
        <v>0.1</v>
      </c>
      <c r="BD2064">
        <v>539.84900000000005</v>
      </c>
      <c r="BE2064">
        <v>7.11</v>
      </c>
      <c r="BF2064">
        <v>13.5</v>
      </c>
      <c r="BG2064">
        <v>47.4</v>
      </c>
      <c r="BI2064">
        <v>8.8000000000000007</v>
      </c>
      <c r="BJ2064">
        <v>72.06</v>
      </c>
      <c r="BK2064">
        <v>0.77900000000000003</v>
      </c>
    </row>
    <row r="2065" spans="1:67" x14ac:dyDescent="0.3">
      <c r="A2065" t="s">
        <v>208</v>
      </c>
      <c r="B2065" t="s">
        <v>206</v>
      </c>
      <c r="C2065" t="s">
        <v>209</v>
      </c>
      <c r="D2065" s="33">
        <v>44404</v>
      </c>
      <c r="E2065">
        <v>2327777</v>
      </c>
      <c r="F2065">
        <v>1227</v>
      </c>
      <c r="G2065">
        <v>1127.2860000000001</v>
      </c>
      <c r="H2065">
        <v>55420</v>
      </c>
      <c r="I2065">
        <v>39</v>
      </c>
      <c r="J2065">
        <v>28.428999999999998</v>
      </c>
      <c r="K2065">
        <v>53552.959999999999</v>
      </c>
      <c r="L2065">
        <v>28.228000000000002</v>
      </c>
      <c r="M2065">
        <v>25.934000000000001</v>
      </c>
      <c r="N2065">
        <v>1274.9949999999999</v>
      </c>
      <c r="O2065">
        <v>0.89700000000000002</v>
      </c>
      <c r="P2065">
        <v>0.65400000000000003</v>
      </c>
      <c r="Q2065">
        <v>1.1000000000000001</v>
      </c>
      <c r="AA2065">
        <v>11301274</v>
      </c>
      <c r="AB2065">
        <v>259.99799999999999</v>
      </c>
      <c r="AD2065">
        <v>16964</v>
      </c>
      <c r="AE2065">
        <v>0.39</v>
      </c>
      <c r="AF2065">
        <v>6.6500000000000004E-2</v>
      </c>
      <c r="AG2065">
        <v>15</v>
      </c>
      <c r="AH2065" t="s">
        <v>204</v>
      </c>
      <c r="AI2065">
        <v>5081924</v>
      </c>
      <c r="AJ2065">
        <v>3264713</v>
      </c>
      <c r="AK2065">
        <v>1817689</v>
      </c>
      <c r="AM2065">
        <v>143328</v>
      </c>
      <c r="AN2065">
        <v>114608</v>
      </c>
      <c r="AO2065">
        <v>11.69</v>
      </c>
      <c r="AP2065">
        <v>7.51</v>
      </c>
      <c r="AQ2065">
        <v>4.18</v>
      </c>
      <c r="AS2065">
        <v>2637</v>
      </c>
      <c r="AT2065">
        <v>69477</v>
      </c>
      <c r="AU2065">
        <v>0.16</v>
      </c>
      <c r="AV2065">
        <v>50.93</v>
      </c>
      <c r="AW2065">
        <v>43466822</v>
      </c>
      <c r="AX2065">
        <v>77.39</v>
      </c>
      <c r="AY2065">
        <v>41.4</v>
      </c>
      <c r="AZ2065">
        <v>16.462</v>
      </c>
      <c r="BA2065">
        <v>11.132999999999999</v>
      </c>
      <c r="BB2065">
        <v>7894.393</v>
      </c>
      <c r="BC2065">
        <v>0.1</v>
      </c>
      <c r="BD2065">
        <v>539.84900000000005</v>
      </c>
      <c r="BE2065">
        <v>7.11</v>
      </c>
      <c r="BF2065">
        <v>13.5</v>
      </c>
      <c r="BG2065">
        <v>47.4</v>
      </c>
      <c r="BI2065">
        <v>8.8000000000000007</v>
      </c>
      <c r="BJ2065">
        <v>72.06</v>
      </c>
      <c r="BK2065">
        <v>0.77900000000000003</v>
      </c>
    </row>
    <row r="2066" spans="1:67" x14ac:dyDescent="0.3">
      <c r="A2066" t="s">
        <v>208</v>
      </c>
      <c r="B2066" t="s">
        <v>206</v>
      </c>
      <c r="C2066" t="s">
        <v>209</v>
      </c>
      <c r="D2066" s="33">
        <v>44405</v>
      </c>
      <c r="E2066">
        <v>2329044</v>
      </c>
      <c r="F2066">
        <v>1267</v>
      </c>
      <c r="G2066">
        <v>1137.5709999999999</v>
      </c>
      <c r="H2066">
        <v>55449</v>
      </c>
      <c r="I2066">
        <v>29</v>
      </c>
      <c r="J2066">
        <v>29.143000000000001</v>
      </c>
      <c r="K2066">
        <v>53582.108999999997</v>
      </c>
      <c r="L2066">
        <v>29.149000000000001</v>
      </c>
      <c r="M2066">
        <v>26.170999999999999</v>
      </c>
      <c r="N2066">
        <v>1275.663</v>
      </c>
      <c r="O2066">
        <v>0.66700000000000004</v>
      </c>
      <c r="P2066">
        <v>0.67</v>
      </c>
      <c r="Q2066">
        <v>1.1000000000000001</v>
      </c>
      <c r="AD2066">
        <v>17077</v>
      </c>
      <c r="AE2066">
        <v>0.39300000000000002</v>
      </c>
      <c r="AF2066">
        <v>6.6600000000000006E-2</v>
      </c>
      <c r="AG2066">
        <v>15</v>
      </c>
      <c r="AH2066" t="s">
        <v>204</v>
      </c>
      <c r="AI2066">
        <v>5225871</v>
      </c>
      <c r="AJ2066">
        <v>3350615</v>
      </c>
      <c r="AK2066">
        <v>1875753</v>
      </c>
      <c r="AM2066">
        <v>143947</v>
      </c>
      <c r="AN2066">
        <v>118016</v>
      </c>
      <c r="AO2066">
        <v>12.02</v>
      </c>
      <c r="AP2066">
        <v>7.71</v>
      </c>
      <c r="AQ2066">
        <v>4.32</v>
      </c>
      <c r="AS2066">
        <v>2715</v>
      </c>
      <c r="AT2066">
        <v>72388</v>
      </c>
      <c r="AU2066">
        <v>0.16700000000000001</v>
      </c>
      <c r="AV2066">
        <v>50.93</v>
      </c>
      <c r="AW2066">
        <v>43466822</v>
      </c>
      <c r="AX2066">
        <v>77.39</v>
      </c>
      <c r="AY2066">
        <v>41.4</v>
      </c>
      <c r="AZ2066">
        <v>16.462</v>
      </c>
      <c r="BA2066">
        <v>11.132999999999999</v>
      </c>
      <c r="BB2066">
        <v>7894.393</v>
      </c>
      <c r="BC2066">
        <v>0.1</v>
      </c>
      <c r="BD2066">
        <v>539.84900000000005</v>
      </c>
      <c r="BE2066">
        <v>7.11</v>
      </c>
      <c r="BF2066">
        <v>13.5</v>
      </c>
      <c r="BG2066">
        <v>47.4</v>
      </c>
      <c r="BI2066">
        <v>8.8000000000000007</v>
      </c>
      <c r="BJ2066">
        <v>72.06</v>
      </c>
      <c r="BK2066">
        <v>0.77900000000000003</v>
      </c>
    </row>
    <row r="2067" spans="1:67" x14ac:dyDescent="0.3">
      <c r="A2067" t="s">
        <v>208</v>
      </c>
      <c r="B2067" t="s">
        <v>206</v>
      </c>
      <c r="C2067" t="s">
        <v>209</v>
      </c>
      <c r="D2067" s="33">
        <v>44406</v>
      </c>
      <c r="E2067">
        <v>2330440</v>
      </c>
      <c r="F2067">
        <v>1396</v>
      </c>
      <c r="G2067">
        <v>1157.143</v>
      </c>
      <c r="H2067">
        <v>55489</v>
      </c>
      <c r="I2067">
        <v>40</v>
      </c>
      <c r="J2067">
        <v>30</v>
      </c>
      <c r="K2067">
        <v>53614.226000000002</v>
      </c>
      <c r="L2067">
        <v>32.116</v>
      </c>
      <c r="M2067">
        <v>26.620999999999999</v>
      </c>
      <c r="N2067">
        <v>1276.5830000000001</v>
      </c>
      <c r="O2067">
        <v>0.92</v>
      </c>
      <c r="P2067">
        <v>0.69</v>
      </c>
      <c r="Q2067">
        <v>1.1000000000000001</v>
      </c>
      <c r="AD2067">
        <v>17189</v>
      </c>
      <c r="AE2067">
        <v>0.39500000000000002</v>
      </c>
      <c r="AF2067">
        <v>6.7299999999999999E-2</v>
      </c>
      <c r="AG2067">
        <v>14.9</v>
      </c>
      <c r="AH2067" t="s">
        <v>204</v>
      </c>
      <c r="AI2067">
        <v>5376124</v>
      </c>
      <c r="AJ2067">
        <v>3437629</v>
      </c>
      <c r="AK2067">
        <v>1938992</v>
      </c>
      <c r="AM2067">
        <v>150253</v>
      </c>
      <c r="AN2067">
        <v>119561</v>
      </c>
      <c r="AO2067">
        <v>12.37</v>
      </c>
      <c r="AP2067">
        <v>7.91</v>
      </c>
      <c r="AQ2067">
        <v>4.46</v>
      </c>
      <c r="AS2067">
        <v>2751</v>
      </c>
      <c r="AT2067">
        <v>73938</v>
      </c>
      <c r="AU2067">
        <v>0.17</v>
      </c>
      <c r="AV2067">
        <v>50.93</v>
      </c>
      <c r="AW2067">
        <v>43466822</v>
      </c>
      <c r="AX2067">
        <v>77.39</v>
      </c>
      <c r="AY2067">
        <v>41.4</v>
      </c>
      <c r="AZ2067">
        <v>16.462</v>
      </c>
      <c r="BA2067">
        <v>11.132999999999999</v>
      </c>
      <c r="BB2067">
        <v>7894.393</v>
      </c>
      <c r="BC2067">
        <v>0.1</v>
      </c>
      <c r="BD2067">
        <v>539.84900000000005</v>
      </c>
      <c r="BE2067">
        <v>7.11</v>
      </c>
      <c r="BF2067">
        <v>13.5</v>
      </c>
      <c r="BG2067">
        <v>47.4</v>
      </c>
      <c r="BI2067">
        <v>8.8000000000000007</v>
      </c>
      <c r="BJ2067">
        <v>72.06</v>
      </c>
      <c r="BK2067">
        <v>0.77900000000000003</v>
      </c>
    </row>
    <row r="2068" spans="1:67" x14ac:dyDescent="0.3">
      <c r="A2068" t="s">
        <v>208</v>
      </c>
      <c r="B2068" t="s">
        <v>206</v>
      </c>
      <c r="C2068" t="s">
        <v>209</v>
      </c>
      <c r="D2068" s="33">
        <v>44407</v>
      </c>
      <c r="E2068">
        <v>2331950</v>
      </c>
      <c r="F2068">
        <v>1510</v>
      </c>
      <c r="G2068">
        <v>1187.4290000000001</v>
      </c>
      <c r="H2068">
        <v>55521</v>
      </c>
      <c r="I2068">
        <v>32</v>
      </c>
      <c r="J2068">
        <v>30</v>
      </c>
      <c r="K2068">
        <v>53648.964999999997</v>
      </c>
      <c r="L2068">
        <v>34.738999999999997</v>
      </c>
      <c r="M2068">
        <v>27.318000000000001</v>
      </c>
      <c r="N2068">
        <v>1277.319</v>
      </c>
      <c r="O2068">
        <v>0.73599999999999999</v>
      </c>
      <c r="P2068">
        <v>0.69</v>
      </c>
      <c r="Q2068">
        <v>1.1000000000000001</v>
      </c>
      <c r="AA2068">
        <v>11360926</v>
      </c>
      <c r="AB2068">
        <v>261.37</v>
      </c>
      <c r="AD2068">
        <v>17302</v>
      </c>
      <c r="AE2068">
        <v>0.39800000000000002</v>
      </c>
      <c r="AF2068">
        <v>6.8599999999999994E-2</v>
      </c>
      <c r="AG2068">
        <v>14.6</v>
      </c>
      <c r="AH2068" t="s">
        <v>204</v>
      </c>
      <c r="AI2068">
        <v>5526204</v>
      </c>
      <c r="AJ2068">
        <v>3525848</v>
      </c>
      <c r="AK2068">
        <v>2000853</v>
      </c>
      <c r="AM2068">
        <v>150080</v>
      </c>
      <c r="AN2068">
        <v>119190</v>
      </c>
      <c r="AO2068">
        <v>12.71</v>
      </c>
      <c r="AP2068">
        <v>8.11</v>
      </c>
      <c r="AQ2068">
        <v>4.5999999999999996</v>
      </c>
      <c r="AS2068">
        <v>2742</v>
      </c>
      <c r="AT2068">
        <v>73673</v>
      </c>
      <c r="AU2068">
        <v>0.16900000000000001</v>
      </c>
      <c r="AV2068">
        <v>50.93</v>
      </c>
      <c r="AW2068">
        <v>43466822</v>
      </c>
      <c r="AX2068">
        <v>77.39</v>
      </c>
      <c r="AY2068">
        <v>41.4</v>
      </c>
      <c r="AZ2068">
        <v>16.462</v>
      </c>
      <c r="BA2068">
        <v>11.132999999999999</v>
      </c>
      <c r="BB2068">
        <v>7894.393</v>
      </c>
      <c r="BC2068">
        <v>0.1</v>
      </c>
      <c r="BD2068">
        <v>539.84900000000005</v>
      </c>
      <c r="BE2068">
        <v>7.11</v>
      </c>
      <c r="BF2068">
        <v>13.5</v>
      </c>
      <c r="BG2068">
        <v>47.4</v>
      </c>
      <c r="BI2068">
        <v>8.8000000000000007</v>
      </c>
      <c r="BJ2068">
        <v>72.06</v>
      </c>
      <c r="BK2068">
        <v>0.77900000000000003</v>
      </c>
    </row>
    <row r="2069" spans="1:67" x14ac:dyDescent="0.3">
      <c r="A2069" t="s">
        <v>208</v>
      </c>
      <c r="B2069" t="s">
        <v>206</v>
      </c>
      <c r="C2069" t="s">
        <v>209</v>
      </c>
      <c r="D2069" s="33">
        <v>44408</v>
      </c>
      <c r="E2069">
        <v>2333409</v>
      </c>
      <c r="F2069">
        <v>1459</v>
      </c>
      <c r="G2069">
        <v>1210.5709999999999</v>
      </c>
      <c r="H2069">
        <v>55556</v>
      </c>
      <c r="I2069">
        <v>35</v>
      </c>
      <c r="J2069">
        <v>29.856999999999999</v>
      </c>
      <c r="K2069">
        <v>53682.531000000003</v>
      </c>
      <c r="L2069">
        <v>33.566000000000003</v>
      </c>
      <c r="M2069">
        <v>27.85</v>
      </c>
      <c r="N2069">
        <v>1278.124</v>
      </c>
      <c r="O2069">
        <v>0.80500000000000005</v>
      </c>
      <c r="P2069">
        <v>0.68700000000000006</v>
      </c>
      <c r="Q2069">
        <v>1.1100000000000001</v>
      </c>
      <c r="AD2069">
        <v>17364</v>
      </c>
      <c r="AE2069">
        <v>0.39900000000000002</v>
      </c>
      <c r="AF2069">
        <v>6.9699999999999998E-2</v>
      </c>
      <c r="AG2069">
        <v>14.3</v>
      </c>
      <c r="AH2069" t="s">
        <v>204</v>
      </c>
      <c r="AI2069">
        <v>5594703</v>
      </c>
      <c r="AJ2069">
        <v>3571445</v>
      </c>
      <c r="AK2069">
        <v>2023755</v>
      </c>
      <c r="AM2069">
        <v>68499</v>
      </c>
      <c r="AN2069">
        <v>118751</v>
      </c>
      <c r="AO2069">
        <v>12.87</v>
      </c>
      <c r="AP2069">
        <v>8.2200000000000006</v>
      </c>
      <c r="AQ2069">
        <v>4.66</v>
      </c>
      <c r="AS2069">
        <v>2732</v>
      </c>
      <c r="AT2069">
        <v>72984</v>
      </c>
      <c r="AU2069">
        <v>0.16800000000000001</v>
      </c>
      <c r="AV2069">
        <v>50.93</v>
      </c>
      <c r="AW2069">
        <v>43466822</v>
      </c>
      <c r="AX2069">
        <v>77.39</v>
      </c>
      <c r="AY2069">
        <v>41.4</v>
      </c>
      <c r="AZ2069">
        <v>16.462</v>
      </c>
      <c r="BA2069">
        <v>11.132999999999999</v>
      </c>
      <c r="BB2069">
        <v>7894.393</v>
      </c>
      <c r="BC2069">
        <v>0.1</v>
      </c>
      <c r="BD2069">
        <v>539.84900000000005</v>
      </c>
      <c r="BE2069">
        <v>7.11</v>
      </c>
      <c r="BF2069">
        <v>13.5</v>
      </c>
      <c r="BG2069">
        <v>47.4</v>
      </c>
      <c r="BI2069">
        <v>8.8000000000000007</v>
      </c>
      <c r="BJ2069">
        <v>72.06</v>
      </c>
      <c r="BK2069">
        <v>0.77900000000000003</v>
      </c>
      <c r="BL2069">
        <v>92279.4</v>
      </c>
      <c r="BM2069">
        <v>10.029999999999999</v>
      </c>
      <c r="BN2069">
        <v>3.77</v>
      </c>
      <c r="BO2069">
        <v>2122.9847445483801</v>
      </c>
    </row>
    <row r="2070" spans="1:67" x14ac:dyDescent="0.3">
      <c r="A2070" t="s">
        <v>208</v>
      </c>
      <c r="B2070" t="s">
        <v>206</v>
      </c>
      <c r="C2070" t="s">
        <v>209</v>
      </c>
      <c r="D2070" s="33">
        <v>44409</v>
      </c>
      <c r="E2070">
        <v>2334433</v>
      </c>
      <c r="F2070">
        <v>1024</v>
      </c>
      <c r="G2070">
        <v>1236.7139999999999</v>
      </c>
      <c r="H2070">
        <v>55577</v>
      </c>
      <c r="I2070">
        <v>21</v>
      </c>
      <c r="J2070">
        <v>29.713999999999999</v>
      </c>
      <c r="K2070">
        <v>53706.089</v>
      </c>
      <c r="L2070">
        <v>23.558</v>
      </c>
      <c r="M2070">
        <v>28.452000000000002</v>
      </c>
      <c r="N2070">
        <v>1278.607</v>
      </c>
      <c r="O2070">
        <v>0.48299999999999998</v>
      </c>
      <c r="P2070">
        <v>0.68400000000000005</v>
      </c>
      <c r="Q2070">
        <v>1.1100000000000001</v>
      </c>
      <c r="AD2070">
        <v>17426</v>
      </c>
      <c r="AE2070">
        <v>0.40100000000000002</v>
      </c>
      <c r="AF2070">
        <v>7.0999999999999994E-2</v>
      </c>
      <c r="AG2070">
        <v>14.1</v>
      </c>
      <c r="AH2070" t="s">
        <v>204</v>
      </c>
      <c r="AI2070">
        <v>5632783</v>
      </c>
      <c r="AJ2070">
        <v>3599167</v>
      </c>
      <c r="AK2070">
        <v>2034113</v>
      </c>
      <c r="AM2070">
        <v>38080</v>
      </c>
      <c r="AN2070">
        <v>117183</v>
      </c>
      <c r="AO2070">
        <v>12.96</v>
      </c>
      <c r="AP2070">
        <v>8.2799999999999994</v>
      </c>
      <c r="AQ2070">
        <v>4.68</v>
      </c>
      <c r="AS2070">
        <v>2696</v>
      </c>
      <c r="AT2070">
        <v>71351</v>
      </c>
      <c r="AU2070">
        <v>0.16400000000000001</v>
      </c>
      <c r="AV2070">
        <v>50.93</v>
      </c>
      <c r="AW2070">
        <v>43466822</v>
      </c>
      <c r="AX2070">
        <v>77.39</v>
      </c>
      <c r="AY2070">
        <v>41.4</v>
      </c>
      <c r="AZ2070">
        <v>16.462</v>
      </c>
      <c r="BA2070">
        <v>11.132999999999999</v>
      </c>
      <c r="BB2070">
        <v>7894.393</v>
      </c>
      <c r="BC2070">
        <v>0.1</v>
      </c>
      <c r="BD2070">
        <v>539.84900000000005</v>
      </c>
      <c r="BE2070">
        <v>7.11</v>
      </c>
      <c r="BF2070">
        <v>13.5</v>
      </c>
      <c r="BG2070">
        <v>47.4</v>
      </c>
      <c r="BI2070">
        <v>8.8000000000000007</v>
      </c>
      <c r="BJ2070">
        <v>72.06</v>
      </c>
      <c r="BK2070">
        <v>0.77900000000000003</v>
      </c>
    </row>
    <row r="2071" spans="1:67" x14ac:dyDescent="0.3">
      <c r="A2071" t="s">
        <v>208</v>
      </c>
      <c r="B2071" t="s">
        <v>206</v>
      </c>
      <c r="C2071" t="s">
        <v>209</v>
      </c>
      <c r="D2071" s="33">
        <v>44410</v>
      </c>
      <c r="E2071">
        <v>2335237</v>
      </c>
      <c r="F2071">
        <v>804</v>
      </c>
      <c r="G2071">
        <v>1241</v>
      </c>
      <c r="H2071">
        <v>55596</v>
      </c>
      <c r="I2071">
        <v>19</v>
      </c>
      <c r="J2071">
        <v>30.713999999999999</v>
      </c>
      <c r="K2071">
        <v>53724.586000000003</v>
      </c>
      <c r="L2071">
        <v>18.497</v>
      </c>
      <c r="M2071">
        <v>28.550999999999998</v>
      </c>
      <c r="N2071">
        <v>1279.0450000000001</v>
      </c>
      <c r="O2071">
        <v>0.437</v>
      </c>
      <c r="P2071">
        <v>0.70699999999999996</v>
      </c>
      <c r="Q2071">
        <v>1.1200000000000001</v>
      </c>
      <c r="AD2071">
        <v>17489</v>
      </c>
      <c r="AE2071">
        <v>0.40200000000000002</v>
      </c>
      <c r="AF2071">
        <v>7.0999999999999994E-2</v>
      </c>
      <c r="AG2071">
        <v>14.1</v>
      </c>
      <c r="AH2071" t="s">
        <v>204</v>
      </c>
      <c r="AI2071">
        <v>5757944</v>
      </c>
      <c r="AJ2071">
        <v>3669511</v>
      </c>
      <c r="AK2071">
        <v>2088930</v>
      </c>
      <c r="AM2071">
        <v>125161</v>
      </c>
      <c r="AN2071">
        <v>117050</v>
      </c>
      <c r="AO2071">
        <v>13.25</v>
      </c>
      <c r="AP2071">
        <v>8.44</v>
      </c>
      <c r="AQ2071">
        <v>4.8099999999999996</v>
      </c>
      <c r="AS2071">
        <v>2693</v>
      </c>
      <c r="AT2071">
        <v>70250</v>
      </c>
      <c r="AU2071">
        <v>0.16200000000000001</v>
      </c>
      <c r="AV2071">
        <v>50.93</v>
      </c>
      <c r="AW2071">
        <v>43466822</v>
      </c>
      <c r="AX2071">
        <v>77.39</v>
      </c>
      <c r="AY2071">
        <v>41.4</v>
      </c>
      <c r="AZ2071">
        <v>16.462</v>
      </c>
      <c r="BA2071">
        <v>11.132999999999999</v>
      </c>
      <c r="BB2071">
        <v>7894.393</v>
      </c>
      <c r="BC2071">
        <v>0.1</v>
      </c>
      <c r="BD2071">
        <v>539.84900000000005</v>
      </c>
      <c r="BE2071">
        <v>7.11</v>
      </c>
      <c r="BF2071">
        <v>13.5</v>
      </c>
      <c r="BG2071">
        <v>47.4</v>
      </c>
      <c r="BI2071">
        <v>8.8000000000000007</v>
      </c>
      <c r="BJ2071">
        <v>72.06</v>
      </c>
      <c r="BK2071">
        <v>0.77900000000000003</v>
      </c>
    </row>
    <row r="2072" spans="1:67" x14ac:dyDescent="0.3">
      <c r="A2072" t="s">
        <v>208</v>
      </c>
      <c r="B2072" t="s">
        <v>206</v>
      </c>
      <c r="C2072" t="s">
        <v>209</v>
      </c>
      <c r="D2072" s="33">
        <v>44411</v>
      </c>
      <c r="E2072">
        <v>2336603</v>
      </c>
      <c r="F2072">
        <v>1366</v>
      </c>
      <c r="G2072">
        <v>1260.857</v>
      </c>
      <c r="H2072">
        <v>55643</v>
      </c>
      <c r="I2072">
        <v>47</v>
      </c>
      <c r="J2072">
        <v>31.856999999999999</v>
      </c>
      <c r="K2072">
        <v>53756.012000000002</v>
      </c>
      <c r="L2072">
        <v>31.425999999999998</v>
      </c>
      <c r="M2072">
        <v>29.007000000000001</v>
      </c>
      <c r="N2072">
        <v>1280.126</v>
      </c>
      <c r="O2072">
        <v>1.081</v>
      </c>
      <c r="P2072">
        <v>0.73299999999999998</v>
      </c>
      <c r="Q2072">
        <v>1.1399999999999999</v>
      </c>
      <c r="AA2072">
        <v>11424130</v>
      </c>
      <c r="AB2072">
        <v>262.82400000000001</v>
      </c>
      <c r="AD2072">
        <v>17551</v>
      </c>
      <c r="AE2072">
        <v>0.40400000000000003</v>
      </c>
      <c r="AF2072">
        <v>7.1800000000000003E-2</v>
      </c>
      <c r="AG2072">
        <v>13.9</v>
      </c>
      <c r="AH2072" t="s">
        <v>204</v>
      </c>
      <c r="AI2072">
        <v>5911202</v>
      </c>
      <c r="AJ2072">
        <v>3759403</v>
      </c>
      <c r="AK2072">
        <v>2152296</v>
      </c>
      <c r="AM2072">
        <v>153258</v>
      </c>
      <c r="AN2072">
        <v>118468</v>
      </c>
      <c r="AO2072">
        <v>13.6</v>
      </c>
      <c r="AP2072">
        <v>8.65</v>
      </c>
      <c r="AQ2072">
        <v>4.95</v>
      </c>
      <c r="AS2072">
        <v>2725</v>
      </c>
      <c r="AT2072">
        <v>70670</v>
      </c>
      <c r="AU2072">
        <v>0.16300000000000001</v>
      </c>
      <c r="AV2072">
        <v>50.93</v>
      </c>
      <c r="AW2072">
        <v>43466822</v>
      </c>
      <c r="AX2072">
        <v>77.39</v>
      </c>
      <c r="AY2072">
        <v>41.4</v>
      </c>
      <c r="AZ2072">
        <v>16.462</v>
      </c>
      <c r="BA2072">
        <v>11.132999999999999</v>
      </c>
      <c r="BB2072">
        <v>7894.393</v>
      </c>
      <c r="BC2072">
        <v>0.1</v>
      </c>
      <c r="BD2072">
        <v>539.84900000000005</v>
      </c>
      <c r="BE2072">
        <v>7.11</v>
      </c>
      <c r="BF2072">
        <v>13.5</v>
      </c>
      <c r="BG2072">
        <v>47.4</v>
      </c>
      <c r="BI2072">
        <v>8.8000000000000007</v>
      </c>
      <c r="BJ2072">
        <v>72.06</v>
      </c>
      <c r="BK2072">
        <v>0.77900000000000003</v>
      </c>
    </row>
    <row r="2073" spans="1:67" x14ac:dyDescent="0.3">
      <c r="A2073" t="s">
        <v>208</v>
      </c>
      <c r="B2073" t="s">
        <v>206</v>
      </c>
      <c r="C2073" t="s">
        <v>209</v>
      </c>
      <c r="D2073" s="33">
        <v>44412</v>
      </c>
      <c r="E2073">
        <v>2338123</v>
      </c>
      <c r="F2073">
        <v>1520</v>
      </c>
      <c r="G2073">
        <v>1297</v>
      </c>
      <c r="H2073">
        <v>55707</v>
      </c>
      <c r="I2073">
        <v>64</v>
      </c>
      <c r="J2073">
        <v>36.856999999999999</v>
      </c>
      <c r="K2073">
        <v>53790.981</v>
      </c>
      <c r="L2073">
        <v>34.969000000000001</v>
      </c>
      <c r="M2073">
        <v>29.838999999999999</v>
      </c>
      <c r="N2073">
        <v>1281.598</v>
      </c>
      <c r="O2073">
        <v>1.472</v>
      </c>
      <c r="P2073">
        <v>0.84799999999999998</v>
      </c>
      <c r="Q2073">
        <v>1.1299999999999999</v>
      </c>
      <c r="AD2073">
        <v>17730</v>
      </c>
      <c r="AE2073">
        <v>0.40799999999999997</v>
      </c>
      <c r="AF2073">
        <v>7.3200000000000001E-2</v>
      </c>
      <c r="AG2073">
        <v>13.7</v>
      </c>
      <c r="AH2073" t="s">
        <v>204</v>
      </c>
      <c r="AI2073">
        <v>6070323</v>
      </c>
      <c r="AJ2073">
        <v>3855093</v>
      </c>
      <c r="AK2073">
        <v>2215727</v>
      </c>
      <c r="AM2073">
        <v>159121</v>
      </c>
      <c r="AN2073">
        <v>120636</v>
      </c>
      <c r="AO2073">
        <v>13.97</v>
      </c>
      <c r="AP2073">
        <v>8.8699999999999992</v>
      </c>
      <c r="AQ2073">
        <v>5.0999999999999996</v>
      </c>
      <c r="AS2073">
        <v>2775</v>
      </c>
      <c r="AT2073">
        <v>72068</v>
      </c>
      <c r="AU2073">
        <v>0.16600000000000001</v>
      </c>
      <c r="AV2073">
        <v>50.93</v>
      </c>
      <c r="AW2073">
        <v>43466822</v>
      </c>
      <c r="AX2073">
        <v>77.39</v>
      </c>
      <c r="AY2073">
        <v>41.4</v>
      </c>
      <c r="AZ2073">
        <v>16.462</v>
      </c>
      <c r="BA2073">
        <v>11.132999999999999</v>
      </c>
      <c r="BB2073">
        <v>7894.393</v>
      </c>
      <c r="BC2073">
        <v>0.1</v>
      </c>
      <c r="BD2073">
        <v>539.84900000000005</v>
      </c>
      <c r="BE2073">
        <v>7.11</v>
      </c>
      <c r="BF2073">
        <v>13.5</v>
      </c>
      <c r="BG2073">
        <v>47.4</v>
      </c>
      <c r="BI2073">
        <v>8.8000000000000007</v>
      </c>
      <c r="BJ2073">
        <v>72.06</v>
      </c>
      <c r="BK2073">
        <v>0.77900000000000003</v>
      </c>
    </row>
    <row r="2074" spans="1:67" x14ac:dyDescent="0.3">
      <c r="A2074" t="s">
        <v>208</v>
      </c>
      <c r="B2074" t="s">
        <v>206</v>
      </c>
      <c r="C2074" t="s">
        <v>209</v>
      </c>
      <c r="D2074" s="33">
        <v>44413</v>
      </c>
      <c r="E2074">
        <v>2339731</v>
      </c>
      <c r="F2074">
        <v>1608</v>
      </c>
      <c r="G2074">
        <v>1327.2860000000001</v>
      </c>
      <c r="H2074">
        <v>55755</v>
      </c>
      <c r="I2074">
        <v>48</v>
      </c>
      <c r="J2074">
        <v>38</v>
      </c>
      <c r="K2074">
        <v>53827.974999999999</v>
      </c>
      <c r="L2074">
        <v>36.994</v>
      </c>
      <c r="M2074">
        <v>30.536000000000001</v>
      </c>
      <c r="N2074">
        <v>1282.702</v>
      </c>
      <c r="O2074">
        <v>1.1040000000000001</v>
      </c>
      <c r="P2074">
        <v>0.874</v>
      </c>
      <c r="Q2074">
        <v>1.1200000000000001</v>
      </c>
      <c r="AD2074">
        <v>17909</v>
      </c>
      <c r="AE2074">
        <v>0.41199999999999998</v>
      </c>
      <c r="AF2074">
        <v>7.4099999999999999E-2</v>
      </c>
      <c r="AG2074">
        <v>13.5</v>
      </c>
      <c r="AH2074" t="s">
        <v>204</v>
      </c>
      <c r="AI2074">
        <v>6237706</v>
      </c>
      <c r="AJ2074">
        <v>3953540</v>
      </c>
      <c r="AK2074">
        <v>2284663</v>
      </c>
      <c r="AM2074">
        <v>167383</v>
      </c>
      <c r="AN2074">
        <v>123083</v>
      </c>
      <c r="AO2074">
        <v>14.35</v>
      </c>
      <c r="AP2074">
        <v>9.1</v>
      </c>
      <c r="AQ2074">
        <v>5.26</v>
      </c>
      <c r="AS2074">
        <v>2832</v>
      </c>
      <c r="AT2074">
        <v>73702</v>
      </c>
      <c r="AU2074">
        <v>0.17</v>
      </c>
      <c r="AV2074">
        <v>50.93</v>
      </c>
      <c r="AW2074">
        <v>43466822</v>
      </c>
      <c r="AX2074">
        <v>77.39</v>
      </c>
      <c r="AY2074">
        <v>41.4</v>
      </c>
      <c r="AZ2074">
        <v>16.462</v>
      </c>
      <c r="BA2074">
        <v>11.132999999999999</v>
      </c>
      <c r="BB2074">
        <v>7894.393</v>
      </c>
      <c r="BC2074">
        <v>0.1</v>
      </c>
      <c r="BD2074">
        <v>539.84900000000005</v>
      </c>
      <c r="BE2074">
        <v>7.11</v>
      </c>
      <c r="BF2074">
        <v>13.5</v>
      </c>
      <c r="BG2074">
        <v>47.4</v>
      </c>
      <c r="BI2074">
        <v>8.8000000000000007</v>
      </c>
      <c r="BJ2074">
        <v>72.06</v>
      </c>
      <c r="BK2074">
        <v>0.77900000000000003</v>
      </c>
    </row>
    <row r="2075" spans="1:67" x14ac:dyDescent="0.3">
      <c r="A2075" t="s">
        <v>208</v>
      </c>
      <c r="B2075" t="s">
        <v>206</v>
      </c>
      <c r="C2075" t="s">
        <v>209</v>
      </c>
      <c r="D2075" s="33">
        <v>44414</v>
      </c>
      <c r="E2075">
        <v>2341399</v>
      </c>
      <c r="F2075">
        <v>1668</v>
      </c>
      <c r="G2075">
        <v>1349.857</v>
      </c>
      <c r="H2075">
        <v>55792</v>
      </c>
      <c r="I2075">
        <v>37</v>
      </c>
      <c r="J2075">
        <v>38.713999999999999</v>
      </c>
      <c r="K2075">
        <v>53866.349000000002</v>
      </c>
      <c r="L2075">
        <v>38.374000000000002</v>
      </c>
      <c r="M2075">
        <v>31.055</v>
      </c>
      <c r="N2075">
        <v>1283.5540000000001</v>
      </c>
      <c r="O2075">
        <v>0.85099999999999998</v>
      </c>
      <c r="P2075">
        <v>0.89100000000000001</v>
      </c>
      <c r="Q2075">
        <v>1.1100000000000001</v>
      </c>
      <c r="AA2075">
        <v>11487542</v>
      </c>
      <c r="AB2075">
        <v>264.28300000000002</v>
      </c>
      <c r="AD2075">
        <v>18088</v>
      </c>
      <c r="AE2075">
        <v>0.41599999999999998</v>
      </c>
      <c r="AF2075">
        <v>7.46E-2</v>
      </c>
      <c r="AG2075">
        <v>13.4</v>
      </c>
      <c r="AH2075" t="s">
        <v>204</v>
      </c>
      <c r="AI2075">
        <v>6408308</v>
      </c>
      <c r="AJ2075">
        <v>4055090</v>
      </c>
      <c r="AK2075">
        <v>2355215</v>
      </c>
      <c r="AM2075">
        <v>170602</v>
      </c>
      <c r="AN2075">
        <v>126015</v>
      </c>
      <c r="AO2075">
        <v>14.74</v>
      </c>
      <c r="AP2075">
        <v>9.33</v>
      </c>
      <c r="AQ2075">
        <v>5.42</v>
      </c>
      <c r="AS2075">
        <v>2899</v>
      </c>
      <c r="AT2075">
        <v>75606</v>
      </c>
      <c r="AU2075">
        <v>0.17399999999999999</v>
      </c>
      <c r="AV2075">
        <v>50.93</v>
      </c>
      <c r="AW2075">
        <v>43466822</v>
      </c>
      <c r="AX2075">
        <v>77.39</v>
      </c>
      <c r="AY2075">
        <v>41.4</v>
      </c>
      <c r="AZ2075">
        <v>16.462</v>
      </c>
      <c r="BA2075">
        <v>11.132999999999999</v>
      </c>
      <c r="BB2075">
        <v>7894.393</v>
      </c>
      <c r="BC2075">
        <v>0.1</v>
      </c>
      <c r="BD2075">
        <v>539.84900000000005</v>
      </c>
      <c r="BE2075">
        <v>7.11</v>
      </c>
      <c r="BF2075">
        <v>13.5</v>
      </c>
      <c r="BG2075">
        <v>47.4</v>
      </c>
      <c r="BI2075">
        <v>8.8000000000000007</v>
      </c>
      <c r="BJ2075">
        <v>72.06</v>
      </c>
      <c r="BK2075">
        <v>0.77900000000000003</v>
      </c>
    </row>
    <row r="2076" spans="1:67" x14ac:dyDescent="0.3">
      <c r="A2076" t="s">
        <v>208</v>
      </c>
      <c r="B2076" t="s">
        <v>206</v>
      </c>
      <c r="C2076" t="s">
        <v>209</v>
      </c>
      <c r="D2076" s="33">
        <v>44415</v>
      </c>
      <c r="E2076">
        <v>2343046</v>
      </c>
      <c r="F2076">
        <v>1647</v>
      </c>
      <c r="G2076">
        <v>1376.7139999999999</v>
      </c>
      <c r="H2076">
        <v>55836</v>
      </c>
      <c r="I2076">
        <v>44</v>
      </c>
      <c r="J2076">
        <v>40</v>
      </c>
      <c r="K2076">
        <v>53904.24</v>
      </c>
      <c r="L2076">
        <v>37.890999999999998</v>
      </c>
      <c r="M2076">
        <v>31.672999999999998</v>
      </c>
      <c r="N2076">
        <v>1284.566</v>
      </c>
      <c r="O2076">
        <v>1.012</v>
      </c>
      <c r="P2076">
        <v>0.92</v>
      </c>
      <c r="Q2076">
        <v>1.1100000000000001</v>
      </c>
      <c r="Z2076">
        <v>22273</v>
      </c>
      <c r="AA2076">
        <v>11509815</v>
      </c>
      <c r="AB2076">
        <v>264.79500000000002</v>
      </c>
      <c r="AC2076">
        <v>0.51200000000000001</v>
      </c>
      <c r="AD2076">
        <v>19013</v>
      </c>
      <c r="AE2076">
        <v>0.437</v>
      </c>
      <c r="AF2076">
        <v>7.2400000000000006E-2</v>
      </c>
      <c r="AG2076">
        <v>13.8</v>
      </c>
      <c r="AH2076" t="s">
        <v>204</v>
      </c>
      <c r="AI2076">
        <v>6487273</v>
      </c>
      <c r="AJ2076">
        <v>4106083</v>
      </c>
      <c r="AK2076">
        <v>2384687</v>
      </c>
      <c r="AM2076">
        <v>78965</v>
      </c>
      <c r="AN2076">
        <v>127510</v>
      </c>
      <c r="AO2076">
        <v>14.92</v>
      </c>
      <c r="AP2076">
        <v>9.4499999999999993</v>
      </c>
      <c r="AQ2076">
        <v>5.49</v>
      </c>
      <c r="AS2076">
        <v>2934</v>
      </c>
      <c r="AT2076">
        <v>76377</v>
      </c>
      <c r="AU2076">
        <v>0.17599999999999999</v>
      </c>
      <c r="AV2076">
        <v>50.93</v>
      </c>
      <c r="AW2076">
        <v>43466822</v>
      </c>
      <c r="AX2076">
        <v>77.39</v>
      </c>
      <c r="AY2076">
        <v>41.4</v>
      </c>
      <c r="AZ2076">
        <v>16.462</v>
      </c>
      <c r="BA2076">
        <v>11.132999999999999</v>
      </c>
      <c r="BB2076">
        <v>7894.393</v>
      </c>
      <c r="BC2076">
        <v>0.1</v>
      </c>
      <c r="BD2076">
        <v>539.84900000000005</v>
      </c>
      <c r="BE2076">
        <v>7.11</v>
      </c>
      <c r="BF2076">
        <v>13.5</v>
      </c>
      <c r="BG2076">
        <v>47.4</v>
      </c>
      <c r="BI2076">
        <v>8.8000000000000007</v>
      </c>
      <c r="BJ2076">
        <v>72.06</v>
      </c>
      <c r="BK2076">
        <v>0.77900000000000003</v>
      </c>
    </row>
    <row r="2077" spans="1:67" x14ac:dyDescent="0.3">
      <c r="A2077" t="s">
        <v>208</v>
      </c>
      <c r="B2077" t="s">
        <v>206</v>
      </c>
      <c r="C2077" t="s">
        <v>209</v>
      </c>
      <c r="D2077" s="33">
        <v>44416</v>
      </c>
      <c r="E2077">
        <v>2344260</v>
      </c>
      <c r="F2077">
        <v>1214</v>
      </c>
      <c r="G2077">
        <v>1403.857</v>
      </c>
      <c r="H2077">
        <v>55867</v>
      </c>
      <c r="I2077">
        <v>31</v>
      </c>
      <c r="J2077">
        <v>41.429000000000002</v>
      </c>
      <c r="K2077">
        <v>53932.169000000002</v>
      </c>
      <c r="L2077">
        <v>27.928999999999998</v>
      </c>
      <c r="M2077">
        <v>32.296999999999997</v>
      </c>
      <c r="N2077">
        <v>1285.279</v>
      </c>
      <c r="O2077">
        <v>0.71299999999999997</v>
      </c>
      <c r="P2077">
        <v>0.95299999999999996</v>
      </c>
      <c r="Q2077">
        <v>1.1200000000000001</v>
      </c>
      <c r="Z2077">
        <v>18276</v>
      </c>
      <c r="AA2077">
        <v>11528091</v>
      </c>
      <c r="AB2077">
        <v>265.21600000000001</v>
      </c>
      <c r="AC2077">
        <v>0.42</v>
      </c>
      <c r="AD2077">
        <v>19366</v>
      </c>
      <c r="AE2077">
        <v>0.44600000000000001</v>
      </c>
      <c r="AF2077">
        <v>7.2499999999999995E-2</v>
      </c>
      <c r="AG2077">
        <v>13.8</v>
      </c>
      <c r="AH2077" t="s">
        <v>204</v>
      </c>
      <c r="AI2077">
        <v>6538718</v>
      </c>
      <c r="AJ2077">
        <v>4137071</v>
      </c>
      <c r="AK2077">
        <v>2407144</v>
      </c>
      <c r="AM2077">
        <v>51445</v>
      </c>
      <c r="AN2077">
        <v>129419</v>
      </c>
      <c r="AO2077">
        <v>15.04</v>
      </c>
      <c r="AP2077">
        <v>9.52</v>
      </c>
      <c r="AQ2077">
        <v>5.54</v>
      </c>
      <c r="AS2077">
        <v>2977</v>
      </c>
      <c r="AT2077">
        <v>76843</v>
      </c>
      <c r="AU2077">
        <v>0.17699999999999999</v>
      </c>
      <c r="AV2077">
        <v>50.93</v>
      </c>
      <c r="AW2077">
        <v>43466822</v>
      </c>
      <c r="AX2077">
        <v>77.39</v>
      </c>
      <c r="AY2077">
        <v>41.4</v>
      </c>
      <c r="AZ2077">
        <v>16.462</v>
      </c>
      <c r="BA2077">
        <v>11.132999999999999</v>
      </c>
      <c r="BB2077">
        <v>7894.393</v>
      </c>
      <c r="BC2077">
        <v>0.1</v>
      </c>
      <c r="BD2077">
        <v>539.84900000000005</v>
      </c>
      <c r="BE2077">
        <v>7.11</v>
      </c>
      <c r="BF2077">
        <v>13.5</v>
      </c>
      <c r="BG2077">
        <v>47.4</v>
      </c>
      <c r="BI2077">
        <v>8.8000000000000007</v>
      </c>
      <c r="BJ2077">
        <v>72.06</v>
      </c>
      <c r="BK2077">
        <v>0.77900000000000003</v>
      </c>
    </row>
    <row r="2078" spans="1:67" x14ac:dyDescent="0.3">
      <c r="A2078" t="s">
        <v>208</v>
      </c>
      <c r="B2078" t="s">
        <v>206</v>
      </c>
      <c r="C2078" t="s">
        <v>209</v>
      </c>
      <c r="D2078" s="33">
        <v>44417</v>
      </c>
      <c r="E2078">
        <v>2345166</v>
      </c>
      <c r="F2078">
        <v>906</v>
      </c>
      <c r="G2078">
        <v>1418.4290000000001</v>
      </c>
      <c r="H2078">
        <v>55890</v>
      </c>
      <c r="I2078">
        <v>23</v>
      </c>
      <c r="J2078">
        <v>42</v>
      </c>
      <c r="K2078">
        <v>53953.012999999999</v>
      </c>
      <c r="L2078">
        <v>20.843</v>
      </c>
      <c r="M2078">
        <v>32.631999999999998</v>
      </c>
      <c r="N2078">
        <v>1285.808</v>
      </c>
      <c r="O2078">
        <v>0.52900000000000003</v>
      </c>
      <c r="P2078">
        <v>0.96599999999999997</v>
      </c>
      <c r="Q2078">
        <v>1.1299999999999999</v>
      </c>
      <c r="Z2078">
        <v>9383</v>
      </c>
      <c r="AA2078">
        <v>11537474</v>
      </c>
      <c r="AB2078">
        <v>265.43200000000002</v>
      </c>
      <c r="AC2078">
        <v>0.216</v>
      </c>
      <c r="AD2078">
        <v>18449</v>
      </c>
      <c r="AE2078">
        <v>0.42399999999999999</v>
      </c>
      <c r="AF2078">
        <v>7.6899999999999996E-2</v>
      </c>
      <c r="AG2078">
        <v>13</v>
      </c>
      <c r="AH2078" t="s">
        <v>204</v>
      </c>
      <c r="AI2078">
        <v>6678726</v>
      </c>
      <c r="AJ2078">
        <v>4220768</v>
      </c>
      <c r="AK2078">
        <v>2463455</v>
      </c>
      <c r="AM2078">
        <v>140008</v>
      </c>
      <c r="AN2078">
        <v>131540</v>
      </c>
      <c r="AO2078">
        <v>15.37</v>
      </c>
      <c r="AP2078">
        <v>9.7100000000000009</v>
      </c>
      <c r="AQ2078">
        <v>5.67</v>
      </c>
      <c r="AS2078">
        <v>3026</v>
      </c>
      <c r="AT2078">
        <v>78751</v>
      </c>
      <c r="AU2078">
        <v>0.18099999999999999</v>
      </c>
      <c r="AV2078">
        <v>50.93</v>
      </c>
      <c r="AW2078">
        <v>43466822</v>
      </c>
      <c r="AX2078">
        <v>77.39</v>
      </c>
      <c r="AY2078">
        <v>41.4</v>
      </c>
      <c r="AZ2078">
        <v>16.462</v>
      </c>
      <c r="BA2078">
        <v>11.132999999999999</v>
      </c>
      <c r="BB2078">
        <v>7894.393</v>
      </c>
      <c r="BC2078">
        <v>0.1</v>
      </c>
      <c r="BD2078">
        <v>539.84900000000005</v>
      </c>
      <c r="BE2078">
        <v>7.11</v>
      </c>
      <c r="BF2078">
        <v>13.5</v>
      </c>
      <c r="BG2078">
        <v>47.4</v>
      </c>
      <c r="BI2078">
        <v>8.8000000000000007</v>
      </c>
      <c r="BJ2078">
        <v>72.06</v>
      </c>
      <c r="BK2078">
        <v>0.77900000000000003</v>
      </c>
    </row>
    <row r="2079" spans="1:67" x14ac:dyDescent="0.3">
      <c r="A2079" t="s">
        <v>208</v>
      </c>
      <c r="B2079" t="s">
        <v>206</v>
      </c>
      <c r="C2079" t="s">
        <v>209</v>
      </c>
      <c r="D2079" s="33">
        <v>44418</v>
      </c>
      <c r="E2079">
        <v>2346560</v>
      </c>
      <c r="F2079">
        <v>1394</v>
      </c>
      <c r="G2079">
        <v>1422.4290000000001</v>
      </c>
      <c r="H2079">
        <v>55937</v>
      </c>
      <c r="I2079">
        <v>47</v>
      </c>
      <c r="J2079">
        <v>42</v>
      </c>
      <c r="K2079">
        <v>53985.082999999999</v>
      </c>
      <c r="L2079">
        <v>32.07</v>
      </c>
      <c r="M2079">
        <v>32.723999999999997</v>
      </c>
      <c r="N2079">
        <v>1286.8900000000001</v>
      </c>
      <c r="O2079">
        <v>1.081</v>
      </c>
      <c r="P2079">
        <v>0.96599999999999997</v>
      </c>
      <c r="Q2079">
        <v>1.1299999999999999</v>
      </c>
      <c r="Z2079">
        <v>21705</v>
      </c>
      <c r="AA2079">
        <v>11559179</v>
      </c>
      <c r="AB2079">
        <v>265.93099999999998</v>
      </c>
      <c r="AC2079">
        <v>0.499</v>
      </c>
      <c r="AD2079">
        <v>19293</v>
      </c>
      <c r="AE2079">
        <v>0.44400000000000001</v>
      </c>
      <c r="AF2079">
        <v>7.3700000000000002E-2</v>
      </c>
      <c r="AG2079">
        <v>13.6</v>
      </c>
      <c r="AH2079" t="s">
        <v>204</v>
      </c>
      <c r="AI2079">
        <v>6846399</v>
      </c>
      <c r="AJ2079">
        <v>4324551</v>
      </c>
      <c r="AK2079">
        <v>2527345</v>
      </c>
      <c r="AM2079">
        <v>167673</v>
      </c>
      <c r="AN2079">
        <v>133600</v>
      </c>
      <c r="AO2079">
        <v>15.75</v>
      </c>
      <c r="AP2079">
        <v>9.9499999999999993</v>
      </c>
      <c r="AQ2079">
        <v>5.81</v>
      </c>
      <c r="AS2079">
        <v>3074</v>
      </c>
      <c r="AT2079">
        <v>80735</v>
      </c>
      <c r="AU2079">
        <v>0.186</v>
      </c>
      <c r="AV2079">
        <v>50.93</v>
      </c>
      <c r="AW2079">
        <v>43466822</v>
      </c>
      <c r="AX2079">
        <v>77.39</v>
      </c>
      <c r="AY2079">
        <v>41.4</v>
      </c>
      <c r="AZ2079">
        <v>16.462</v>
      </c>
      <c r="BA2079">
        <v>11.132999999999999</v>
      </c>
      <c r="BB2079">
        <v>7894.393</v>
      </c>
      <c r="BC2079">
        <v>0.1</v>
      </c>
      <c r="BD2079">
        <v>539.84900000000005</v>
      </c>
      <c r="BE2079">
        <v>7.11</v>
      </c>
      <c r="BF2079">
        <v>13.5</v>
      </c>
      <c r="BG2079">
        <v>47.4</v>
      </c>
      <c r="BI2079">
        <v>8.8000000000000007</v>
      </c>
      <c r="BJ2079">
        <v>72.06</v>
      </c>
      <c r="BK2079">
        <v>0.77900000000000003</v>
      </c>
    </row>
    <row r="2080" spans="1:67" x14ac:dyDescent="0.3">
      <c r="A2080" t="s">
        <v>208</v>
      </c>
      <c r="B2080" t="s">
        <v>206</v>
      </c>
      <c r="C2080" t="s">
        <v>209</v>
      </c>
      <c r="D2080" s="33">
        <v>44419</v>
      </c>
      <c r="E2080">
        <v>2348295</v>
      </c>
      <c r="F2080">
        <v>1735</v>
      </c>
      <c r="G2080">
        <v>1453.143</v>
      </c>
      <c r="H2080">
        <v>55977</v>
      </c>
      <c r="I2080">
        <v>40</v>
      </c>
      <c r="J2080">
        <v>38.570999999999998</v>
      </c>
      <c r="K2080">
        <v>54024.999000000003</v>
      </c>
      <c r="L2080">
        <v>39.915999999999997</v>
      </c>
      <c r="M2080">
        <v>33.430999999999997</v>
      </c>
      <c r="N2080">
        <v>1287.81</v>
      </c>
      <c r="O2080">
        <v>0.92</v>
      </c>
      <c r="P2080">
        <v>0.88700000000000001</v>
      </c>
      <c r="Q2080">
        <v>1.1399999999999999</v>
      </c>
      <c r="Z2080">
        <v>23633</v>
      </c>
      <c r="AA2080">
        <v>11582812</v>
      </c>
      <c r="AB2080">
        <v>266.47500000000002</v>
      </c>
      <c r="AC2080">
        <v>0.54400000000000004</v>
      </c>
      <c r="AD2080">
        <v>19649</v>
      </c>
      <c r="AE2080">
        <v>0.45200000000000001</v>
      </c>
      <c r="AF2080">
        <v>7.3999999999999996E-2</v>
      </c>
      <c r="AG2080">
        <v>13.5</v>
      </c>
      <c r="AH2080" t="s">
        <v>204</v>
      </c>
      <c r="AI2080">
        <v>7008448</v>
      </c>
      <c r="AJ2080">
        <v>4427896</v>
      </c>
      <c r="AK2080">
        <v>2588049</v>
      </c>
      <c r="AM2080">
        <v>162049</v>
      </c>
      <c r="AN2080">
        <v>134018</v>
      </c>
      <c r="AO2080">
        <v>16.12</v>
      </c>
      <c r="AP2080">
        <v>10.19</v>
      </c>
      <c r="AQ2080">
        <v>5.95</v>
      </c>
      <c r="AS2080">
        <v>3083</v>
      </c>
      <c r="AT2080">
        <v>81829</v>
      </c>
      <c r="AU2080">
        <v>0.188</v>
      </c>
      <c r="AV2080">
        <v>50.93</v>
      </c>
      <c r="AW2080">
        <v>43466822</v>
      </c>
      <c r="AX2080">
        <v>77.39</v>
      </c>
      <c r="AY2080">
        <v>41.4</v>
      </c>
      <c r="AZ2080">
        <v>16.462</v>
      </c>
      <c r="BA2080">
        <v>11.132999999999999</v>
      </c>
      <c r="BB2080">
        <v>7894.393</v>
      </c>
      <c r="BC2080">
        <v>0.1</v>
      </c>
      <c r="BD2080">
        <v>539.84900000000005</v>
      </c>
      <c r="BE2080">
        <v>7.11</v>
      </c>
      <c r="BF2080">
        <v>13.5</v>
      </c>
      <c r="BG2080">
        <v>47.4</v>
      </c>
      <c r="BI2080">
        <v>8.8000000000000007</v>
      </c>
      <c r="BJ2080">
        <v>72.06</v>
      </c>
      <c r="BK2080">
        <v>0.77900000000000003</v>
      </c>
    </row>
    <row r="2081" spans="1:63" x14ac:dyDescent="0.3">
      <c r="A2081" t="s">
        <v>208</v>
      </c>
      <c r="B2081" t="s">
        <v>206</v>
      </c>
      <c r="C2081" t="s">
        <v>209</v>
      </c>
      <c r="D2081" s="33">
        <v>44420</v>
      </c>
      <c r="E2081">
        <v>2350163</v>
      </c>
      <c r="F2081">
        <v>1868</v>
      </c>
      <c r="G2081">
        <v>1490.2860000000001</v>
      </c>
      <c r="H2081">
        <v>56021</v>
      </c>
      <c r="I2081">
        <v>44</v>
      </c>
      <c r="J2081">
        <v>38</v>
      </c>
      <c r="K2081">
        <v>54067.974000000002</v>
      </c>
      <c r="L2081">
        <v>42.975000000000001</v>
      </c>
      <c r="M2081">
        <v>34.286000000000001</v>
      </c>
      <c r="N2081">
        <v>1288.8219999999999</v>
      </c>
      <c r="O2081">
        <v>1.012</v>
      </c>
      <c r="P2081">
        <v>0.874</v>
      </c>
      <c r="Q2081">
        <v>1.1299999999999999</v>
      </c>
      <c r="Z2081">
        <v>22049</v>
      </c>
      <c r="AA2081">
        <v>11604861</v>
      </c>
      <c r="AB2081">
        <v>266.98200000000003</v>
      </c>
      <c r="AC2081">
        <v>0.50700000000000001</v>
      </c>
      <c r="AD2081">
        <v>19779</v>
      </c>
      <c r="AE2081">
        <v>0.45500000000000002</v>
      </c>
      <c r="AF2081">
        <v>7.5300000000000006E-2</v>
      </c>
      <c r="AG2081">
        <v>13.3</v>
      </c>
      <c r="AH2081" t="s">
        <v>204</v>
      </c>
      <c r="AI2081">
        <v>7171758</v>
      </c>
      <c r="AJ2081">
        <v>4538441</v>
      </c>
      <c r="AK2081">
        <v>2641814</v>
      </c>
      <c r="AM2081">
        <v>163310</v>
      </c>
      <c r="AN2081">
        <v>133436</v>
      </c>
      <c r="AO2081">
        <v>16.5</v>
      </c>
      <c r="AP2081">
        <v>10.44</v>
      </c>
      <c r="AQ2081">
        <v>6.08</v>
      </c>
      <c r="AS2081">
        <v>3070</v>
      </c>
      <c r="AT2081">
        <v>83557</v>
      </c>
      <c r="AU2081">
        <v>0.192</v>
      </c>
      <c r="AV2081">
        <v>50.93</v>
      </c>
      <c r="AW2081">
        <v>43466822</v>
      </c>
      <c r="AX2081">
        <v>77.39</v>
      </c>
      <c r="AY2081">
        <v>41.4</v>
      </c>
      <c r="AZ2081">
        <v>16.462</v>
      </c>
      <c r="BA2081">
        <v>11.132999999999999</v>
      </c>
      <c r="BB2081">
        <v>7894.393</v>
      </c>
      <c r="BC2081">
        <v>0.1</v>
      </c>
      <c r="BD2081">
        <v>539.84900000000005</v>
      </c>
      <c r="BE2081">
        <v>7.11</v>
      </c>
      <c r="BF2081">
        <v>13.5</v>
      </c>
      <c r="BG2081">
        <v>47.4</v>
      </c>
      <c r="BI2081">
        <v>8.8000000000000007</v>
      </c>
      <c r="BJ2081">
        <v>72.06</v>
      </c>
      <c r="BK2081">
        <v>0.77900000000000003</v>
      </c>
    </row>
    <row r="2082" spans="1:63" x14ac:dyDescent="0.3">
      <c r="A2082" t="s">
        <v>208</v>
      </c>
      <c r="B2082" t="s">
        <v>206</v>
      </c>
      <c r="C2082" t="s">
        <v>209</v>
      </c>
      <c r="D2082" s="33">
        <v>44421</v>
      </c>
      <c r="E2082">
        <v>2352042</v>
      </c>
      <c r="F2082">
        <v>1879</v>
      </c>
      <c r="G2082">
        <v>1520.4290000000001</v>
      </c>
      <c r="H2082">
        <v>56085</v>
      </c>
      <c r="I2082">
        <v>64</v>
      </c>
      <c r="J2082">
        <v>41.856999999999999</v>
      </c>
      <c r="K2082">
        <v>54111.201999999997</v>
      </c>
      <c r="L2082">
        <v>43.228000000000002</v>
      </c>
      <c r="M2082">
        <v>34.978999999999999</v>
      </c>
      <c r="N2082">
        <v>1290.2940000000001</v>
      </c>
      <c r="O2082">
        <v>1.472</v>
      </c>
      <c r="P2082">
        <v>0.96299999999999997</v>
      </c>
      <c r="Q2082">
        <v>1.1200000000000001</v>
      </c>
      <c r="Z2082">
        <v>22318</v>
      </c>
      <c r="AA2082">
        <v>11627179</v>
      </c>
      <c r="AB2082">
        <v>267.495</v>
      </c>
      <c r="AC2082">
        <v>0.51300000000000001</v>
      </c>
      <c r="AD2082">
        <v>19948</v>
      </c>
      <c r="AE2082">
        <v>0.45900000000000002</v>
      </c>
      <c r="AF2082">
        <v>7.6200000000000004E-2</v>
      </c>
      <c r="AG2082">
        <v>13.1</v>
      </c>
      <c r="AH2082" t="s">
        <v>204</v>
      </c>
      <c r="AI2082">
        <v>7333550</v>
      </c>
      <c r="AJ2082">
        <v>4644647</v>
      </c>
      <c r="AK2082">
        <v>2699400</v>
      </c>
      <c r="AM2082">
        <v>161792</v>
      </c>
      <c r="AN2082">
        <v>132177</v>
      </c>
      <c r="AO2082">
        <v>16.87</v>
      </c>
      <c r="AP2082">
        <v>10.69</v>
      </c>
      <c r="AQ2082">
        <v>6.21</v>
      </c>
      <c r="AS2082">
        <v>3041</v>
      </c>
      <c r="AT2082">
        <v>84222</v>
      </c>
      <c r="AU2082">
        <v>0.19400000000000001</v>
      </c>
      <c r="AV2082">
        <v>50.93</v>
      </c>
      <c r="AW2082">
        <v>43466822</v>
      </c>
      <c r="AX2082">
        <v>77.39</v>
      </c>
      <c r="AY2082">
        <v>41.4</v>
      </c>
      <c r="AZ2082">
        <v>16.462</v>
      </c>
      <c r="BA2082">
        <v>11.132999999999999</v>
      </c>
      <c r="BB2082">
        <v>7894.393</v>
      </c>
      <c r="BC2082">
        <v>0.1</v>
      </c>
      <c r="BD2082">
        <v>539.84900000000005</v>
      </c>
      <c r="BE2082">
        <v>7.11</v>
      </c>
      <c r="BF2082">
        <v>13.5</v>
      </c>
      <c r="BG2082">
        <v>47.4</v>
      </c>
      <c r="BI2082">
        <v>8.8000000000000007</v>
      </c>
      <c r="BJ2082">
        <v>72.06</v>
      </c>
      <c r="BK2082">
        <v>0.77900000000000003</v>
      </c>
    </row>
    <row r="2083" spans="1:63" x14ac:dyDescent="0.3">
      <c r="A2083" t="s">
        <v>208</v>
      </c>
      <c r="B2083" t="s">
        <v>206</v>
      </c>
      <c r="C2083" t="s">
        <v>209</v>
      </c>
      <c r="D2083" s="33">
        <v>44422</v>
      </c>
      <c r="E2083">
        <v>2354008</v>
      </c>
      <c r="F2083">
        <v>1966</v>
      </c>
      <c r="G2083">
        <v>1566</v>
      </c>
      <c r="H2083">
        <v>56126</v>
      </c>
      <c r="I2083">
        <v>41</v>
      </c>
      <c r="J2083">
        <v>41.429000000000002</v>
      </c>
      <c r="K2083">
        <v>54156.432000000001</v>
      </c>
      <c r="L2083">
        <v>45.23</v>
      </c>
      <c r="M2083">
        <v>36.027000000000001</v>
      </c>
      <c r="N2083">
        <v>1291.2380000000001</v>
      </c>
      <c r="O2083">
        <v>0.94299999999999995</v>
      </c>
      <c r="P2083">
        <v>0.95299999999999996</v>
      </c>
      <c r="Q2083">
        <v>1.1200000000000001</v>
      </c>
      <c r="Z2083">
        <v>24962</v>
      </c>
      <c r="AA2083">
        <v>11652141</v>
      </c>
      <c r="AB2083">
        <v>268.07</v>
      </c>
      <c r="AC2083">
        <v>0.57399999999999995</v>
      </c>
      <c r="AD2083">
        <v>20332</v>
      </c>
      <c r="AE2083">
        <v>0.46800000000000003</v>
      </c>
      <c r="AF2083">
        <v>7.6999999999999999E-2</v>
      </c>
      <c r="AG2083">
        <v>13</v>
      </c>
      <c r="AH2083" t="s">
        <v>204</v>
      </c>
      <c r="AI2083">
        <v>7409698</v>
      </c>
      <c r="AJ2083">
        <v>4691018</v>
      </c>
      <c r="AK2083">
        <v>2730177</v>
      </c>
      <c r="AM2083">
        <v>76148</v>
      </c>
      <c r="AN2083">
        <v>131775</v>
      </c>
      <c r="AO2083">
        <v>17.05</v>
      </c>
      <c r="AP2083">
        <v>10.79</v>
      </c>
      <c r="AQ2083">
        <v>6.28</v>
      </c>
      <c r="AS2083">
        <v>3032</v>
      </c>
      <c r="AT2083">
        <v>83562</v>
      </c>
      <c r="AU2083">
        <v>0.192</v>
      </c>
      <c r="AV2083">
        <v>50.93</v>
      </c>
      <c r="AW2083">
        <v>43466822</v>
      </c>
      <c r="AX2083">
        <v>77.39</v>
      </c>
      <c r="AY2083">
        <v>41.4</v>
      </c>
      <c r="AZ2083">
        <v>16.462</v>
      </c>
      <c r="BA2083">
        <v>11.132999999999999</v>
      </c>
      <c r="BB2083">
        <v>7894.393</v>
      </c>
      <c r="BC2083">
        <v>0.1</v>
      </c>
      <c r="BD2083">
        <v>539.84900000000005</v>
      </c>
      <c r="BE2083">
        <v>7.11</v>
      </c>
      <c r="BF2083">
        <v>13.5</v>
      </c>
      <c r="BG2083">
        <v>47.4</v>
      </c>
      <c r="BI2083">
        <v>8.8000000000000007</v>
      </c>
      <c r="BJ2083">
        <v>72.06</v>
      </c>
      <c r="BK2083">
        <v>0.77900000000000003</v>
      </c>
    </row>
    <row r="2084" spans="1:63" x14ac:dyDescent="0.3">
      <c r="A2084" t="s">
        <v>208</v>
      </c>
      <c r="B2084" t="s">
        <v>206</v>
      </c>
      <c r="C2084" t="s">
        <v>209</v>
      </c>
      <c r="D2084" s="33">
        <v>44423</v>
      </c>
      <c r="E2084">
        <v>2355317</v>
      </c>
      <c r="F2084">
        <v>1309</v>
      </c>
      <c r="G2084">
        <v>1579.5709999999999</v>
      </c>
      <c r="H2084">
        <v>56159</v>
      </c>
      <c r="I2084">
        <v>33</v>
      </c>
      <c r="J2084">
        <v>41.713999999999999</v>
      </c>
      <c r="K2084">
        <v>54186.546999999999</v>
      </c>
      <c r="L2084">
        <v>30.114999999999998</v>
      </c>
      <c r="M2084">
        <v>36.340000000000003</v>
      </c>
      <c r="N2084">
        <v>1291.9970000000001</v>
      </c>
      <c r="O2084">
        <v>0.75900000000000001</v>
      </c>
      <c r="P2084">
        <v>0.96</v>
      </c>
      <c r="Q2084">
        <v>1.1200000000000001</v>
      </c>
      <c r="AD2084">
        <v>19961</v>
      </c>
      <c r="AE2084">
        <v>0.45900000000000002</v>
      </c>
      <c r="AF2084">
        <v>7.9100000000000004E-2</v>
      </c>
      <c r="AG2084">
        <v>12.6</v>
      </c>
      <c r="AH2084" t="s">
        <v>204</v>
      </c>
      <c r="AI2084">
        <v>7460766</v>
      </c>
      <c r="AJ2084">
        <v>4722693</v>
      </c>
      <c r="AK2084">
        <v>2751070</v>
      </c>
      <c r="AM2084">
        <v>51068</v>
      </c>
      <c r="AN2084">
        <v>131721</v>
      </c>
      <c r="AO2084">
        <v>17.16</v>
      </c>
      <c r="AP2084">
        <v>10.87</v>
      </c>
      <c r="AQ2084">
        <v>6.33</v>
      </c>
      <c r="AS2084">
        <v>3030</v>
      </c>
      <c r="AT2084">
        <v>83660</v>
      </c>
      <c r="AU2084">
        <v>0.192</v>
      </c>
      <c r="AV2084">
        <v>50.93</v>
      </c>
      <c r="AW2084">
        <v>43466822</v>
      </c>
      <c r="AX2084">
        <v>77.39</v>
      </c>
      <c r="AY2084">
        <v>41.4</v>
      </c>
      <c r="AZ2084">
        <v>16.462</v>
      </c>
      <c r="BA2084">
        <v>11.132999999999999</v>
      </c>
      <c r="BB2084">
        <v>7894.393</v>
      </c>
      <c r="BC2084">
        <v>0.1</v>
      </c>
      <c r="BD2084">
        <v>539.84900000000005</v>
      </c>
      <c r="BE2084">
        <v>7.11</v>
      </c>
      <c r="BF2084">
        <v>13.5</v>
      </c>
      <c r="BG2084">
        <v>47.4</v>
      </c>
      <c r="BI2084">
        <v>8.8000000000000007</v>
      </c>
      <c r="BJ2084">
        <v>72.06</v>
      </c>
      <c r="BK2084">
        <v>0.77900000000000003</v>
      </c>
    </row>
    <row r="2085" spans="1:63" x14ac:dyDescent="0.3">
      <c r="A2085" t="s">
        <v>208</v>
      </c>
      <c r="B2085" t="s">
        <v>206</v>
      </c>
      <c r="C2085" t="s">
        <v>209</v>
      </c>
      <c r="D2085" s="33">
        <v>44424</v>
      </c>
      <c r="E2085">
        <v>2356345</v>
      </c>
      <c r="F2085">
        <v>1028</v>
      </c>
      <c r="G2085">
        <v>1597</v>
      </c>
      <c r="H2085">
        <v>56190</v>
      </c>
      <c r="I2085">
        <v>31</v>
      </c>
      <c r="J2085">
        <v>42.856999999999999</v>
      </c>
      <c r="K2085">
        <v>54210.197</v>
      </c>
      <c r="L2085">
        <v>23.65</v>
      </c>
      <c r="M2085">
        <v>36.741</v>
      </c>
      <c r="N2085">
        <v>1292.71</v>
      </c>
      <c r="O2085">
        <v>0.71299999999999997</v>
      </c>
      <c r="P2085">
        <v>0.98599999999999999</v>
      </c>
      <c r="Q2085">
        <v>1.1299999999999999</v>
      </c>
      <c r="AD2085">
        <v>20861</v>
      </c>
      <c r="AE2085">
        <v>0.48</v>
      </c>
      <c r="AF2085">
        <v>7.6600000000000001E-2</v>
      </c>
      <c r="AG2085">
        <v>13.1</v>
      </c>
      <c r="AH2085" t="s">
        <v>204</v>
      </c>
      <c r="AI2085">
        <v>7584403</v>
      </c>
      <c r="AJ2085">
        <v>4793098</v>
      </c>
      <c r="AK2085">
        <v>2805302</v>
      </c>
      <c r="AM2085">
        <v>123637</v>
      </c>
      <c r="AN2085">
        <v>129382</v>
      </c>
      <c r="AO2085">
        <v>17.45</v>
      </c>
      <c r="AP2085">
        <v>11.03</v>
      </c>
      <c r="AQ2085">
        <v>6.45</v>
      </c>
      <c r="AS2085">
        <v>2977</v>
      </c>
      <c r="AT2085">
        <v>81761</v>
      </c>
      <c r="AU2085">
        <v>0.188</v>
      </c>
      <c r="AV2085">
        <v>50.93</v>
      </c>
      <c r="AW2085">
        <v>43466822</v>
      </c>
      <c r="AX2085">
        <v>77.39</v>
      </c>
      <c r="AY2085">
        <v>41.4</v>
      </c>
      <c r="AZ2085">
        <v>16.462</v>
      </c>
      <c r="BA2085">
        <v>11.132999999999999</v>
      </c>
      <c r="BB2085">
        <v>7894.393</v>
      </c>
      <c r="BC2085">
        <v>0.1</v>
      </c>
      <c r="BD2085">
        <v>539.84900000000005</v>
      </c>
      <c r="BE2085">
        <v>7.11</v>
      </c>
      <c r="BF2085">
        <v>13.5</v>
      </c>
      <c r="BG2085">
        <v>47.4</v>
      </c>
      <c r="BI2085">
        <v>8.8000000000000007</v>
      </c>
      <c r="BJ2085">
        <v>72.06</v>
      </c>
      <c r="BK2085">
        <v>0.77900000000000003</v>
      </c>
    </row>
    <row r="2086" spans="1:63" x14ac:dyDescent="0.3">
      <c r="A2086" t="s">
        <v>208</v>
      </c>
      <c r="B2086" t="s">
        <v>206</v>
      </c>
      <c r="C2086" t="s">
        <v>209</v>
      </c>
      <c r="D2086" s="33">
        <v>44425</v>
      </c>
      <c r="E2086">
        <v>2357844</v>
      </c>
      <c r="F2086">
        <v>1499</v>
      </c>
      <c r="G2086">
        <v>1612</v>
      </c>
      <c r="H2086">
        <v>56237</v>
      </c>
      <c r="I2086">
        <v>47</v>
      </c>
      <c r="J2086">
        <v>42.856999999999999</v>
      </c>
      <c r="K2086">
        <v>54244.682999999997</v>
      </c>
      <c r="L2086">
        <v>34.485999999999997</v>
      </c>
      <c r="M2086">
        <v>37.085999999999999</v>
      </c>
      <c r="N2086">
        <v>1293.7909999999999</v>
      </c>
      <c r="O2086">
        <v>1.081</v>
      </c>
      <c r="P2086">
        <v>0.98599999999999999</v>
      </c>
      <c r="Q2086">
        <v>1.1399999999999999</v>
      </c>
      <c r="AA2086">
        <v>11699182</v>
      </c>
      <c r="AB2086">
        <v>269.15199999999999</v>
      </c>
      <c r="AD2086">
        <v>20000</v>
      </c>
      <c r="AE2086">
        <v>0.46</v>
      </c>
      <c r="AF2086">
        <v>8.0600000000000005E-2</v>
      </c>
      <c r="AG2086">
        <v>12.4</v>
      </c>
      <c r="AH2086" t="s">
        <v>204</v>
      </c>
      <c r="AI2086">
        <v>7702997</v>
      </c>
      <c r="AJ2086">
        <v>4851539</v>
      </c>
      <c r="AK2086">
        <v>2865455</v>
      </c>
      <c r="AM2086">
        <v>118594</v>
      </c>
      <c r="AN2086">
        <v>122371</v>
      </c>
      <c r="AO2086">
        <v>17.72</v>
      </c>
      <c r="AP2086">
        <v>11.16</v>
      </c>
      <c r="AQ2086">
        <v>6.59</v>
      </c>
      <c r="AS2086">
        <v>2815</v>
      </c>
      <c r="AT2086">
        <v>75284</v>
      </c>
      <c r="AU2086">
        <v>0.17299999999999999</v>
      </c>
      <c r="AV2086">
        <v>50.93</v>
      </c>
      <c r="AW2086">
        <v>43466822</v>
      </c>
      <c r="AX2086">
        <v>77.39</v>
      </c>
      <c r="AY2086">
        <v>41.4</v>
      </c>
      <c r="AZ2086">
        <v>16.462</v>
      </c>
      <c r="BA2086">
        <v>11.132999999999999</v>
      </c>
      <c r="BB2086">
        <v>7894.393</v>
      </c>
      <c r="BC2086">
        <v>0.1</v>
      </c>
      <c r="BD2086">
        <v>539.84900000000005</v>
      </c>
      <c r="BE2086">
        <v>7.11</v>
      </c>
      <c r="BF2086">
        <v>13.5</v>
      </c>
      <c r="BG2086">
        <v>47.4</v>
      </c>
      <c r="BI2086">
        <v>8.8000000000000007</v>
      </c>
      <c r="BJ2086">
        <v>72.06</v>
      </c>
      <c r="BK2086">
        <v>0.77900000000000003</v>
      </c>
    </row>
    <row r="2087" spans="1:63" x14ac:dyDescent="0.3">
      <c r="A2087" t="s">
        <v>208</v>
      </c>
      <c r="B2087" t="s">
        <v>206</v>
      </c>
      <c r="C2087" t="s">
        <v>209</v>
      </c>
      <c r="D2087" s="33">
        <v>44426</v>
      </c>
      <c r="E2087">
        <v>2359893</v>
      </c>
      <c r="F2087">
        <v>2049</v>
      </c>
      <c r="G2087">
        <v>1656.857</v>
      </c>
      <c r="H2087">
        <v>56297</v>
      </c>
      <c r="I2087">
        <v>60</v>
      </c>
      <c r="J2087">
        <v>45.713999999999999</v>
      </c>
      <c r="K2087">
        <v>54291.822999999997</v>
      </c>
      <c r="L2087">
        <v>47.139000000000003</v>
      </c>
      <c r="M2087">
        <v>38.118000000000002</v>
      </c>
      <c r="N2087">
        <v>1295.172</v>
      </c>
      <c r="O2087">
        <v>1.38</v>
      </c>
      <c r="P2087">
        <v>1.052</v>
      </c>
      <c r="Q2087">
        <v>1.1599999999999999</v>
      </c>
      <c r="Z2087">
        <v>27053</v>
      </c>
      <c r="AA2087">
        <v>11726235</v>
      </c>
      <c r="AB2087">
        <v>269.774</v>
      </c>
      <c r="AC2087">
        <v>0.622</v>
      </c>
      <c r="AD2087">
        <v>20489</v>
      </c>
      <c r="AE2087">
        <v>0.47099999999999997</v>
      </c>
      <c r="AF2087">
        <v>8.09E-2</v>
      </c>
      <c r="AG2087">
        <v>12.4</v>
      </c>
      <c r="AH2087" t="s">
        <v>204</v>
      </c>
      <c r="AI2087">
        <v>7823001</v>
      </c>
      <c r="AJ2087">
        <v>4914253</v>
      </c>
      <c r="AK2087">
        <v>2925045</v>
      </c>
      <c r="AM2087">
        <v>120004</v>
      </c>
      <c r="AN2087">
        <v>116365</v>
      </c>
      <c r="AO2087">
        <v>18</v>
      </c>
      <c r="AP2087">
        <v>11.31</v>
      </c>
      <c r="AQ2087">
        <v>6.73</v>
      </c>
      <c r="AS2087">
        <v>2677</v>
      </c>
      <c r="AT2087">
        <v>69480</v>
      </c>
      <c r="AU2087">
        <v>0.16</v>
      </c>
      <c r="AV2087">
        <v>50.93</v>
      </c>
      <c r="AW2087">
        <v>43466822</v>
      </c>
      <c r="AX2087">
        <v>77.39</v>
      </c>
      <c r="AY2087">
        <v>41.4</v>
      </c>
      <c r="AZ2087">
        <v>16.462</v>
      </c>
      <c r="BA2087">
        <v>11.132999999999999</v>
      </c>
      <c r="BB2087">
        <v>7894.393</v>
      </c>
      <c r="BC2087">
        <v>0.1</v>
      </c>
      <c r="BD2087">
        <v>539.84900000000005</v>
      </c>
      <c r="BE2087">
        <v>7.11</v>
      </c>
      <c r="BF2087">
        <v>13.5</v>
      </c>
      <c r="BG2087">
        <v>47.4</v>
      </c>
      <c r="BI2087">
        <v>8.8000000000000007</v>
      </c>
      <c r="BJ2087">
        <v>72.06</v>
      </c>
      <c r="BK2087">
        <v>0.77900000000000003</v>
      </c>
    </row>
    <row r="2088" spans="1:63" x14ac:dyDescent="0.3">
      <c r="A2088" t="s">
        <v>208</v>
      </c>
      <c r="B2088" t="s">
        <v>206</v>
      </c>
      <c r="C2088" t="s">
        <v>209</v>
      </c>
      <c r="D2088" s="33">
        <v>44427</v>
      </c>
      <c r="E2088">
        <v>2362052</v>
      </c>
      <c r="F2088">
        <v>2159</v>
      </c>
      <c r="G2088">
        <v>1698.4290000000001</v>
      </c>
      <c r="H2088">
        <v>56352</v>
      </c>
      <c r="I2088">
        <v>55</v>
      </c>
      <c r="J2088">
        <v>47.286000000000001</v>
      </c>
      <c r="K2088">
        <v>54341.493000000002</v>
      </c>
      <c r="L2088">
        <v>49.67</v>
      </c>
      <c r="M2088">
        <v>39.073999999999998</v>
      </c>
      <c r="N2088">
        <v>1296.4369999999999</v>
      </c>
      <c r="O2088">
        <v>1.2649999999999999</v>
      </c>
      <c r="P2088">
        <v>1.0880000000000001</v>
      </c>
      <c r="Q2088">
        <v>1.1399999999999999</v>
      </c>
      <c r="Z2088">
        <v>23612</v>
      </c>
      <c r="AA2088">
        <v>11749847</v>
      </c>
      <c r="AB2088">
        <v>270.31799999999998</v>
      </c>
      <c r="AC2088">
        <v>0.54300000000000004</v>
      </c>
      <c r="AD2088">
        <v>20712</v>
      </c>
      <c r="AE2088">
        <v>0.47699999999999998</v>
      </c>
      <c r="AF2088">
        <v>8.2000000000000003E-2</v>
      </c>
      <c r="AG2088">
        <v>12.2</v>
      </c>
      <c r="AH2088" t="s">
        <v>204</v>
      </c>
      <c r="AI2088">
        <v>7952028</v>
      </c>
      <c r="AJ2088">
        <v>4971750</v>
      </c>
      <c r="AK2088">
        <v>2996575</v>
      </c>
      <c r="AM2088">
        <v>129027</v>
      </c>
      <c r="AN2088">
        <v>111467</v>
      </c>
      <c r="AO2088">
        <v>18.29</v>
      </c>
      <c r="AP2088">
        <v>11.44</v>
      </c>
      <c r="AQ2088">
        <v>6.89</v>
      </c>
      <c r="AS2088">
        <v>2564</v>
      </c>
      <c r="AT2088">
        <v>61901</v>
      </c>
      <c r="AU2088">
        <v>0.14199999999999999</v>
      </c>
      <c r="AV2088">
        <v>50.93</v>
      </c>
      <c r="AW2088">
        <v>43466822</v>
      </c>
      <c r="AX2088">
        <v>77.39</v>
      </c>
      <c r="AY2088">
        <v>41.4</v>
      </c>
      <c r="AZ2088">
        <v>16.462</v>
      </c>
      <c r="BA2088">
        <v>11.132999999999999</v>
      </c>
      <c r="BB2088">
        <v>7894.393</v>
      </c>
      <c r="BC2088">
        <v>0.1</v>
      </c>
      <c r="BD2088">
        <v>539.84900000000005</v>
      </c>
      <c r="BE2088">
        <v>7.11</v>
      </c>
      <c r="BF2088">
        <v>13.5</v>
      </c>
      <c r="BG2088">
        <v>47.4</v>
      </c>
      <c r="BI2088">
        <v>8.8000000000000007</v>
      </c>
      <c r="BJ2088">
        <v>72.06</v>
      </c>
      <c r="BK2088">
        <v>0.77900000000000003</v>
      </c>
    </row>
    <row r="2089" spans="1:63" x14ac:dyDescent="0.3">
      <c r="A2089" t="s">
        <v>208</v>
      </c>
      <c r="B2089" t="s">
        <v>206</v>
      </c>
      <c r="C2089" t="s">
        <v>209</v>
      </c>
      <c r="D2089" s="33">
        <v>44428</v>
      </c>
      <c r="E2089">
        <v>2364242</v>
      </c>
      <c r="F2089">
        <v>2190</v>
      </c>
      <c r="G2089">
        <v>1742.857</v>
      </c>
      <c r="H2089">
        <v>56399</v>
      </c>
      <c r="I2089">
        <v>47</v>
      </c>
      <c r="J2089">
        <v>44.856999999999999</v>
      </c>
      <c r="K2089">
        <v>54391.875999999997</v>
      </c>
      <c r="L2089">
        <v>50.383000000000003</v>
      </c>
      <c r="M2089">
        <v>40.095999999999997</v>
      </c>
      <c r="N2089">
        <v>1297.518</v>
      </c>
      <c r="O2089">
        <v>1.081</v>
      </c>
      <c r="P2089">
        <v>1.032</v>
      </c>
      <c r="Q2089">
        <v>1.1200000000000001</v>
      </c>
      <c r="Z2089">
        <v>23478</v>
      </c>
      <c r="AA2089">
        <v>11773325</v>
      </c>
      <c r="AB2089">
        <v>270.858</v>
      </c>
      <c r="AC2089">
        <v>0.54</v>
      </c>
      <c r="AD2089">
        <v>20878</v>
      </c>
      <c r="AE2089">
        <v>0.48</v>
      </c>
      <c r="AF2089">
        <v>8.3500000000000005E-2</v>
      </c>
      <c r="AG2089">
        <v>12</v>
      </c>
      <c r="AH2089" t="s">
        <v>204</v>
      </c>
      <c r="AI2089">
        <v>8099146</v>
      </c>
      <c r="AJ2089">
        <v>5032720</v>
      </c>
      <c r="AK2089">
        <v>3082723</v>
      </c>
      <c r="AM2089">
        <v>147118</v>
      </c>
      <c r="AN2089">
        <v>109371</v>
      </c>
      <c r="AO2089">
        <v>18.63</v>
      </c>
      <c r="AP2089">
        <v>11.58</v>
      </c>
      <c r="AQ2089">
        <v>7.09</v>
      </c>
      <c r="AS2089">
        <v>2516</v>
      </c>
      <c r="AT2089">
        <v>55439</v>
      </c>
      <c r="AU2089">
        <v>0.128</v>
      </c>
      <c r="AV2089">
        <v>50.93</v>
      </c>
      <c r="AW2089">
        <v>43466822</v>
      </c>
      <c r="AX2089">
        <v>77.39</v>
      </c>
      <c r="AY2089">
        <v>41.4</v>
      </c>
      <c r="AZ2089">
        <v>16.462</v>
      </c>
      <c r="BA2089">
        <v>11.132999999999999</v>
      </c>
      <c r="BB2089">
        <v>7894.393</v>
      </c>
      <c r="BC2089">
        <v>0.1</v>
      </c>
      <c r="BD2089">
        <v>539.84900000000005</v>
      </c>
      <c r="BE2089">
        <v>7.11</v>
      </c>
      <c r="BF2089">
        <v>13.5</v>
      </c>
      <c r="BG2089">
        <v>47.4</v>
      </c>
      <c r="BI2089">
        <v>8.8000000000000007</v>
      </c>
      <c r="BJ2089">
        <v>72.06</v>
      </c>
      <c r="BK2089">
        <v>0.77900000000000003</v>
      </c>
    </row>
    <row r="2090" spans="1:63" x14ac:dyDescent="0.3">
      <c r="A2090" t="s">
        <v>208</v>
      </c>
      <c r="B2090" t="s">
        <v>206</v>
      </c>
      <c r="C2090" t="s">
        <v>209</v>
      </c>
      <c r="D2090" s="33">
        <v>44429</v>
      </c>
      <c r="E2090">
        <v>2366560</v>
      </c>
      <c r="F2090">
        <v>2318</v>
      </c>
      <c r="G2090">
        <v>1793.143</v>
      </c>
      <c r="H2090">
        <v>56457</v>
      </c>
      <c r="I2090">
        <v>58</v>
      </c>
      <c r="J2090">
        <v>47.286000000000001</v>
      </c>
      <c r="K2090">
        <v>54445.203999999998</v>
      </c>
      <c r="L2090">
        <v>53.328000000000003</v>
      </c>
      <c r="M2090">
        <v>41.253</v>
      </c>
      <c r="N2090">
        <v>1298.8530000000001</v>
      </c>
      <c r="O2090">
        <v>1.3340000000000001</v>
      </c>
      <c r="P2090">
        <v>1.0880000000000001</v>
      </c>
      <c r="Q2090">
        <v>1.1200000000000001</v>
      </c>
      <c r="Z2090">
        <v>27444</v>
      </c>
      <c r="AA2090">
        <v>11800769</v>
      </c>
      <c r="AB2090">
        <v>271.48899999999998</v>
      </c>
      <c r="AC2090">
        <v>0.63100000000000001</v>
      </c>
      <c r="AD2090">
        <v>21233</v>
      </c>
      <c r="AE2090">
        <v>0.48799999999999999</v>
      </c>
      <c r="AF2090">
        <v>8.4500000000000006E-2</v>
      </c>
      <c r="AG2090">
        <v>11.8</v>
      </c>
      <c r="AH2090" t="s">
        <v>204</v>
      </c>
      <c r="AI2090">
        <v>8165319</v>
      </c>
      <c r="AJ2090">
        <v>5057068</v>
      </c>
      <c r="AK2090">
        <v>3124548</v>
      </c>
      <c r="AM2090">
        <v>66173</v>
      </c>
      <c r="AN2090">
        <v>107946</v>
      </c>
      <c r="AO2090">
        <v>18.79</v>
      </c>
      <c r="AP2090">
        <v>11.63</v>
      </c>
      <c r="AQ2090">
        <v>7.19</v>
      </c>
      <c r="AS2090">
        <v>2483</v>
      </c>
      <c r="AT2090">
        <v>52293</v>
      </c>
      <c r="AU2090">
        <v>0.12</v>
      </c>
      <c r="AV2090">
        <v>50.93</v>
      </c>
      <c r="AW2090">
        <v>43466822</v>
      </c>
      <c r="AX2090">
        <v>77.39</v>
      </c>
      <c r="AY2090">
        <v>41.4</v>
      </c>
      <c r="AZ2090">
        <v>16.462</v>
      </c>
      <c r="BA2090">
        <v>11.132999999999999</v>
      </c>
      <c r="BB2090">
        <v>7894.393</v>
      </c>
      <c r="BC2090">
        <v>0.1</v>
      </c>
      <c r="BD2090">
        <v>539.84900000000005</v>
      </c>
      <c r="BE2090">
        <v>7.11</v>
      </c>
      <c r="BF2090">
        <v>13.5</v>
      </c>
      <c r="BG2090">
        <v>47.4</v>
      </c>
      <c r="BI2090">
        <v>8.8000000000000007</v>
      </c>
      <c r="BJ2090">
        <v>72.06</v>
      </c>
      <c r="BK2090">
        <v>0.77900000000000003</v>
      </c>
    </row>
    <row r="2091" spans="1:63" x14ac:dyDescent="0.3">
      <c r="A2091" t="s">
        <v>208</v>
      </c>
      <c r="B2091" t="s">
        <v>206</v>
      </c>
      <c r="C2091" t="s">
        <v>209</v>
      </c>
      <c r="D2091" s="33">
        <v>44430</v>
      </c>
      <c r="E2091">
        <v>2368150</v>
      </c>
      <c r="F2091">
        <v>1590</v>
      </c>
      <c r="G2091">
        <v>1833.2860000000001</v>
      </c>
      <c r="H2091">
        <v>56498</v>
      </c>
      <c r="I2091">
        <v>41</v>
      </c>
      <c r="J2091">
        <v>48.429000000000002</v>
      </c>
      <c r="K2091">
        <v>54481.784</v>
      </c>
      <c r="L2091">
        <v>36.58</v>
      </c>
      <c r="M2091">
        <v>42.177</v>
      </c>
      <c r="N2091">
        <v>1299.796</v>
      </c>
      <c r="O2091">
        <v>0.94299999999999995</v>
      </c>
      <c r="P2091">
        <v>1.1140000000000001</v>
      </c>
      <c r="Q2091">
        <v>1.1000000000000001</v>
      </c>
      <c r="AD2091">
        <v>20885</v>
      </c>
      <c r="AE2091">
        <v>0.48</v>
      </c>
      <c r="AF2091">
        <v>8.7800000000000003E-2</v>
      </c>
      <c r="AG2091">
        <v>11.4</v>
      </c>
      <c r="AH2091" t="s">
        <v>204</v>
      </c>
      <c r="AI2091">
        <v>8208034</v>
      </c>
      <c r="AJ2091">
        <v>5071658</v>
      </c>
      <c r="AK2091">
        <v>3152673</v>
      </c>
      <c r="AM2091">
        <v>42715</v>
      </c>
      <c r="AN2091">
        <v>106753</v>
      </c>
      <c r="AO2091">
        <v>18.88</v>
      </c>
      <c r="AP2091">
        <v>11.67</v>
      </c>
      <c r="AQ2091">
        <v>7.25</v>
      </c>
      <c r="AS2091">
        <v>2456</v>
      </c>
      <c r="AT2091">
        <v>49852</v>
      </c>
      <c r="AU2091">
        <v>0.115</v>
      </c>
      <c r="AV2091">
        <v>50.93</v>
      </c>
      <c r="AW2091">
        <v>43466822</v>
      </c>
      <c r="AX2091">
        <v>77.39</v>
      </c>
      <c r="AY2091">
        <v>41.4</v>
      </c>
      <c r="AZ2091">
        <v>16.462</v>
      </c>
      <c r="BA2091">
        <v>11.132999999999999</v>
      </c>
      <c r="BB2091">
        <v>7894.393</v>
      </c>
      <c r="BC2091">
        <v>0.1</v>
      </c>
      <c r="BD2091">
        <v>539.84900000000005</v>
      </c>
      <c r="BE2091">
        <v>7.11</v>
      </c>
      <c r="BF2091">
        <v>13.5</v>
      </c>
      <c r="BG2091">
        <v>47.4</v>
      </c>
      <c r="BI2091">
        <v>8.8000000000000007</v>
      </c>
      <c r="BJ2091">
        <v>72.06</v>
      </c>
      <c r="BK2091">
        <v>0.77900000000000003</v>
      </c>
    </row>
    <row r="2092" spans="1:63" x14ac:dyDescent="0.3">
      <c r="A2092" t="s">
        <v>208</v>
      </c>
      <c r="B2092" t="s">
        <v>206</v>
      </c>
      <c r="C2092" t="s">
        <v>209</v>
      </c>
      <c r="D2092" s="33">
        <v>44431</v>
      </c>
      <c r="E2092">
        <v>2369339</v>
      </c>
      <c r="F2092">
        <v>1189</v>
      </c>
      <c r="G2092">
        <v>1856.2860000000001</v>
      </c>
      <c r="H2092">
        <v>56526</v>
      </c>
      <c r="I2092">
        <v>28</v>
      </c>
      <c r="J2092">
        <v>48</v>
      </c>
      <c r="K2092">
        <v>54509.137999999999</v>
      </c>
      <c r="L2092">
        <v>27.353999999999999</v>
      </c>
      <c r="M2092">
        <v>42.706000000000003</v>
      </c>
      <c r="N2092">
        <v>1300.44</v>
      </c>
      <c r="O2092">
        <v>0.64400000000000002</v>
      </c>
      <c r="P2092">
        <v>1.1040000000000001</v>
      </c>
      <c r="Q2092">
        <v>1.06</v>
      </c>
      <c r="AA2092">
        <v>11827261</v>
      </c>
      <c r="AB2092">
        <v>272.09899999999999</v>
      </c>
      <c r="AD2092">
        <v>20537</v>
      </c>
      <c r="AE2092">
        <v>0.47199999999999998</v>
      </c>
      <c r="AF2092">
        <v>9.0399999999999994E-2</v>
      </c>
      <c r="AG2092">
        <v>11.1</v>
      </c>
      <c r="AH2092" t="s">
        <v>204</v>
      </c>
      <c r="AI2092">
        <v>8279461</v>
      </c>
      <c r="AJ2092">
        <v>5099800</v>
      </c>
      <c r="AK2092">
        <v>3195958</v>
      </c>
      <c r="AM2092">
        <v>71427</v>
      </c>
      <c r="AN2092">
        <v>99294</v>
      </c>
      <c r="AO2092">
        <v>19.05</v>
      </c>
      <c r="AP2092">
        <v>11.73</v>
      </c>
      <c r="AQ2092">
        <v>7.35</v>
      </c>
      <c r="AS2092">
        <v>2284</v>
      </c>
      <c r="AT2092">
        <v>43815</v>
      </c>
      <c r="AU2092">
        <v>0.10100000000000001</v>
      </c>
      <c r="AV2092">
        <v>50.93</v>
      </c>
      <c r="AW2092">
        <v>43466822</v>
      </c>
      <c r="AX2092">
        <v>77.39</v>
      </c>
      <c r="AY2092">
        <v>41.4</v>
      </c>
      <c r="AZ2092">
        <v>16.462</v>
      </c>
      <c r="BA2092">
        <v>11.132999999999999</v>
      </c>
      <c r="BB2092">
        <v>7894.393</v>
      </c>
      <c r="BC2092">
        <v>0.1</v>
      </c>
      <c r="BD2092">
        <v>539.84900000000005</v>
      </c>
      <c r="BE2092">
        <v>7.11</v>
      </c>
      <c r="BF2092">
        <v>13.5</v>
      </c>
      <c r="BG2092">
        <v>47.4</v>
      </c>
      <c r="BI2092">
        <v>8.8000000000000007</v>
      </c>
      <c r="BJ2092">
        <v>72.06</v>
      </c>
      <c r="BK2092">
        <v>0.77900000000000003</v>
      </c>
    </row>
    <row r="2093" spans="1:63" x14ac:dyDescent="0.3">
      <c r="A2093" t="s">
        <v>208</v>
      </c>
      <c r="B2093" t="s">
        <v>206</v>
      </c>
      <c r="C2093" t="s">
        <v>209</v>
      </c>
      <c r="D2093" s="33">
        <v>44432</v>
      </c>
      <c r="E2093">
        <v>2370604</v>
      </c>
      <c r="F2093">
        <v>1265</v>
      </c>
      <c r="G2093">
        <v>1822.857</v>
      </c>
      <c r="H2093">
        <v>56573</v>
      </c>
      <c r="I2093">
        <v>47</v>
      </c>
      <c r="J2093">
        <v>48</v>
      </c>
      <c r="K2093">
        <v>54538.241000000002</v>
      </c>
      <c r="L2093">
        <v>29.103000000000002</v>
      </c>
      <c r="M2093">
        <v>41.936999999999998</v>
      </c>
      <c r="N2093">
        <v>1301.521</v>
      </c>
      <c r="O2093">
        <v>1.081</v>
      </c>
      <c r="P2093">
        <v>1.1040000000000001</v>
      </c>
      <c r="Q2093">
        <v>1</v>
      </c>
      <c r="AD2093">
        <v>20446</v>
      </c>
      <c r="AE2093">
        <v>0.47</v>
      </c>
      <c r="AF2093">
        <v>8.9200000000000002E-2</v>
      </c>
      <c r="AG2093">
        <v>11.2</v>
      </c>
      <c r="AH2093" t="s">
        <v>204</v>
      </c>
      <c r="AI2093">
        <v>8300200</v>
      </c>
      <c r="AJ2093">
        <v>5108072</v>
      </c>
      <c r="AK2093">
        <v>3209089</v>
      </c>
      <c r="AM2093">
        <v>20739</v>
      </c>
      <c r="AN2093">
        <v>85315</v>
      </c>
      <c r="AO2093">
        <v>19.100000000000001</v>
      </c>
      <c r="AP2093">
        <v>11.75</v>
      </c>
      <c r="AQ2093">
        <v>7.38</v>
      </c>
      <c r="AS2093">
        <v>1963</v>
      </c>
      <c r="AT2093">
        <v>36648</v>
      </c>
      <c r="AU2093">
        <v>8.4000000000000005E-2</v>
      </c>
      <c r="AV2093">
        <v>50.93</v>
      </c>
      <c r="AW2093">
        <v>43466822</v>
      </c>
      <c r="AX2093">
        <v>77.39</v>
      </c>
      <c r="AY2093">
        <v>41.4</v>
      </c>
      <c r="AZ2093">
        <v>16.462</v>
      </c>
      <c r="BA2093">
        <v>11.132999999999999</v>
      </c>
      <c r="BB2093">
        <v>7894.393</v>
      </c>
      <c r="BC2093">
        <v>0.1</v>
      </c>
      <c r="BD2093">
        <v>539.84900000000005</v>
      </c>
      <c r="BE2093">
        <v>7.11</v>
      </c>
      <c r="BF2093">
        <v>13.5</v>
      </c>
      <c r="BG2093">
        <v>47.4</v>
      </c>
      <c r="BI2093">
        <v>8.8000000000000007</v>
      </c>
      <c r="BJ2093">
        <v>72.06</v>
      </c>
      <c r="BK2093">
        <v>0.77900000000000003</v>
      </c>
    </row>
    <row r="2094" spans="1:63" x14ac:dyDescent="0.3">
      <c r="A2094" t="s">
        <v>208</v>
      </c>
      <c r="B2094" t="s">
        <v>206</v>
      </c>
      <c r="C2094" t="s">
        <v>209</v>
      </c>
      <c r="D2094" s="33">
        <v>44433</v>
      </c>
      <c r="E2094">
        <v>2371895</v>
      </c>
      <c r="F2094">
        <v>1291</v>
      </c>
      <c r="G2094">
        <v>1714.5709999999999</v>
      </c>
      <c r="H2094">
        <v>56616</v>
      </c>
      <c r="I2094">
        <v>43</v>
      </c>
      <c r="J2094">
        <v>45.570999999999998</v>
      </c>
      <c r="K2094">
        <v>54567.940999999999</v>
      </c>
      <c r="L2094">
        <v>29.701000000000001</v>
      </c>
      <c r="M2094">
        <v>39.445999999999998</v>
      </c>
      <c r="N2094">
        <v>1302.511</v>
      </c>
      <c r="O2094">
        <v>0.98899999999999999</v>
      </c>
      <c r="P2094">
        <v>1.048</v>
      </c>
      <c r="Q2094">
        <v>0.99</v>
      </c>
      <c r="AA2094">
        <v>11857352</v>
      </c>
      <c r="AB2094">
        <v>272.791</v>
      </c>
      <c r="AD2094">
        <v>18731</v>
      </c>
      <c r="AE2094">
        <v>0.43099999999999999</v>
      </c>
      <c r="AF2094">
        <v>9.1499999999999998E-2</v>
      </c>
      <c r="AG2094">
        <v>10.9</v>
      </c>
      <c r="AH2094" t="s">
        <v>204</v>
      </c>
      <c r="AI2094">
        <v>8462610</v>
      </c>
      <c r="AJ2094">
        <v>5152290</v>
      </c>
      <c r="AK2094">
        <v>3327281</v>
      </c>
      <c r="AM2094">
        <v>162410</v>
      </c>
      <c r="AN2094">
        <v>91373</v>
      </c>
      <c r="AO2094">
        <v>19.47</v>
      </c>
      <c r="AP2094">
        <v>11.85</v>
      </c>
      <c r="AQ2094">
        <v>7.65</v>
      </c>
      <c r="AS2094">
        <v>2102</v>
      </c>
      <c r="AT2094">
        <v>34005</v>
      </c>
      <c r="AU2094">
        <v>7.8E-2</v>
      </c>
      <c r="AV2094">
        <v>50.93</v>
      </c>
      <c r="AW2094">
        <v>43466822</v>
      </c>
      <c r="AX2094">
        <v>77.39</v>
      </c>
      <c r="AY2094">
        <v>41.4</v>
      </c>
      <c r="AZ2094">
        <v>16.462</v>
      </c>
      <c r="BA2094">
        <v>11.132999999999999</v>
      </c>
      <c r="BB2094">
        <v>7894.393</v>
      </c>
      <c r="BC2094">
        <v>0.1</v>
      </c>
      <c r="BD2094">
        <v>539.84900000000005</v>
      </c>
      <c r="BE2094">
        <v>7.11</v>
      </c>
      <c r="BF2094">
        <v>13.5</v>
      </c>
      <c r="BG2094">
        <v>47.4</v>
      </c>
      <c r="BI2094">
        <v>8.8000000000000007</v>
      </c>
      <c r="BJ2094">
        <v>72.06</v>
      </c>
      <c r="BK2094">
        <v>0.77900000000000003</v>
      </c>
    </row>
    <row r="2095" spans="1:63" x14ac:dyDescent="0.3">
      <c r="A2095" t="s">
        <v>208</v>
      </c>
      <c r="B2095" t="s">
        <v>206</v>
      </c>
      <c r="C2095" t="s">
        <v>209</v>
      </c>
      <c r="D2095" s="33">
        <v>44434</v>
      </c>
      <c r="E2095">
        <v>2374012</v>
      </c>
      <c r="F2095">
        <v>2117</v>
      </c>
      <c r="G2095">
        <v>1708.5709999999999</v>
      </c>
      <c r="H2095">
        <v>56682</v>
      </c>
      <c r="I2095">
        <v>66</v>
      </c>
      <c r="J2095">
        <v>47.143000000000001</v>
      </c>
      <c r="K2095">
        <v>54616.644999999997</v>
      </c>
      <c r="L2095">
        <v>48.704000000000001</v>
      </c>
      <c r="M2095">
        <v>39.307000000000002</v>
      </c>
      <c r="N2095">
        <v>1304.029</v>
      </c>
      <c r="O2095">
        <v>1.518</v>
      </c>
      <c r="P2095">
        <v>1.085</v>
      </c>
      <c r="Q2095">
        <v>1.06</v>
      </c>
      <c r="Z2095">
        <v>23120</v>
      </c>
      <c r="AA2095">
        <v>11880472</v>
      </c>
      <c r="AB2095">
        <v>273.32299999999998</v>
      </c>
      <c r="AC2095">
        <v>0.53200000000000003</v>
      </c>
      <c r="AD2095">
        <v>18661</v>
      </c>
      <c r="AE2095">
        <v>0.42899999999999999</v>
      </c>
      <c r="AF2095">
        <v>9.1600000000000001E-2</v>
      </c>
      <c r="AG2095">
        <v>10.9</v>
      </c>
      <c r="AH2095" t="s">
        <v>204</v>
      </c>
      <c r="AI2095">
        <v>8636045</v>
      </c>
      <c r="AJ2095">
        <v>5208198</v>
      </c>
      <c r="AK2095">
        <v>3446099</v>
      </c>
      <c r="AM2095">
        <v>173435</v>
      </c>
      <c r="AN2095">
        <v>97717</v>
      </c>
      <c r="AO2095">
        <v>19.87</v>
      </c>
      <c r="AP2095">
        <v>11.98</v>
      </c>
      <c r="AQ2095">
        <v>7.93</v>
      </c>
      <c r="AS2095">
        <v>2248</v>
      </c>
      <c r="AT2095">
        <v>33778</v>
      </c>
      <c r="AU2095">
        <v>7.8E-2</v>
      </c>
      <c r="AV2095">
        <v>50.93</v>
      </c>
      <c r="AW2095">
        <v>43466822</v>
      </c>
      <c r="AX2095">
        <v>77.39</v>
      </c>
      <c r="AY2095">
        <v>41.4</v>
      </c>
      <c r="AZ2095">
        <v>16.462</v>
      </c>
      <c r="BA2095">
        <v>11.132999999999999</v>
      </c>
      <c r="BB2095">
        <v>7894.393</v>
      </c>
      <c r="BC2095">
        <v>0.1</v>
      </c>
      <c r="BD2095">
        <v>539.84900000000005</v>
      </c>
      <c r="BE2095">
        <v>7.11</v>
      </c>
      <c r="BF2095">
        <v>13.5</v>
      </c>
      <c r="BG2095">
        <v>47.4</v>
      </c>
      <c r="BI2095">
        <v>8.8000000000000007</v>
      </c>
      <c r="BJ2095">
        <v>72.06</v>
      </c>
      <c r="BK2095">
        <v>0.77900000000000003</v>
      </c>
    </row>
    <row r="2096" spans="1:63" x14ac:dyDescent="0.3">
      <c r="A2096" t="s">
        <v>208</v>
      </c>
      <c r="B2096" t="s">
        <v>206</v>
      </c>
      <c r="C2096" t="s">
        <v>209</v>
      </c>
      <c r="D2096" s="33">
        <v>44435</v>
      </c>
      <c r="E2096">
        <v>2376571</v>
      </c>
      <c r="F2096">
        <v>2559</v>
      </c>
      <c r="G2096">
        <v>1761.2860000000001</v>
      </c>
      <c r="H2096">
        <v>56769</v>
      </c>
      <c r="I2096">
        <v>87</v>
      </c>
      <c r="J2096">
        <v>52.856999999999999</v>
      </c>
      <c r="K2096">
        <v>54675.517999999996</v>
      </c>
      <c r="L2096">
        <v>58.872</v>
      </c>
      <c r="M2096">
        <v>40.520000000000003</v>
      </c>
      <c r="N2096">
        <v>1306.0309999999999</v>
      </c>
      <c r="O2096">
        <v>2.0019999999999998</v>
      </c>
      <c r="P2096">
        <v>1.216</v>
      </c>
      <c r="Q2096">
        <v>1.1499999999999999</v>
      </c>
      <c r="Z2096">
        <v>23049</v>
      </c>
      <c r="AA2096">
        <v>11903521</v>
      </c>
      <c r="AB2096">
        <v>273.85300000000001</v>
      </c>
      <c r="AC2096">
        <v>0.53</v>
      </c>
      <c r="AD2096">
        <v>18599</v>
      </c>
      <c r="AE2096">
        <v>0.42799999999999999</v>
      </c>
      <c r="AF2096">
        <v>9.4700000000000006E-2</v>
      </c>
      <c r="AG2096">
        <v>10.6</v>
      </c>
      <c r="AH2096" t="s">
        <v>204</v>
      </c>
      <c r="AI2096">
        <v>8802596</v>
      </c>
      <c r="AJ2096">
        <v>5265633</v>
      </c>
      <c r="AK2096">
        <v>3555215</v>
      </c>
      <c r="AM2096">
        <v>166551</v>
      </c>
      <c r="AN2096">
        <v>100493</v>
      </c>
      <c r="AO2096">
        <v>20.25</v>
      </c>
      <c r="AP2096">
        <v>12.11</v>
      </c>
      <c r="AQ2096">
        <v>8.18</v>
      </c>
      <c r="AS2096">
        <v>2312</v>
      </c>
      <c r="AT2096">
        <v>33273</v>
      </c>
      <c r="AU2096">
        <v>7.6999999999999999E-2</v>
      </c>
      <c r="AV2096">
        <v>50.93</v>
      </c>
      <c r="AW2096">
        <v>43466822</v>
      </c>
      <c r="AX2096">
        <v>77.39</v>
      </c>
      <c r="AY2096">
        <v>41.4</v>
      </c>
      <c r="AZ2096">
        <v>16.462</v>
      </c>
      <c r="BA2096">
        <v>11.132999999999999</v>
      </c>
      <c r="BB2096">
        <v>7894.393</v>
      </c>
      <c r="BC2096">
        <v>0.1</v>
      </c>
      <c r="BD2096">
        <v>539.84900000000005</v>
      </c>
      <c r="BE2096">
        <v>7.11</v>
      </c>
      <c r="BF2096">
        <v>13.5</v>
      </c>
      <c r="BG2096">
        <v>47.4</v>
      </c>
      <c r="BI2096">
        <v>8.8000000000000007</v>
      </c>
      <c r="BJ2096">
        <v>72.06</v>
      </c>
      <c r="BK2096">
        <v>0.77900000000000003</v>
      </c>
    </row>
    <row r="2097" spans="1:67" x14ac:dyDescent="0.3">
      <c r="A2097" t="s">
        <v>208</v>
      </c>
      <c r="B2097" t="s">
        <v>206</v>
      </c>
      <c r="C2097" t="s">
        <v>209</v>
      </c>
      <c r="D2097" s="33">
        <v>44436</v>
      </c>
      <c r="E2097">
        <v>2379159</v>
      </c>
      <c r="F2097">
        <v>2588</v>
      </c>
      <c r="G2097">
        <v>1799.857</v>
      </c>
      <c r="H2097">
        <v>56847</v>
      </c>
      <c r="I2097">
        <v>78</v>
      </c>
      <c r="J2097">
        <v>55.713999999999999</v>
      </c>
      <c r="K2097">
        <v>54735.057000000001</v>
      </c>
      <c r="L2097">
        <v>59.54</v>
      </c>
      <c r="M2097">
        <v>41.408000000000001</v>
      </c>
      <c r="N2097">
        <v>1307.825</v>
      </c>
      <c r="O2097">
        <v>1.794</v>
      </c>
      <c r="P2097">
        <v>1.282</v>
      </c>
      <c r="Q2097">
        <v>1.22</v>
      </c>
      <c r="Z2097">
        <v>27605</v>
      </c>
      <c r="AA2097">
        <v>11931126</v>
      </c>
      <c r="AB2097">
        <v>274.488</v>
      </c>
      <c r="AC2097">
        <v>0.63500000000000001</v>
      </c>
      <c r="AD2097">
        <v>18622</v>
      </c>
      <c r="AE2097">
        <v>0.42799999999999999</v>
      </c>
      <c r="AF2097">
        <v>9.6699999999999994E-2</v>
      </c>
      <c r="AG2097">
        <v>10.3</v>
      </c>
      <c r="AH2097" t="s">
        <v>204</v>
      </c>
      <c r="AI2097">
        <v>8890163</v>
      </c>
      <c r="AJ2097">
        <v>5295405</v>
      </c>
      <c r="AK2097">
        <v>3613010</v>
      </c>
      <c r="AM2097">
        <v>87567</v>
      </c>
      <c r="AN2097">
        <v>103549</v>
      </c>
      <c r="AO2097">
        <v>20.45</v>
      </c>
      <c r="AP2097">
        <v>12.18</v>
      </c>
      <c r="AQ2097">
        <v>8.31</v>
      </c>
      <c r="AS2097">
        <v>2382</v>
      </c>
      <c r="AT2097">
        <v>34048</v>
      </c>
      <c r="AU2097">
        <v>7.8E-2</v>
      </c>
      <c r="AV2097">
        <v>50.93</v>
      </c>
      <c r="AW2097">
        <v>43466822</v>
      </c>
      <c r="AX2097">
        <v>77.39</v>
      </c>
      <c r="AY2097">
        <v>41.4</v>
      </c>
      <c r="AZ2097">
        <v>16.462</v>
      </c>
      <c r="BA2097">
        <v>11.132999999999999</v>
      </c>
      <c r="BB2097">
        <v>7894.393</v>
      </c>
      <c r="BC2097">
        <v>0.1</v>
      </c>
      <c r="BD2097">
        <v>539.84900000000005</v>
      </c>
      <c r="BE2097">
        <v>7.11</v>
      </c>
      <c r="BF2097">
        <v>13.5</v>
      </c>
      <c r="BG2097">
        <v>47.4</v>
      </c>
      <c r="BI2097">
        <v>8.8000000000000007</v>
      </c>
      <c r="BJ2097">
        <v>72.06</v>
      </c>
      <c r="BK2097">
        <v>0.77900000000000003</v>
      </c>
    </row>
    <row r="2098" spans="1:67" x14ac:dyDescent="0.3">
      <c r="A2098" t="s">
        <v>208</v>
      </c>
      <c r="B2098" t="s">
        <v>206</v>
      </c>
      <c r="C2098" t="s">
        <v>209</v>
      </c>
      <c r="D2098" s="33">
        <v>44437</v>
      </c>
      <c r="E2098">
        <v>2381553</v>
      </c>
      <c r="F2098">
        <v>2394</v>
      </c>
      <c r="G2098">
        <v>1914.7139999999999</v>
      </c>
      <c r="H2098">
        <v>56900</v>
      </c>
      <c r="I2098">
        <v>53</v>
      </c>
      <c r="J2098">
        <v>57.429000000000002</v>
      </c>
      <c r="K2098">
        <v>54790.133999999998</v>
      </c>
      <c r="L2098">
        <v>55.076000000000001</v>
      </c>
      <c r="M2098">
        <v>44.05</v>
      </c>
      <c r="N2098">
        <v>1309.0440000000001</v>
      </c>
      <c r="O2098">
        <v>1.2190000000000001</v>
      </c>
      <c r="P2098">
        <v>1.321</v>
      </c>
      <c r="Q2098">
        <v>1.25</v>
      </c>
      <c r="Z2098">
        <v>18344</v>
      </c>
      <c r="AA2098">
        <v>11949470</v>
      </c>
      <c r="AB2098">
        <v>274.91000000000003</v>
      </c>
      <c r="AC2098">
        <v>0.42199999999999999</v>
      </c>
      <c r="AD2098">
        <v>19351</v>
      </c>
      <c r="AE2098">
        <v>0.44500000000000001</v>
      </c>
      <c r="AF2098">
        <v>9.8900000000000002E-2</v>
      </c>
      <c r="AG2098">
        <v>10.1</v>
      </c>
      <c r="AH2098" t="s">
        <v>204</v>
      </c>
      <c r="AI2098">
        <v>8931640</v>
      </c>
      <c r="AJ2098">
        <v>5308725</v>
      </c>
      <c r="AK2098">
        <v>3641167</v>
      </c>
      <c r="AM2098">
        <v>41477</v>
      </c>
      <c r="AN2098">
        <v>103372</v>
      </c>
      <c r="AO2098">
        <v>20.55</v>
      </c>
      <c r="AP2098">
        <v>12.21</v>
      </c>
      <c r="AQ2098">
        <v>8.3800000000000008</v>
      </c>
      <c r="AS2098">
        <v>2378</v>
      </c>
      <c r="AT2098">
        <v>33867</v>
      </c>
      <c r="AU2098">
        <v>7.8E-2</v>
      </c>
      <c r="AV2098">
        <v>50.93</v>
      </c>
      <c r="AW2098">
        <v>43466822</v>
      </c>
      <c r="AX2098">
        <v>77.39</v>
      </c>
      <c r="AY2098">
        <v>41.4</v>
      </c>
      <c r="AZ2098">
        <v>16.462</v>
      </c>
      <c r="BA2098">
        <v>11.132999999999999</v>
      </c>
      <c r="BB2098">
        <v>7894.393</v>
      </c>
      <c r="BC2098">
        <v>0.1</v>
      </c>
      <c r="BD2098">
        <v>539.84900000000005</v>
      </c>
      <c r="BE2098">
        <v>7.11</v>
      </c>
      <c r="BF2098">
        <v>13.5</v>
      </c>
      <c r="BG2098">
        <v>47.4</v>
      </c>
      <c r="BI2098">
        <v>8.8000000000000007</v>
      </c>
      <c r="BJ2098">
        <v>72.06</v>
      </c>
      <c r="BK2098">
        <v>0.77900000000000003</v>
      </c>
    </row>
    <row r="2099" spans="1:67" x14ac:dyDescent="0.3">
      <c r="A2099" t="s">
        <v>208</v>
      </c>
      <c r="B2099" t="s">
        <v>206</v>
      </c>
      <c r="C2099" t="s">
        <v>209</v>
      </c>
      <c r="D2099" s="33">
        <v>44438</v>
      </c>
      <c r="E2099">
        <v>2382769</v>
      </c>
      <c r="F2099">
        <v>1216</v>
      </c>
      <c r="G2099">
        <v>1918.5709999999999</v>
      </c>
      <c r="H2099">
        <v>56934</v>
      </c>
      <c r="I2099">
        <v>34</v>
      </c>
      <c r="J2099">
        <v>58.286000000000001</v>
      </c>
      <c r="K2099">
        <v>54818.108999999997</v>
      </c>
      <c r="L2099">
        <v>27.975000000000001</v>
      </c>
      <c r="M2099">
        <v>44.139000000000003</v>
      </c>
      <c r="N2099">
        <v>1309.827</v>
      </c>
      <c r="O2099">
        <v>0.78200000000000003</v>
      </c>
      <c r="P2099">
        <v>1.341</v>
      </c>
      <c r="Q2099">
        <v>1.21</v>
      </c>
      <c r="Z2099">
        <v>9495</v>
      </c>
      <c r="AA2099">
        <v>11958965</v>
      </c>
      <c r="AB2099">
        <v>275.12900000000002</v>
      </c>
      <c r="AC2099">
        <v>0.218</v>
      </c>
      <c r="AD2099">
        <v>18815</v>
      </c>
      <c r="AE2099">
        <v>0.433</v>
      </c>
      <c r="AF2099">
        <v>0.10199999999999999</v>
      </c>
      <c r="AG2099">
        <v>9.8000000000000007</v>
      </c>
      <c r="AH2099" t="s">
        <v>204</v>
      </c>
      <c r="AI2099">
        <v>9082122</v>
      </c>
      <c r="AJ2099">
        <v>5359415</v>
      </c>
      <c r="AK2099">
        <v>3740959</v>
      </c>
      <c r="AM2099">
        <v>150482</v>
      </c>
      <c r="AN2099">
        <v>114666</v>
      </c>
      <c r="AO2099">
        <v>20.89</v>
      </c>
      <c r="AP2099">
        <v>12.33</v>
      </c>
      <c r="AQ2099">
        <v>8.61</v>
      </c>
      <c r="AS2099">
        <v>2638</v>
      </c>
      <c r="AT2099">
        <v>37088</v>
      </c>
      <c r="AU2099">
        <v>8.5000000000000006E-2</v>
      </c>
      <c r="AV2099">
        <v>50.93</v>
      </c>
      <c r="AW2099">
        <v>43466822</v>
      </c>
      <c r="AX2099">
        <v>77.39</v>
      </c>
      <c r="AY2099">
        <v>41.4</v>
      </c>
      <c r="AZ2099">
        <v>16.462</v>
      </c>
      <c r="BA2099">
        <v>11.132999999999999</v>
      </c>
      <c r="BB2099">
        <v>7894.393</v>
      </c>
      <c r="BC2099">
        <v>0.1</v>
      </c>
      <c r="BD2099">
        <v>539.84900000000005</v>
      </c>
      <c r="BE2099">
        <v>7.11</v>
      </c>
      <c r="BF2099">
        <v>13.5</v>
      </c>
      <c r="BG2099">
        <v>47.4</v>
      </c>
      <c r="BI2099">
        <v>8.8000000000000007</v>
      </c>
      <c r="BJ2099">
        <v>72.06</v>
      </c>
      <c r="BK2099">
        <v>0.77900000000000003</v>
      </c>
    </row>
    <row r="2100" spans="1:67" x14ac:dyDescent="0.3">
      <c r="A2100" t="s">
        <v>208</v>
      </c>
      <c r="B2100" t="s">
        <v>206</v>
      </c>
      <c r="C2100" t="s">
        <v>209</v>
      </c>
      <c r="D2100" s="33">
        <v>44439</v>
      </c>
      <c r="E2100">
        <v>2384564</v>
      </c>
      <c r="F2100">
        <v>1795</v>
      </c>
      <c r="G2100">
        <v>1994.2860000000001</v>
      </c>
      <c r="H2100">
        <v>57004</v>
      </c>
      <c r="I2100">
        <v>70</v>
      </c>
      <c r="J2100">
        <v>61.570999999999998</v>
      </c>
      <c r="K2100">
        <v>54859.404999999999</v>
      </c>
      <c r="L2100">
        <v>41.295999999999999</v>
      </c>
      <c r="M2100">
        <v>45.881</v>
      </c>
      <c r="N2100">
        <v>1311.4369999999999</v>
      </c>
      <c r="O2100">
        <v>1.61</v>
      </c>
      <c r="P2100">
        <v>1.417</v>
      </c>
      <c r="Q2100">
        <v>1.18</v>
      </c>
      <c r="Z2100">
        <v>21358</v>
      </c>
      <c r="AA2100">
        <v>11980323</v>
      </c>
      <c r="AB2100">
        <v>275.62</v>
      </c>
      <c r="AC2100">
        <v>0.49099999999999999</v>
      </c>
      <c r="AD2100">
        <v>19717</v>
      </c>
      <c r="AE2100">
        <v>0.45400000000000001</v>
      </c>
      <c r="AF2100">
        <v>0.1011</v>
      </c>
      <c r="AG2100">
        <v>9.9</v>
      </c>
      <c r="AH2100" t="s">
        <v>204</v>
      </c>
      <c r="AI2100">
        <v>9239171</v>
      </c>
      <c r="AJ2100">
        <v>5413770</v>
      </c>
      <c r="AK2100">
        <v>3843653</v>
      </c>
      <c r="AM2100">
        <v>157049</v>
      </c>
      <c r="AN2100">
        <v>134139</v>
      </c>
      <c r="AO2100">
        <v>21.26</v>
      </c>
      <c r="AP2100">
        <v>12.45</v>
      </c>
      <c r="AQ2100">
        <v>8.84</v>
      </c>
      <c r="AS2100">
        <v>3086</v>
      </c>
      <c r="AT2100">
        <v>43671</v>
      </c>
      <c r="AU2100">
        <v>0.1</v>
      </c>
      <c r="AV2100">
        <v>50.93</v>
      </c>
      <c r="AW2100">
        <v>43466822</v>
      </c>
      <c r="AX2100">
        <v>77.39</v>
      </c>
      <c r="AY2100">
        <v>41.4</v>
      </c>
      <c r="AZ2100">
        <v>16.462</v>
      </c>
      <c r="BA2100">
        <v>11.132999999999999</v>
      </c>
      <c r="BB2100">
        <v>7894.393</v>
      </c>
      <c r="BC2100">
        <v>0.1</v>
      </c>
      <c r="BD2100">
        <v>539.84900000000005</v>
      </c>
      <c r="BE2100">
        <v>7.11</v>
      </c>
      <c r="BF2100">
        <v>13.5</v>
      </c>
      <c r="BG2100">
        <v>47.4</v>
      </c>
      <c r="BI2100">
        <v>8.8000000000000007</v>
      </c>
      <c r="BJ2100">
        <v>72.06</v>
      </c>
      <c r="BK2100">
        <v>0.77900000000000003</v>
      </c>
      <c r="BL2100">
        <v>92365.4</v>
      </c>
      <c r="BM2100">
        <v>9.58</v>
      </c>
      <c r="BN2100">
        <v>0.2</v>
      </c>
      <c r="BO2100">
        <v>2124.96326508526</v>
      </c>
    </row>
    <row r="2101" spans="1:67" x14ac:dyDescent="0.3">
      <c r="A2101" t="s">
        <v>208</v>
      </c>
      <c r="B2101" t="s">
        <v>206</v>
      </c>
      <c r="C2101" t="s">
        <v>209</v>
      </c>
      <c r="D2101" s="33">
        <v>44440</v>
      </c>
      <c r="E2101">
        <v>2387052</v>
      </c>
      <c r="F2101">
        <v>2488</v>
      </c>
      <c r="G2101">
        <v>2165.2860000000001</v>
      </c>
      <c r="H2101">
        <v>57066</v>
      </c>
      <c r="I2101">
        <v>62</v>
      </c>
      <c r="J2101">
        <v>64.286000000000001</v>
      </c>
      <c r="K2101">
        <v>54916.644</v>
      </c>
      <c r="L2101">
        <v>57.238999999999997</v>
      </c>
      <c r="M2101">
        <v>49.814999999999998</v>
      </c>
      <c r="N2101">
        <v>1312.8630000000001</v>
      </c>
      <c r="O2101">
        <v>1.4259999999999999</v>
      </c>
      <c r="P2101">
        <v>1.4790000000000001</v>
      </c>
      <c r="Q2101">
        <v>1.17</v>
      </c>
      <c r="Z2101">
        <v>28140</v>
      </c>
      <c r="AA2101">
        <v>12008463</v>
      </c>
      <c r="AB2101">
        <v>276.267</v>
      </c>
      <c r="AC2101">
        <v>0.64700000000000002</v>
      </c>
      <c r="AD2101">
        <v>21587</v>
      </c>
      <c r="AE2101">
        <v>0.497</v>
      </c>
      <c r="AF2101">
        <v>0.1003</v>
      </c>
      <c r="AG2101">
        <v>10</v>
      </c>
      <c r="AH2101" t="s">
        <v>204</v>
      </c>
      <c r="AI2101">
        <v>9358193</v>
      </c>
      <c r="AJ2101">
        <v>5452123</v>
      </c>
      <c r="AK2101">
        <v>3924322</v>
      </c>
      <c r="AM2101">
        <v>119022</v>
      </c>
      <c r="AN2101">
        <v>127940</v>
      </c>
      <c r="AO2101">
        <v>21.53</v>
      </c>
      <c r="AP2101">
        <v>12.54</v>
      </c>
      <c r="AQ2101">
        <v>9.0299999999999994</v>
      </c>
      <c r="AS2101">
        <v>2943</v>
      </c>
      <c r="AT2101">
        <v>42833</v>
      </c>
      <c r="AU2101">
        <v>9.9000000000000005E-2</v>
      </c>
      <c r="AV2101">
        <v>50.93</v>
      </c>
      <c r="AW2101">
        <v>43466822</v>
      </c>
      <c r="AX2101">
        <v>77.39</v>
      </c>
      <c r="AY2101">
        <v>41.4</v>
      </c>
      <c r="AZ2101">
        <v>16.462</v>
      </c>
      <c r="BA2101">
        <v>11.132999999999999</v>
      </c>
      <c r="BB2101">
        <v>7894.393</v>
      </c>
      <c r="BC2101">
        <v>0.1</v>
      </c>
      <c r="BD2101">
        <v>539.84900000000005</v>
      </c>
      <c r="BE2101">
        <v>7.11</v>
      </c>
      <c r="BF2101">
        <v>13.5</v>
      </c>
      <c r="BG2101">
        <v>47.4</v>
      </c>
      <c r="BI2101">
        <v>8.8000000000000007</v>
      </c>
      <c r="BJ2101">
        <v>72.06</v>
      </c>
      <c r="BK2101">
        <v>0.77900000000000003</v>
      </c>
    </row>
    <row r="2102" spans="1:67" x14ac:dyDescent="0.3">
      <c r="A2102" t="s">
        <v>208</v>
      </c>
      <c r="B2102" t="s">
        <v>206</v>
      </c>
      <c r="C2102" t="s">
        <v>209</v>
      </c>
      <c r="D2102" s="33">
        <v>44441</v>
      </c>
      <c r="E2102">
        <v>2389923</v>
      </c>
      <c r="F2102">
        <v>2871</v>
      </c>
      <c r="G2102">
        <v>2273</v>
      </c>
      <c r="H2102">
        <v>57129</v>
      </c>
      <c r="I2102">
        <v>63</v>
      </c>
      <c r="J2102">
        <v>63.856999999999999</v>
      </c>
      <c r="K2102">
        <v>54982.695</v>
      </c>
      <c r="L2102">
        <v>66.05</v>
      </c>
      <c r="M2102">
        <v>52.292999999999999</v>
      </c>
      <c r="N2102">
        <v>1314.3130000000001</v>
      </c>
      <c r="O2102">
        <v>1.4490000000000001</v>
      </c>
      <c r="P2102">
        <v>1.4690000000000001</v>
      </c>
      <c r="Q2102">
        <v>1.1599999999999999</v>
      </c>
      <c r="Z2102">
        <v>23522</v>
      </c>
      <c r="AA2102">
        <v>12031985</v>
      </c>
      <c r="AB2102">
        <v>276.80799999999999</v>
      </c>
      <c r="AC2102">
        <v>0.54100000000000004</v>
      </c>
      <c r="AD2102">
        <v>21645</v>
      </c>
      <c r="AE2102">
        <v>0.498</v>
      </c>
      <c r="AF2102">
        <v>0.105</v>
      </c>
      <c r="AG2102">
        <v>9.5</v>
      </c>
      <c r="AH2102" t="s">
        <v>204</v>
      </c>
      <c r="AI2102">
        <v>9510965</v>
      </c>
      <c r="AJ2102">
        <v>5498949</v>
      </c>
      <c r="AK2102">
        <v>4030268</v>
      </c>
      <c r="AM2102">
        <v>152772</v>
      </c>
      <c r="AN2102">
        <v>124989</v>
      </c>
      <c r="AO2102">
        <v>21.88</v>
      </c>
      <c r="AP2102">
        <v>12.65</v>
      </c>
      <c r="AQ2102">
        <v>9.27</v>
      </c>
      <c r="AS2102">
        <v>2876</v>
      </c>
      <c r="AT2102">
        <v>41536</v>
      </c>
      <c r="AU2102">
        <v>9.6000000000000002E-2</v>
      </c>
      <c r="AV2102">
        <v>50.93</v>
      </c>
      <c r="AW2102">
        <v>43466822</v>
      </c>
      <c r="AX2102">
        <v>77.39</v>
      </c>
      <c r="AY2102">
        <v>41.4</v>
      </c>
      <c r="AZ2102">
        <v>16.462</v>
      </c>
      <c r="BA2102">
        <v>11.132999999999999</v>
      </c>
      <c r="BB2102">
        <v>7894.393</v>
      </c>
      <c r="BC2102">
        <v>0.1</v>
      </c>
      <c r="BD2102">
        <v>539.84900000000005</v>
      </c>
      <c r="BE2102">
        <v>7.11</v>
      </c>
      <c r="BF2102">
        <v>13.5</v>
      </c>
      <c r="BG2102">
        <v>47.4</v>
      </c>
      <c r="BI2102">
        <v>8.8000000000000007</v>
      </c>
      <c r="BJ2102">
        <v>72.06</v>
      </c>
      <c r="BK2102">
        <v>0.77900000000000003</v>
      </c>
    </row>
    <row r="2103" spans="1:67" x14ac:dyDescent="0.3">
      <c r="A2103" t="s">
        <v>208</v>
      </c>
      <c r="B2103" t="s">
        <v>206</v>
      </c>
      <c r="C2103" t="s">
        <v>209</v>
      </c>
      <c r="D2103" s="33">
        <v>44442</v>
      </c>
      <c r="E2103">
        <v>2393002</v>
      </c>
      <c r="F2103">
        <v>3079</v>
      </c>
      <c r="G2103">
        <v>2347.2860000000001</v>
      </c>
      <c r="H2103">
        <v>57192</v>
      </c>
      <c r="I2103">
        <v>63</v>
      </c>
      <c r="J2103">
        <v>60.429000000000002</v>
      </c>
      <c r="K2103">
        <v>55053.53</v>
      </c>
      <c r="L2103">
        <v>70.835999999999999</v>
      </c>
      <c r="M2103">
        <v>54.002000000000002</v>
      </c>
      <c r="N2103">
        <v>1315.7619999999999</v>
      </c>
      <c r="O2103">
        <v>1.4490000000000001</v>
      </c>
      <c r="P2103">
        <v>1.39</v>
      </c>
      <c r="Q2103">
        <v>1.1499999999999999</v>
      </c>
      <c r="Z2103">
        <v>23538</v>
      </c>
      <c r="AA2103">
        <v>12055523</v>
      </c>
      <c r="AB2103">
        <v>277.35000000000002</v>
      </c>
      <c r="AC2103">
        <v>0.54200000000000004</v>
      </c>
      <c r="AD2103">
        <v>21715</v>
      </c>
      <c r="AE2103">
        <v>0.5</v>
      </c>
      <c r="AF2103">
        <v>0.1081</v>
      </c>
      <c r="AG2103">
        <v>9.3000000000000007</v>
      </c>
      <c r="AH2103" t="s">
        <v>204</v>
      </c>
      <c r="AI2103">
        <v>9678454</v>
      </c>
      <c r="AJ2103">
        <v>5548619</v>
      </c>
      <c r="AK2103">
        <v>4148087</v>
      </c>
      <c r="AM2103">
        <v>167489</v>
      </c>
      <c r="AN2103">
        <v>125123</v>
      </c>
      <c r="AO2103">
        <v>22.27</v>
      </c>
      <c r="AP2103">
        <v>12.77</v>
      </c>
      <c r="AQ2103">
        <v>9.5399999999999991</v>
      </c>
      <c r="AS2103">
        <v>2879</v>
      </c>
      <c r="AT2103">
        <v>40427</v>
      </c>
      <c r="AU2103">
        <v>9.2999999999999999E-2</v>
      </c>
      <c r="AV2103">
        <v>50.93</v>
      </c>
      <c r="AW2103">
        <v>43466822</v>
      </c>
      <c r="AX2103">
        <v>77.39</v>
      </c>
      <c r="AY2103">
        <v>41.4</v>
      </c>
      <c r="AZ2103">
        <v>16.462</v>
      </c>
      <c r="BA2103">
        <v>11.132999999999999</v>
      </c>
      <c r="BB2103">
        <v>7894.393</v>
      </c>
      <c r="BC2103">
        <v>0.1</v>
      </c>
      <c r="BD2103">
        <v>539.84900000000005</v>
      </c>
      <c r="BE2103">
        <v>7.11</v>
      </c>
      <c r="BF2103">
        <v>13.5</v>
      </c>
      <c r="BG2103">
        <v>47.4</v>
      </c>
      <c r="BI2103">
        <v>8.8000000000000007</v>
      </c>
      <c r="BJ2103">
        <v>72.06</v>
      </c>
      <c r="BK2103">
        <v>0.77900000000000003</v>
      </c>
    </row>
    <row r="2104" spans="1:67" x14ac:dyDescent="0.3">
      <c r="A2104" t="s">
        <v>208</v>
      </c>
      <c r="B2104" t="s">
        <v>206</v>
      </c>
      <c r="C2104" t="s">
        <v>209</v>
      </c>
      <c r="D2104" s="33">
        <v>44443</v>
      </c>
      <c r="E2104">
        <v>2395616</v>
      </c>
      <c r="F2104">
        <v>2614</v>
      </c>
      <c r="G2104">
        <v>2351</v>
      </c>
      <c r="H2104">
        <v>57236</v>
      </c>
      <c r="I2104">
        <v>44</v>
      </c>
      <c r="J2104">
        <v>55.570999999999998</v>
      </c>
      <c r="K2104">
        <v>55113.667999999998</v>
      </c>
      <c r="L2104">
        <v>60.137999999999998</v>
      </c>
      <c r="M2104">
        <v>54.087000000000003</v>
      </c>
      <c r="N2104">
        <v>1316.7739999999999</v>
      </c>
      <c r="O2104">
        <v>1.012</v>
      </c>
      <c r="P2104">
        <v>1.278</v>
      </c>
      <c r="Q2104">
        <v>1.1499999999999999</v>
      </c>
      <c r="Z2104">
        <v>25637</v>
      </c>
      <c r="AA2104">
        <v>12081160</v>
      </c>
      <c r="AB2104">
        <v>277.94</v>
      </c>
      <c r="AC2104">
        <v>0.59</v>
      </c>
      <c r="AD2104">
        <v>21433</v>
      </c>
      <c r="AE2104">
        <v>0.49299999999999999</v>
      </c>
      <c r="AF2104">
        <v>0.10970000000000001</v>
      </c>
      <c r="AG2104">
        <v>9.1</v>
      </c>
      <c r="AH2104" t="s">
        <v>204</v>
      </c>
      <c r="AI2104">
        <v>9747714</v>
      </c>
      <c r="AJ2104">
        <v>5569049</v>
      </c>
      <c r="AK2104">
        <v>4196917</v>
      </c>
      <c r="AM2104">
        <v>69260</v>
      </c>
      <c r="AN2104">
        <v>122507</v>
      </c>
      <c r="AO2104">
        <v>22.43</v>
      </c>
      <c r="AP2104">
        <v>12.81</v>
      </c>
      <c r="AQ2104">
        <v>9.66</v>
      </c>
      <c r="AS2104">
        <v>2818</v>
      </c>
      <c r="AT2104">
        <v>39092</v>
      </c>
      <c r="AU2104">
        <v>0.09</v>
      </c>
      <c r="AV2104">
        <v>50.93</v>
      </c>
      <c r="AW2104">
        <v>43466822</v>
      </c>
      <c r="AX2104">
        <v>77.39</v>
      </c>
      <c r="AY2104">
        <v>41.4</v>
      </c>
      <c r="AZ2104">
        <v>16.462</v>
      </c>
      <c r="BA2104">
        <v>11.132999999999999</v>
      </c>
      <c r="BB2104">
        <v>7894.393</v>
      </c>
      <c r="BC2104">
        <v>0.1</v>
      </c>
      <c r="BD2104">
        <v>539.84900000000005</v>
      </c>
      <c r="BE2104">
        <v>7.11</v>
      </c>
      <c r="BF2104">
        <v>13.5</v>
      </c>
      <c r="BG2104">
        <v>47.4</v>
      </c>
      <c r="BI2104">
        <v>8.8000000000000007</v>
      </c>
      <c r="BJ2104">
        <v>72.06</v>
      </c>
      <c r="BK2104">
        <v>0.77900000000000003</v>
      </c>
    </row>
    <row r="2105" spans="1:67" x14ac:dyDescent="0.3">
      <c r="A2105" t="s">
        <v>208</v>
      </c>
      <c r="B2105" t="s">
        <v>206</v>
      </c>
      <c r="C2105" t="s">
        <v>209</v>
      </c>
      <c r="D2105" s="33">
        <v>44444</v>
      </c>
      <c r="E2105">
        <v>2397758</v>
      </c>
      <c r="F2105">
        <v>2142</v>
      </c>
      <c r="G2105">
        <v>2315</v>
      </c>
      <c r="H2105">
        <v>57287</v>
      </c>
      <c r="I2105">
        <v>51</v>
      </c>
      <c r="J2105">
        <v>55.286000000000001</v>
      </c>
      <c r="K2105">
        <v>55162.947</v>
      </c>
      <c r="L2105">
        <v>49.279000000000003</v>
      </c>
      <c r="M2105">
        <v>53.259</v>
      </c>
      <c r="N2105">
        <v>1317.9480000000001</v>
      </c>
      <c r="O2105">
        <v>1.173</v>
      </c>
      <c r="P2105">
        <v>1.272</v>
      </c>
      <c r="Q2105">
        <v>1.18</v>
      </c>
      <c r="Z2105">
        <v>16146</v>
      </c>
      <c r="AA2105">
        <v>12097306</v>
      </c>
      <c r="AB2105">
        <v>278.31099999999998</v>
      </c>
      <c r="AC2105">
        <v>0.371</v>
      </c>
      <c r="AD2105">
        <v>21119</v>
      </c>
      <c r="AE2105">
        <v>0.48599999999999999</v>
      </c>
      <c r="AF2105">
        <v>0.1096</v>
      </c>
      <c r="AG2105">
        <v>9.1</v>
      </c>
      <c r="AH2105" t="s">
        <v>204</v>
      </c>
      <c r="AI2105">
        <v>9789501</v>
      </c>
      <c r="AJ2105">
        <v>5581416</v>
      </c>
      <c r="AK2105">
        <v>4227337</v>
      </c>
      <c r="AM2105">
        <v>41787</v>
      </c>
      <c r="AN2105">
        <v>122552</v>
      </c>
      <c r="AO2105">
        <v>22.52</v>
      </c>
      <c r="AP2105">
        <v>12.84</v>
      </c>
      <c r="AQ2105">
        <v>9.73</v>
      </c>
      <c r="AS2105">
        <v>2819</v>
      </c>
      <c r="AT2105">
        <v>38956</v>
      </c>
      <c r="AU2105">
        <v>0.09</v>
      </c>
      <c r="AV2105">
        <v>50.93</v>
      </c>
      <c r="AW2105">
        <v>43466822</v>
      </c>
      <c r="AX2105">
        <v>77.39</v>
      </c>
      <c r="AY2105">
        <v>41.4</v>
      </c>
      <c r="AZ2105">
        <v>16.462</v>
      </c>
      <c r="BA2105">
        <v>11.132999999999999</v>
      </c>
      <c r="BB2105">
        <v>7894.393</v>
      </c>
      <c r="BC2105">
        <v>0.1</v>
      </c>
      <c r="BD2105">
        <v>539.84900000000005</v>
      </c>
      <c r="BE2105">
        <v>7.11</v>
      </c>
      <c r="BF2105">
        <v>13.5</v>
      </c>
      <c r="BG2105">
        <v>47.4</v>
      </c>
      <c r="BI2105">
        <v>8.8000000000000007</v>
      </c>
      <c r="BJ2105">
        <v>72.06</v>
      </c>
      <c r="BK2105">
        <v>0.77900000000000003</v>
      </c>
    </row>
    <row r="2106" spans="1:67" x14ac:dyDescent="0.3">
      <c r="A2106" t="s">
        <v>208</v>
      </c>
      <c r="B2106" t="s">
        <v>206</v>
      </c>
      <c r="C2106" t="s">
        <v>209</v>
      </c>
      <c r="D2106" s="33">
        <v>44445</v>
      </c>
      <c r="E2106">
        <v>2398900</v>
      </c>
      <c r="F2106">
        <v>1142</v>
      </c>
      <c r="G2106">
        <v>2304.4290000000001</v>
      </c>
      <c r="H2106">
        <v>57319</v>
      </c>
      <c r="I2106">
        <v>32</v>
      </c>
      <c r="J2106">
        <v>55</v>
      </c>
      <c r="K2106">
        <v>55189.22</v>
      </c>
      <c r="L2106">
        <v>26.273</v>
      </c>
      <c r="M2106">
        <v>53.015999999999998</v>
      </c>
      <c r="N2106">
        <v>1318.684</v>
      </c>
      <c r="O2106">
        <v>0.73599999999999999</v>
      </c>
      <c r="P2106">
        <v>1.2649999999999999</v>
      </c>
      <c r="Q2106">
        <v>1.21</v>
      </c>
      <c r="Z2106">
        <v>11283</v>
      </c>
      <c r="AA2106">
        <v>12108589</v>
      </c>
      <c r="AB2106">
        <v>278.57100000000003</v>
      </c>
      <c r="AC2106">
        <v>0.26</v>
      </c>
      <c r="AD2106">
        <v>21375</v>
      </c>
      <c r="AE2106">
        <v>0.49199999999999999</v>
      </c>
      <c r="AF2106">
        <v>0.10780000000000001</v>
      </c>
      <c r="AG2106">
        <v>9.3000000000000007</v>
      </c>
      <c r="AH2106" t="s">
        <v>204</v>
      </c>
      <c r="AI2106">
        <v>9923423</v>
      </c>
      <c r="AJ2106">
        <v>5618796</v>
      </c>
      <c r="AK2106">
        <v>4323879</v>
      </c>
      <c r="AM2106">
        <v>133922</v>
      </c>
      <c r="AN2106">
        <v>120186</v>
      </c>
      <c r="AO2106">
        <v>22.83</v>
      </c>
      <c r="AP2106">
        <v>12.93</v>
      </c>
      <c r="AQ2106">
        <v>9.9499999999999993</v>
      </c>
      <c r="AS2106">
        <v>2765</v>
      </c>
      <c r="AT2106">
        <v>37054</v>
      </c>
      <c r="AU2106">
        <v>8.5000000000000006E-2</v>
      </c>
      <c r="AV2106">
        <v>50.93</v>
      </c>
      <c r="AW2106">
        <v>43466822</v>
      </c>
      <c r="AX2106">
        <v>77.39</v>
      </c>
      <c r="AY2106">
        <v>41.4</v>
      </c>
      <c r="AZ2106">
        <v>16.462</v>
      </c>
      <c r="BA2106">
        <v>11.132999999999999</v>
      </c>
      <c r="BB2106">
        <v>7894.393</v>
      </c>
      <c r="BC2106">
        <v>0.1</v>
      </c>
      <c r="BD2106">
        <v>539.84900000000005</v>
      </c>
      <c r="BE2106">
        <v>7.11</v>
      </c>
      <c r="BF2106">
        <v>13.5</v>
      </c>
      <c r="BG2106">
        <v>47.4</v>
      </c>
      <c r="BI2106">
        <v>8.8000000000000007</v>
      </c>
      <c r="BJ2106">
        <v>72.06</v>
      </c>
      <c r="BK2106">
        <v>0.77900000000000003</v>
      </c>
    </row>
    <row r="2107" spans="1:67" x14ac:dyDescent="0.3">
      <c r="A2107" t="s">
        <v>208</v>
      </c>
      <c r="B2107" t="s">
        <v>206</v>
      </c>
      <c r="C2107" t="s">
        <v>209</v>
      </c>
      <c r="D2107" s="33">
        <v>44446</v>
      </c>
      <c r="E2107">
        <v>2401462</v>
      </c>
      <c r="F2107">
        <v>2562</v>
      </c>
      <c r="G2107">
        <v>2414</v>
      </c>
      <c r="H2107">
        <v>57392</v>
      </c>
      <c r="I2107">
        <v>73</v>
      </c>
      <c r="J2107">
        <v>55.429000000000002</v>
      </c>
      <c r="K2107">
        <v>55248.161</v>
      </c>
      <c r="L2107">
        <v>58.942</v>
      </c>
      <c r="M2107">
        <v>55.536999999999999</v>
      </c>
      <c r="N2107">
        <v>1320.3630000000001</v>
      </c>
      <c r="O2107">
        <v>1.679</v>
      </c>
      <c r="P2107">
        <v>1.2749999999999999</v>
      </c>
      <c r="Q2107">
        <v>1.25</v>
      </c>
      <c r="Z2107">
        <v>22596</v>
      </c>
      <c r="AA2107">
        <v>12131185</v>
      </c>
      <c r="AB2107">
        <v>279.09100000000001</v>
      </c>
      <c r="AC2107">
        <v>0.52</v>
      </c>
      <c r="AD2107">
        <v>21552</v>
      </c>
      <c r="AE2107">
        <v>0.496</v>
      </c>
      <c r="AF2107">
        <v>0.112</v>
      </c>
      <c r="AG2107">
        <v>8.9</v>
      </c>
      <c r="AH2107" t="s">
        <v>204</v>
      </c>
      <c r="AI2107">
        <v>10073041</v>
      </c>
      <c r="AJ2107">
        <v>5666017</v>
      </c>
      <c r="AK2107">
        <v>4426276</v>
      </c>
      <c r="AM2107">
        <v>149618</v>
      </c>
      <c r="AN2107">
        <v>119124</v>
      </c>
      <c r="AO2107">
        <v>23.17</v>
      </c>
      <c r="AP2107">
        <v>13.04</v>
      </c>
      <c r="AQ2107">
        <v>10.18</v>
      </c>
      <c r="AS2107">
        <v>2741</v>
      </c>
      <c r="AT2107">
        <v>36035</v>
      </c>
      <c r="AU2107">
        <v>8.3000000000000004E-2</v>
      </c>
      <c r="AV2107">
        <v>50.93</v>
      </c>
      <c r="AW2107">
        <v>43466822</v>
      </c>
      <c r="AX2107">
        <v>77.39</v>
      </c>
      <c r="AY2107">
        <v>41.4</v>
      </c>
      <c r="AZ2107">
        <v>16.462</v>
      </c>
      <c r="BA2107">
        <v>11.132999999999999</v>
      </c>
      <c r="BB2107">
        <v>7894.393</v>
      </c>
      <c r="BC2107">
        <v>0.1</v>
      </c>
      <c r="BD2107">
        <v>539.84900000000005</v>
      </c>
      <c r="BE2107">
        <v>7.11</v>
      </c>
      <c r="BF2107">
        <v>13.5</v>
      </c>
      <c r="BG2107">
        <v>47.4</v>
      </c>
      <c r="BI2107">
        <v>8.8000000000000007</v>
      </c>
      <c r="BJ2107">
        <v>72.06</v>
      </c>
      <c r="BK2107">
        <v>0.77900000000000003</v>
      </c>
    </row>
    <row r="2108" spans="1:67" x14ac:dyDescent="0.3">
      <c r="A2108" t="s">
        <v>208</v>
      </c>
      <c r="B2108" t="s">
        <v>206</v>
      </c>
      <c r="C2108" t="s">
        <v>209</v>
      </c>
      <c r="D2108" s="33">
        <v>44447</v>
      </c>
      <c r="E2108">
        <v>2404585</v>
      </c>
      <c r="F2108">
        <v>3123</v>
      </c>
      <c r="G2108">
        <v>2504.7139999999999</v>
      </c>
      <c r="H2108">
        <v>57472</v>
      </c>
      <c r="I2108">
        <v>80</v>
      </c>
      <c r="J2108">
        <v>58</v>
      </c>
      <c r="K2108">
        <v>55320.008999999998</v>
      </c>
      <c r="L2108">
        <v>71.847999999999999</v>
      </c>
      <c r="M2108">
        <v>57.624000000000002</v>
      </c>
      <c r="N2108">
        <v>1322.204</v>
      </c>
      <c r="O2108">
        <v>1.84</v>
      </c>
      <c r="P2108">
        <v>1.3340000000000001</v>
      </c>
      <c r="Q2108">
        <v>1.27</v>
      </c>
      <c r="AD2108">
        <v>21595</v>
      </c>
      <c r="AE2108">
        <v>0.497</v>
      </c>
      <c r="AF2108">
        <v>0.11600000000000001</v>
      </c>
      <c r="AG2108">
        <v>8.6</v>
      </c>
      <c r="AH2108" t="s">
        <v>204</v>
      </c>
      <c r="AI2108">
        <v>10234210</v>
      </c>
      <c r="AJ2108">
        <v>5722210</v>
      </c>
      <c r="AK2108">
        <v>4531252</v>
      </c>
      <c r="AM2108">
        <v>161169</v>
      </c>
      <c r="AN2108">
        <v>125145</v>
      </c>
      <c r="AO2108">
        <v>23.54</v>
      </c>
      <c r="AP2108">
        <v>13.16</v>
      </c>
      <c r="AQ2108">
        <v>10.42</v>
      </c>
      <c r="AS2108">
        <v>2879</v>
      </c>
      <c r="AT2108">
        <v>38584</v>
      </c>
      <c r="AU2108">
        <v>8.8999999999999996E-2</v>
      </c>
      <c r="AV2108">
        <v>50.93</v>
      </c>
      <c r="AW2108">
        <v>43466822</v>
      </c>
      <c r="AX2108">
        <v>77.39</v>
      </c>
      <c r="AY2108">
        <v>41.4</v>
      </c>
      <c r="AZ2108">
        <v>16.462</v>
      </c>
      <c r="BA2108">
        <v>11.132999999999999</v>
      </c>
      <c r="BB2108">
        <v>7894.393</v>
      </c>
      <c r="BC2108">
        <v>0.1</v>
      </c>
      <c r="BD2108">
        <v>539.84900000000005</v>
      </c>
      <c r="BE2108">
        <v>7.11</v>
      </c>
      <c r="BF2108">
        <v>13.5</v>
      </c>
      <c r="BG2108">
        <v>47.4</v>
      </c>
      <c r="BI2108">
        <v>8.8000000000000007</v>
      </c>
      <c r="BJ2108">
        <v>72.06</v>
      </c>
      <c r="BK2108">
        <v>0.77900000000000003</v>
      </c>
    </row>
    <row r="2109" spans="1:67" x14ac:dyDescent="0.3">
      <c r="A2109" t="s">
        <v>208</v>
      </c>
      <c r="B2109" t="s">
        <v>206</v>
      </c>
      <c r="C2109" t="s">
        <v>209</v>
      </c>
      <c r="D2109" s="33">
        <v>44448</v>
      </c>
      <c r="E2109">
        <v>2408595</v>
      </c>
      <c r="F2109">
        <v>4010</v>
      </c>
      <c r="G2109">
        <v>2667.4290000000001</v>
      </c>
      <c r="H2109">
        <v>57552</v>
      </c>
      <c r="I2109">
        <v>80</v>
      </c>
      <c r="J2109">
        <v>60.429000000000002</v>
      </c>
      <c r="K2109">
        <v>55412.264000000003</v>
      </c>
      <c r="L2109">
        <v>92.254000000000005</v>
      </c>
      <c r="M2109">
        <v>61.366999999999997</v>
      </c>
      <c r="N2109">
        <v>1324.0440000000001</v>
      </c>
      <c r="O2109">
        <v>1.84</v>
      </c>
      <c r="P2109">
        <v>1.39</v>
      </c>
      <c r="Q2109">
        <v>1.29</v>
      </c>
      <c r="AA2109">
        <v>12188070</v>
      </c>
      <c r="AB2109">
        <v>280.399</v>
      </c>
      <c r="AD2109">
        <v>22298</v>
      </c>
      <c r="AE2109">
        <v>0.51300000000000001</v>
      </c>
      <c r="AF2109">
        <v>0.1196</v>
      </c>
      <c r="AG2109">
        <v>8.4</v>
      </c>
      <c r="AH2109" t="s">
        <v>204</v>
      </c>
      <c r="AI2109">
        <v>10407825</v>
      </c>
      <c r="AJ2109">
        <v>5789252</v>
      </c>
      <c r="AK2109">
        <v>4637825</v>
      </c>
      <c r="AM2109">
        <v>173615</v>
      </c>
      <c r="AN2109">
        <v>128123</v>
      </c>
      <c r="AO2109">
        <v>23.94</v>
      </c>
      <c r="AP2109">
        <v>13.32</v>
      </c>
      <c r="AQ2109">
        <v>10.67</v>
      </c>
      <c r="AS2109">
        <v>2948</v>
      </c>
      <c r="AT2109">
        <v>41472</v>
      </c>
      <c r="AU2109">
        <v>9.5000000000000001E-2</v>
      </c>
      <c r="AV2109">
        <v>50.93</v>
      </c>
      <c r="AW2109">
        <v>43466822</v>
      </c>
      <c r="AX2109">
        <v>77.39</v>
      </c>
      <c r="AY2109">
        <v>41.4</v>
      </c>
      <c r="AZ2109">
        <v>16.462</v>
      </c>
      <c r="BA2109">
        <v>11.132999999999999</v>
      </c>
      <c r="BB2109">
        <v>7894.393</v>
      </c>
      <c r="BC2109">
        <v>0.1</v>
      </c>
      <c r="BD2109">
        <v>539.84900000000005</v>
      </c>
      <c r="BE2109">
        <v>7.11</v>
      </c>
      <c r="BF2109">
        <v>13.5</v>
      </c>
      <c r="BG2109">
        <v>47.4</v>
      </c>
      <c r="BI2109">
        <v>8.8000000000000007</v>
      </c>
      <c r="BJ2109">
        <v>72.06</v>
      </c>
      <c r="BK2109">
        <v>0.77900000000000003</v>
      </c>
    </row>
    <row r="2110" spans="1:67" x14ac:dyDescent="0.3">
      <c r="A2110" t="s">
        <v>208</v>
      </c>
      <c r="B2110" t="s">
        <v>206</v>
      </c>
      <c r="C2110" t="s">
        <v>209</v>
      </c>
      <c r="D2110" s="33">
        <v>44449</v>
      </c>
      <c r="E2110">
        <v>2412543</v>
      </c>
      <c r="F2110">
        <v>3948</v>
      </c>
      <c r="G2110">
        <v>2791.5709999999999</v>
      </c>
      <c r="H2110">
        <v>57648</v>
      </c>
      <c r="I2110">
        <v>96</v>
      </c>
      <c r="J2110">
        <v>65.143000000000001</v>
      </c>
      <c r="K2110">
        <v>55503.091999999997</v>
      </c>
      <c r="L2110">
        <v>90.828000000000003</v>
      </c>
      <c r="M2110">
        <v>64.222999999999999</v>
      </c>
      <c r="N2110">
        <v>1326.2529999999999</v>
      </c>
      <c r="O2110">
        <v>2.2090000000000001</v>
      </c>
      <c r="P2110">
        <v>1.4990000000000001</v>
      </c>
      <c r="Q2110">
        <v>1.28</v>
      </c>
      <c r="Z2110">
        <v>28961</v>
      </c>
      <c r="AA2110">
        <v>12217031</v>
      </c>
      <c r="AB2110">
        <v>281.06599999999997</v>
      </c>
      <c r="AC2110">
        <v>0.66600000000000004</v>
      </c>
      <c r="AD2110">
        <v>23073</v>
      </c>
      <c r="AE2110">
        <v>0.53100000000000003</v>
      </c>
      <c r="AF2110">
        <v>0.121</v>
      </c>
      <c r="AG2110">
        <v>8.3000000000000007</v>
      </c>
      <c r="AH2110" t="s">
        <v>204</v>
      </c>
      <c r="AI2110">
        <v>10591352</v>
      </c>
      <c r="AJ2110">
        <v>5860640</v>
      </c>
      <c r="AK2110">
        <v>4749964</v>
      </c>
      <c r="AM2110">
        <v>183527</v>
      </c>
      <c r="AN2110">
        <v>130414</v>
      </c>
      <c r="AO2110">
        <v>24.37</v>
      </c>
      <c r="AP2110">
        <v>13.48</v>
      </c>
      <c r="AQ2110">
        <v>10.93</v>
      </c>
      <c r="AS2110">
        <v>3000</v>
      </c>
      <c r="AT2110">
        <v>44574</v>
      </c>
      <c r="AU2110">
        <v>0.10299999999999999</v>
      </c>
      <c r="AV2110">
        <v>50.93</v>
      </c>
      <c r="AW2110">
        <v>43466822</v>
      </c>
      <c r="AX2110">
        <v>77.39</v>
      </c>
      <c r="AY2110">
        <v>41.4</v>
      </c>
      <c r="AZ2110">
        <v>16.462</v>
      </c>
      <c r="BA2110">
        <v>11.132999999999999</v>
      </c>
      <c r="BB2110">
        <v>7894.393</v>
      </c>
      <c r="BC2110">
        <v>0.1</v>
      </c>
      <c r="BD2110">
        <v>539.84900000000005</v>
      </c>
      <c r="BE2110">
        <v>7.11</v>
      </c>
      <c r="BF2110">
        <v>13.5</v>
      </c>
      <c r="BG2110">
        <v>47.4</v>
      </c>
      <c r="BI2110">
        <v>8.8000000000000007</v>
      </c>
      <c r="BJ2110">
        <v>72.06</v>
      </c>
      <c r="BK2110">
        <v>0.77900000000000003</v>
      </c>
    </row>
    <row r="2111" spans="1:67" x14ac:dyDescent="0.3">
      <c r="A2111" t="s">
        <v>208</v>
      </c>
      <c r="B2111" t="s">
        <v>206</v>
      </c>
      <c r="C2111" t="s">
        <v>209</v>
      </c>
      <c r="D2111" s="33">
        <v>44450</v>
      </c>
      <c r="E2111">
        <v>2416739</v>
      </c>
      <c r="F2111">
        <v>4196</v>
      </c>
      <c r="G2111">
        <v>3017.5709999999999</v>
      </c>
      <c r="H2111">
        <v>57735</v>
      </c>
      <c r="I2111">
        <v>87</v>
      </c>
      <c r="J2111">
        <v>71.286000000000001</v>
      </c>
      <c r="K2111">
        <v>55599.625</v>
      </c>
      <c r="L2111">
        <v>96.533000000000001</v>
      </c>
      <c r="M2111">
        <v>69.421999999999997</v>
      </c>
      <c r="N2111">
        <v>1328.2539999999999</v>
      </c>
      <c r="O2111">
        <v>2.0019999999999998</v>
      </c>
      <c r="P2111">
        <v>1.64</v>
      </c>
      <c r="Q2111">
        <v>1.29</v>
      </c>
      <c r="Z2111">
        <v>33162</v>
      </c>
      <c r="AA2111">
        <v>12250193</v>
      </c>
      <c r="AB2111">
        <v>281.82900000000001</v>
      </c>
      <c r="AC2111">
        <v>0.76300000000000001</v>
      </c>
      <c r="AD2111">
        <v>24148</v>
      </c>
      <c r="AE2111">
        <v>0.55600000000000005</v>
      </c>
      <c r="AF2111">
        <v>0.125</v>
      </c>
      <c r="AG2111">
        <v>8</v>
      </c>
      <c r="AH2111" t="s">
        <v>204</v>
      </c>
      <c r="AI2111">
        <v>10665796</v>
      </c>
      <c r="AJ2111">
        <v>5889810</v>
      </c>
      <c r="AK2111">
        <v>4795238</v>
      </c>
      <c r="AM2111">
        <v>74444</v>
      </c>
      <c r="AN2111">
        <v>131155</v>
      </c>
      <c r="AO2111">
        <v>24.54</v>
      </c>
      <c r="AP2111">
        <v>13.55</v>
      </c>
      <c r="AQ2111">
        <v>11.03</v>
      </c>
      <c r="AS2111">
        <v>3017</v>
      </c>
      <c r="AT2111">
        <v>45823</v>
      </c>
      <c r="AU2111">
        <v>0.105</v>
      </c>
      <c r="AV2111">
        <v>50.93</v>
      </c>
      <c r="AW2111">
        <v>43466822</v>
      </c>
      <c r="AX2111">
        <v>77.39</v>
      </c>
      <c r="AY2111">
        <v>41.4</v>
      </c>
      <c r="AZ2111">
        <v>16.462</v>
      </c>
      <c r="BA2111">
        <v>11.132999999999999</v>
      </c>
      <c r="BB2111">
        <v>7894.393</v>
      </c>
      <c r="BC2111">
        <v>0.1</v>
      </c>
      <c r="BD2111">
        <v>539.84900000000005</v>
      </c>
      <c r="BE2111">
        <v>7.11</v>
      </c>
      <c r="BF2111">
        <v>13.5</v>
      </c>
      <c r="BG2111">
        <v>47.4</v>
      </c>
      <c r="BI2111">
        <v>8.8000000000000007</v>
      </c>
      <c r="BJ2111">
        <v>72.06</v>
      </c>
      <c r="BK2111">
        <v>0.77900000000000003</v>
      </c>
    </row>
    <row r="2112" spans="1:67" x14ac:dyDescent="0.3">
      <c r="A2112" t="s">
        <v>208</v>
      </c>
      <c r="B2112" t="s">
        <v>206</v>
      </c>
      <c r="C2112" t="s">
        <v>209</v>
      </c>
      <c r="D2112" s="33">
        <v>44451</v>
      </c>
      <c r="E2112">
        <v>2419254</v>
      </c>
      <c r="F2112">
        <v>2515</v>
      </c>
      <c r="G2112">
        <v>3070.857</v>
      </c>
      <c r="H2112">
        <v>57772</v>
      </c>
      <c r="I2112">
        <v>37</v>
      </c>
      <c r="J2112">
        <v>69.286000000000001</v>
      </c>
      <c r="K2112">
        <v>55657.485000000001</v>
      </c>
      <c r="L2112">
        <v>57.86</v>
      </c>
      <c r="M2112">
        <v>70.647999999999996</v>
      </c>
      <c r="N2112">
        <v>1329.106</v>
      </c>
      <c r="O2112">
        <v>0.85099999999999998</v>
      </c>
      <c r="P2112">
        <v>1.5940000000000001</v>
      </c>
      <c r="Q2112">
        <v>1.29</v>
      </c>
      <c r="Z2112">
        <v>18887</v>
      </c>
      <c r="AA2112">
        <v>12269080</v>
      </c>
      <c r="AB2112">
        <v>282.26299999999998</v>
      </c>
      <c r="AC2112">
        <v>0.435</v>
      </c>
      <c r="AD2112">
        <v>24539</v>
      </c>
      <c r="AE2112">
        <v>0.56499999999999995</v>
      </c>
      <c r="AF2112">
        <v>0.12509999999999999</v>
      </c>
      <c r="AG2112">
        <v>8</v>
      </c>
      <c r="AH2112" t="s">
        <v>204</v>
      </c>
      <c r="AI2112">
        <v>10710944</v>
      </c>
      <c r="AJ2112">
        <v>5906740</v>
      </c>
      <c r="AK2112">
        <v>4824256</v>
      </c>
      <c r="AM2112">
        <v>45148</v>
      </c>
      <c r="AN2112">
        <v>131635</v>
      </c>
      <c r="AO2112">
        <v>24.64</v>
      </c>
      <c r="AP2112">
        <v>13.59</v>
      </c>
      <c r="AQ2112">
        <v>11.1</v>
      </c>
      <c r="AS2112">
        <v>3028</v>
      </c>
      <c r="AT2112">
        <v>46475</v>
      </c>
      <c r="AU2112">
        <v>0.107</v>
      </c>
      <c r="AV2112">
        <v>50.93</v>
      </c>
      <c r="AW2112">
        <v>43466822</v>
      </c>
      <c r="AX2112">
        <v>77.39</v>
      </c>
      <c r="AY2112">
        <v>41.4</v>
      </c>
      <c r="AZ2112">
        <v>16.462</v>
      </c>
      <c r="BA2112">
        <v>11.132999999999999</v>
      </c>
      <c r="BB2112">
        <v>7894.393</v>
      </c>
      <c r="BC2112">
        <v>0.1</v>
      </c>
      <c r="BD2112">
        <v>539.84900000000005</v>
      </c>
      <c r="BE2112">
        <v>7.11</v>
      </c>
      <c r="BF2112">
        <v>13.5</v>
      </c>
      <c r="BG2112">
        <v>47.4</v>
      </c>
      <c r="BI2112">
        <v>8.8000000000000007</v>
      </c>
      <c r="BJ2112">
        <v>72.06</v>
      </c>
      <c r="BK2112">
        <v>0.77900000000000003</v>
      </c>
    </row>
    <row r="2113" spans="1:63" x14ac:dyDescent="0.3">
      <c r="A2113" t="s">
        <v>208</v>
      </c>
      <c r="B2113" t="s">
        <v>206</v>
      </c>
      <c r="C2113" t="s">
        <v>209</v>
      </c>
      <c r="D2113" s="33">
        <v>44452</v>
      </c>
      <c r="E2113">
        <v>2420776</v>
      </c>
      <c r="F2113">
        <v>1522</v>
      </c>
      <c r="G2113">
        <v>3125.143</v>
      </c>
      <c r="H2113">
        <v>57797</v>
      </c>
      <c r="I2113">
        <v>25</v>
      </c>
      <c r="J2113">
        <v>68.286000000000001</v>
      </c>
      <c r="K2113">
        <v>55692.5</v>
      </c>
      <c r="L2113">
        <v>35.015000000000001</v>
      </c>
      <c r="M2113">
        <v>71.897000000000006</v>
      </c>
      <c r="N2113">
        <v>1329.681</v>
      </c>
      <c r="O2113">
        <v>0.57499999999999996</v>
      </c>
      <c r="P2113">
        <v>1.571</v>
      </c>
      <c r="Q2113">
        <v>1.32</v>
      </c>
      <c r="Z2113">
        <v>10668</v>
      </c>
      <c r="AA2113">
        <v>12279748</v>
      </c>
      <c r="AB2113">
        <v>282.50900000000001</v>
      </c>
      <c r="AC2113">
        <v>0.245</v>
      </c>
      <c r="AD2113">
        <v>24451</v>
      </c>
      <c r="AE2113">
        <v>0.56299999999999994</v>
      </c>
      <c r="AF2113">
        <v>0.1278</v>
      </c>
      <c r="AG2113">
        <v>7.8</v>
      </c>
      <c r="AH2113" t="s">
        <v>204</v>
      </c>
      <c r="AI2113">
        <v>10846167</v>
      </c>
      <c r="AJ2113">
        <v>5961263</v>
      </c>
      <c r="AK2113">
        <v>4904956</v>
      </c>
      <c r="AM2113">
        <v>135223</v>
      </c>
      <c r="AN2113">
        <v>131821</v>
      </c>
      <c r="AO2113">
        <v>24.95</v>
      </c>
      <c r="AP2113">
        <v>13.71</v>
      </c>
      <c r="AQ2113">
        <v>11.28</v>
      </c>
      <c r="AS2113">
        <v>3033</v>
      </c>
      <c r="AT2113">
        <v>48924</v>
      </c>
      <c r="AU2113">
        <v>0.113</v>
      </c>
      <c r="AV2113">
        <v>50.93</v>
      </c>
      <c r="AW2113">
        <v>43466822</v>
      </c>
      <c r="AX2113">
        <v>77.39</v>
      </c>
      <c r="AY2113">
        <v>41.4</v>
      </c>
      <c r="AZ2113">
        <v>16.462</v>
      </c>
      <c r="BA2113">
        <v>11.132999999999999</v>
      </c>
      <c r="BB2113">
        <v>7894.393</v>
      </c>
      <c r="BC2113">
        <v>0.1</v>
      </c>
      <c r="BD2113">
        <v>539.84900000000005</v>
      </c>
      <c r="BE2113">
        <v>7.11</v>
      </c>
      <c r="BF2113">
        <v>13.5</v>
      </c>
      <c r="BG2113">
        <v>47.4</v>
      </c>
      <c r="BI2113">
        <v>8.8000000000000007</v>
      </c>
      <c r="BJ2113">
        <v>72.06</v>
      </c>
      <c r="BK2113">
        <v>0.77900000000000003</v>
      </c>
    </row>
    <row r="2114" spans="1:63" x14ac:dyDescent="0.3">
      <c r="A2114" t="s">
        <v>208</v>
      </c>
      <c r="B2114" t="s">
        <v>206</v>
      </c>
      <c r="C2114" t="s">
        <v>209</v>
      </c>
      <c r="D2114" s="33">
        <v>44453</v>
      </c>
      <c r="E2114">
        <v>2424416</v>
      </c>
      <c r="F2114">
        <v>3640</v>
      </c>
      <c r="G2114">
        <v>3279.143</v>
      </c>
      <c r="H2114">
        <v>57913</v>
      </c>
      <c r="I2114">
        <v>116</v>
      </c>
      <c r="J2114">
        <v>74.429000000000002</v>
      </c>
      <c r="K2114">
        <v>55776.241999999998</v>
      </c>
      <c r="L2114">
        <v>83.742000000000004</v>
      </c>
      <c r="M2114">
        <v>75.44</v>
      </c>
      <c r="N2114">
        <v>1332.35</v>
      </c>
      <c r="O2114">
        <v>2.669</v>
      </c>
      <c r="P2114">
        <v>1.712</v>
      </c>
      <c r="Q2114">
        <v>1.39</v>
      </c>
      <c r="Z2114">
        <v>29281</v>
      </c>
      <c r="AA2114">
        <v>12309029</v>
      </c>
      <c r="AB2114">
        <v>283.18200000000002</v>
      </c>
      <c r="AC2114">
        <v>0.67400000000000004</v>
      </c>
      <c r="AD2114">
        <v>25406</v>
      </c>
      <c r="AE2114">
        <v>0.58399999999999996</v>
      </c>
      <c r="AF2114">
        <v>0.12909999999999999</v>
      </c>
      <c r="AG2114">
        <v>7.7</v>
      </c>
      <c r="AH2114" t="s">
        <v>204</v>
      </c>
      <c r="AI2114">
        <v>10987963</v>
      </c>
      <c r="AJ2114">
        <v>6028877</v>
      </c>
      <c r="AK2114">
        <v>4979138</v>
      </c>
      <c r="AM2114">
        <v>141796</v>
      </c>
      <c r="AN2114">
        <v>130703</v>
      </c>
      <c r="AO2114">
        <v>25.28</v>
      </c>
      <c r="AP2114">
        <v>13.87</v>
      </c>
      <c r="AQ2114">
        <v>11.46</v>
      </c>
      <c r="AS2114">
        <v>3007</v>
      </c>
      <c r="AT2114">
        <v>51837</v>
      </c>
      <c r="AU2114">
        <v>0.11899999999999999</v>
      </c>
      <c r="AV2114">
        <v>50.93</v>
      </c>
      <c r="AW2114">
        <v>43466822</v>
      </c>
      <c r="AX2114">
        <v>77.39</v>
      </c>
      <c r="AY2114">
        <v>41.4</v>
      </c>
      <c r="AZ2114">
        <v>16.462</v>
      </c>
      <c r="BA2114">
        <v>11.132999999999999</v>
      </c>
      <c r="BB2114">
        <v>7894.393</v>
      </c>
      <c r="BC2114">
        <v>0.1</v>
      </c>
      <c r="BD2114">
        <v>539.84900000000005</v>
      </c>
      <c r="BE2114">
        <v>7.11</v>
      </c>
      <c r="BF2114">
        <v>13.5</v>
      </c>
      <c r="BG2114">
        <v>47.4</v>
      </c>
      <c r="BI2114">
        <v>8.8000000000000007</v>
      </c>
      <c r="BJ2114">
        <v>72.06</v>
      </c>
      <c r="BK2114">
        <v>0.77900000000000003</v>
      </c>
    </row>
    <row r="2115" spans="1:63" x14ac:dyDescent="0.3">
      <c r="A2115" t="s">
        <v>208</v>
      </c>
      <c r="B2115" t="s">
        <v>206</v>
      </c>
      <c r="C2115" t="s">
        <v>209</v>
      </c>
      <c r="D2115" s="33">
        <v>44454</v>
      </c>
      <c r="E2115">
        <v>2429354</v>
      </c>
      <c r="F2115">
        <v>4938</v>
      </c>
      <c r="G2115">
        <v>3538.4290000000001</v>
      </c>
      <c r="H2115">
        <v>58025</v>
      </c>
      <c r="I2115">
        <v>112</v>
      </c>
      <c r="J2115">
        <v>79</v>
      </c>
      <c r="K2115">
        <v>55889.845999999998</v>
      </c>
      <c r="L2115">
        <v>113.604</v>
      </c>
      <c r="M2115">
        <v>81.405000000000001</v>
      </c>
      <c r="N2115">
        <v>1334.9259999999999</v>
      </c>
      <c r="O2115">
        <v>2.577</v>
      </c>
      <c r="P2115">
        <v>1.8169999999999999</v>
      </c>
      <c r="Q2115">
        <v>1.45</v>
      </c>
      <c r="AD2115">
        <v>26222</v>
      </c>
      <c r="AE2115">
        <v>0.60299999999999998</v>
      </c>
      <c r="AF2115">
        <v>0.13489999999999999</v>
      </c>
      <c r="AG2115">
        <v>7.4</v>
      </c>
      <c r="AH2115" t="s">
        <v>204</v>
      </c>
      <c r="AI2115">
        <v>11106749</v>
      </c>
      <c r="AJ2115">
        <v>6097683</v>
      </c>
      <c r="AK2115">
        <v>5029118</v>
      </c>
      <c r="AM2115">
        <v>118786</v>
      </c>
      <c r="AN2115">
        <v>124648</v>
      </c>
      <c r="AO2115">
        <v>25.55</v>
      </c>
      <c r="AP2115">
        <v>14.03</v>
      </c>
      <c r="AQ2115">
        <v>11.57</v>
      </c>
      <c r="AS2115">
        <v>2868</v>
      </c>
      <c r="AT2115">
        <v>53639</v>
      </c>
      <c r="AU2115">
        <v>0.123</v>
      </c>
      <c r="AV2115">
        <v>50.93</v>
      </c>
      <c r="AW2115">
        <v>43466822</v>
      </c>
      <c r="AX2115">
        <v>77.39</v>
      </c>
      <c r="AY2115">
        <v>41.4</v>
      </c>
      <c r="AZ2115">
        <v>16.462</v>
      </c>
      <c r="BA2115">
        <v>11.132999999999999</v>
      </c>
      <c r="BB2115">
        <v>7894.393</v>
      </c>
      <c r="BC2115">
        <v>0.1</v>
      </c>
      <c r="BD2115">
        <v>539.84900000000005</v>
      </c>
      <c r="BE2115">
        <v>7.11</v>
      </c>
      <c r="BF2115">
        <v>13.5</v>
      </c>
      <c r="BG2115">
        <v>47.4</v>
      </c>
      <c r="BI2115">
        <v>8.8000000000000007</v>
      </c>
      <c r="BJ2115">
        <v>72.06</v>
      </c>
      <c r="BK2115">
        <v>0.77900000000000003</v>
      </c>
    </row>
    <row r="2116" spans="1:63" x14ac:dyDescent="0.3">
      <c r="A2116" t="s">
        <v>208</v>
      </c>
      <c r="B2116" t="s">
        <v>206</v>
      </c>
      <c r="C2116" t="s">
        <v>209</v>
      </c>
      <c r="D2116" s="33">
        <v>44455</v>
      </c>
      <c r="E2116">
        <v>2435404</v>
      </c>
      <c r="F2116">
        <v>6050</v>
      </c>
      <c r="G2116">
        <v>3829.857</v>
      </c>
      <c r="H2116">
        <v>58146</v>
      </c>
      <c r="I2116">
        <v>121</v>
      </c>
      <c r="J2116">
        <v>84.856999999999999</v>
      </c>
      <c r="K2116">
        <v>56029.033000000003</v>
      </c>
      <c r="L2116">
        <v>139.18700000000001</v>
      </c>
      <c r="M2116">
        <v>88.11</v>
      </c>
      <c r="N2116">
        <v>1337.71</v>
      </c>
      <c r="O2116">
        <v>2.7839999999999998</v>
      </c>
      <c r="P2116">
        <v>1.952</v>
      </c>
      <c r="Q2116">
        <v>1.48</v>
      </c>
      <c r="AA2116">
        <v>12377327</v>
      </c>
      <c r="AB2116">
        <v>284.75299999999999</v>
      </c>
      <c r="AD2116">
        <v>27037</v>
      </c>
      <c r="AE2116">
        <v>0.622</v>
      </c>
      <c r="AF2116">
        <v>0.14169999999999999</v>
      </c>
      <c r="AG2116">
        <v>7.1</v>
      </c>
      <c r="AH2116" t="s">
        <v>204</v>
      </c>
      <c r="AI2116">
        <v>11229655</v>
      </c>
      <c r="AJ2116">
        <v>6169884</v>
      </c>
      <c r="AK2116">
        <v>5079823</v>
      </c>
      <c r="AM2116">
        <v>122906</v>
      </c>
      <c r="AN2116">
        <v>117404</v>
      </c>
      <c r="AO2116">
        <v>25.84</v>
      </c>
      <c r="AP2116">
        <v>14.19</v>
      </c>
      <c r="AQ2116">
        <v>11.69</v>
      </c>
      <c r="AS2116">
        <v>2701</v>
      </c>
      <c r="AT2116">
        <v>54376</v>
      </c>
      <c r="AU2116">
        <v>0.125</v>
      </c>
      <c r="AV2116">
        <v>50.93</v>
      </c>
      <c r="AW2116">
        <v>43466822</v>
      </c>
      <c r="AX2116">
        <v>77.39</v>
      </c>
      <c r="AY2116">
        <v>41.4</v>
      </c>
      <c r="AZ2116">
        <v>16.462</v>
      </c>
      <c r="BA2116">
        <v>11.132999999999999</v>
      </c>
      <c r="BB2116">
        <v>7894.393</v>
      </c>
      <c r="BC2116">
        <v>0.1</v>
      </c>
      <c r="BD2116">
        <v>539.84900000000005</v>
      </c>
      <c r="BE2116">
        <v>7.11</v>
      </c>
      <c r="BF2116">
        <v>13.5</v>
      </c>
      <c r="BG2116">
        <v>47.4</v>
      </c>
      <c r="BI2116">
        <v>8.8000000000000007</v>
      </c>
      <c r="BJ2116">
        <v>72.06</v>
      </c>
      <c r="BK2116">
        <v>0.77900000000000003</v>
      </c>
    </row>
    <row r="2117" spans="1:63" x14ac:dyDescent="0.3">
      <c r="A2117" t="s">
        <v>208</v>
      </c>
      <c r="B2117" t="s">
        <v>206</v>
      </c>
      <c r="C2117" t="s">
        <v>209</v>
      </c>
      <c r="D2117" s="33">
        <v>44456</v>
      </c>
      <c r="E2117">
        <v>2442344</v>
      </c>
      <c r="F2117">
        <v>6940</v>
      </c>
      <c r="G2117">
        <v>4257.2860000000001</v>
      </c>
      <c r="H2117">
        <v>58265</v>
      </c>
      <c r="I2117">
        <v>119</v>
      </c>
      <c r="J2117">
        <v>88.143000000000001</v>
      </c>
      <c r="K2117">
        <v>56188.695</v>
      </c>
      <c r="L2117">
        <v>159.66200000000001</v>
      </c>
      <c r="M2117">
        <v>97.942999999999998</v>
      </c>
      <c r="N2117">
        <v>1340.4480000000001</v>
      </c>
      <c r="O2117">
        <v>2.738</v>
      </c>
      <c r="P2117">
        <v>2.028</v>
      </c>
      <c r="Q2117">
        <v>1.48</v>
      </c>
      <c r="Z2117">
        <v>35171</v>
      </c>
      <c r="AA2117">
        <v>12412498</v>
      </c>
      <c r="AB2117">
        <v>285.56299999999999</v>
      </c>
      <c r="AC2117">
        <v>0.80900000000000005</v>
      </c>
      <c r="AD2117">
        <v>27924</v>
      </c>
      <c r="AE2117">
        <v>0.64200000000000002</v>
      </c>
      <c r="AF2117">
        <v>0.1525</v>
      </c>
      <c r="AG2117">
        <v>6.6</v>
      </c>
      <c r="AH2117" t="s">
        <v>204</v>
      </c>
      <c r="AI2117">
        <v>11362214</v>
      </c>
      <c r="AJ2117">
        <v>6248153</v>
      </c>
      <c r="AK2117">
        <v>5134113</v>
      </c>
      <c r="AM2117">
        <v>132559</v>
      </c>
      <c r="AN2117">
        <v>110123</v>
      </c>
      <c r="AO2117">
        <v>26.14</v>
      </c>
      <c r="AP2117">
        <v>14.37</v>
      </c>
      <c r="AQ2117">
        <v>11.81</v>
      </c>
      <c r="AS2117">
        <v>2533</v>
      </c>
      <c r="AT2117">
        <v>55359</v>
      </c>
      <c r="AU2117">
        <v>0.127</v>
      </c>
      <c r="AV2117">
        <v>58.33</v>
      </c>
      <c r="AW2117">
        <v>43466822</v>
      </c>
      <c r="AX2117">
        <v>77.39</v>
      </c>
      <c r="AY2117">
        <v>41.4</v>
      </c>
      <c r="AZ2117">
        <v>16.462</v>
      </c>
      <c r="BA2117">
        <v>11.132999999999999</v>
      </c>
      <c r="BB2117">
        <v>7894.393</v>
      </c>
      <c r="BC2117">
        <v>0.1</v>
      </c>
      <c r="BD2117">
        <v>539.84900000000005</v>
      </c>
      <c r="BE2117">
        <v>7.11</v>
      </c>
      <c r="BF2117">
        <v>13.5</v>
      </c>
      <c r="BG2117">
        <v>47.4</v>
      </c>
      <c r="BI2117">
        <v>8.8000000000000007</v>
      </c>
      <c r="BJ2117">
        <v>72.06</v>
      </c>
      <c r="BK2117">
        <v>0.77900000000000003</v>
      </c>
    </row>
    <row r="2118" spans="1:63" x14ac:dyDescent="0.3">
      <c r="A2118" t="s">
        <v>208</v>
      </c>
      <c r="B2118" t="s">
        <v>206</v>
      </c>
      <c r="C2118" t="s">
        <v>209</v>
      </c>
      <c r="D2118" s="33">
        <v>44457</v>
      </c>
      <c r="E2118">
        <v>2448908</v>
      </c>
      <c r="F2118">
        <v>6564</v>
      </c>
      <c r="G2118">
        <v>4595.5709999999999</v>
      </c>
      <c r="H2118">
        <v>58363</v>
      </c>
      <c r="I2118">
        <v>98</v>
      </c>
      <c r="J2118">
        <v>89.713999999999999</v>
      </c>
      <c r="K2118">
        <v>56339.707000000002</v>
      </c>
      <c r="L2118">
        <v>151.012</v>
      </c>
      <c r="M2118">
        <v>105.726</v>
      </c>
      <c r="N2118">
        <v>1342.702</v>
      </c>
      <c r="O2118">
        <v>2.2549999999999999</v>
      </c>
      <c r="P2118">
        <v>2.0640000000000001</v>
      </c>
      <c r="Q2118">
        <v>1.45</v>
      </c>
      <c r="Z2118">
        <v>35713</v>
      </c>
      <c r="AA2118">
        <v>12448211</v>
      </c>
      <c r="AB2118">
        <v>286.38400000000001</v>
      </c>
      <c r="AC2118">
        <v>0.82199999999999995</v>
      </c>
      <c r="AD2118">
        <v>28288</v>
      </c>
      <c r="AE2118">
        <v>0.65100000000000002</v>
      </c>
      <c r="AF2118">
        <v>0.16250000000000001</v>
      </c>
      <c r="AG2118">
        <v>6.2</v>
      </c>
      <c r="AH2118" t="s">
        <v>204</v>
      </c>
      <c r="AI2118">
        <v>11420819</v>
      </c>
      <c r="AJ2118">
        <v>6282896</v>
      </c>
      <c r="AK2118">
        <v>5157975</v>
      </c>
      <c r="AM2118">
        <v>58605</v>
      </c>
      <c r="AN2118">
        <v>107860</v>
      </c>
      <c r="AO2118">
        <v>26.27</v>
      </c>
      <c r="AP2118">
        <v>14.45</v>
      </c>
      <c r="AQ2118">
        <v>11.87</v>
      </c>
      <c r="AS2118">
        <v>2481</v>
      </c>
      <c r="AT2118">
        <v>56155</v>
      </c>
      <c r="AU2118">
        <v>0.129</v>
      </c>
      <c r="AV2118">
        <v>58.33</v>
      </c>
      <c r="AW2118">
        <v>43466822</v>
      </c>
      <c r="AX2118">
        <v>77.39</v>
      </c>
      <c r="AY2118">
        <v>41.4</v>
      </c>
      <c r="AZ2118">
        <v>16.462</v>
      </c>
      <c r="BA2118">
        <v>11.132999999999999</v>
      </c>
      <c r="BB2118">
        <v>7894.393</v>
      </c>
      <c r="BC2118">
        <v>0.1</v>
      </c>
      <c r="BD2118">
        <v>539.84900000000005</v>
      </c>
      <c r="BE2118">
        <v>7.11</v>
      </c>
      <c r="BF2118">
        <v>13.5</v>
      </c>
      <c r="BG2118">
        <v>47.4</v>
      </c>
      <c r="BI2118">
        <v>8.8000000000000007</v>
      </c>
      <c r="BJ2118">
        <v>72.06</v>
      </c>
      <c r="BK2118">
        <v>0.77900000000000003</v>
      </c>
    </row>
    <row r="2119" spans="1:63" x14ac:dyDescent="0.3">
      <c r="A2119" t="s">
        <v>208</v>
      </c>
      <c r="B2119" t="s">
        <v>206</v>
      </c>
      <c r="C2119" t="s">
        <v>209</v>
      </c>
      <c r="D2119" s="33">
        <v>44458</v>
      </c>
      <c r="E2119">
        <v>2453240</v>
      </c>
      <c r="F2119">
        <v>4332</v>
      </c>
      <c r="G2119">
        <v>4855.143</v>
      </c>
      <c r="H2119">
        <v>58422</v>
      </c>
      <c r="I2119">
        <v>59</v>
      </c>
      <c r="J2119">
        <v>92.856999999999999</v>
      </c>
      <c r="K2119">
        <v>56439.368999999999</v>
      </c>
      <c r="L2119">
        <v>99.662000000000006</v>
      </c>
      <c r="M2119">
        <v>111.69799999999999</v>
      </c>
      <c r="N2119">
        <v>1344.06</v>
      </c>
      <c r="O2119">
        <v>1.357</v>
      </c>
      <c r="P2119">
        <v>2.1360000000000001</v>
      </c>
      <c r="Q2119">
        <v>1.4</v>
      </c>
      <c r="Z2119">
        <v>23176</v>
      </c>
      <c r="AA2119">
        <v>12471387</v>
      </c>
      <c r="AB2119">
        <v>286.91699999999997</v>
      </c>
      <c r="AC2119">
        <v>0.53300000000000003</v>
      </c>
      <c r="AD2119">
        <v>28901</v>
      </c>
      <c r="AE2119">
        <v>0.66500000000000004</v>
      </c>
      <c r="AF2119">
        <v>0.16800000000000001</v>
      </c>
      <c r="AG2119">
        <v>6</v>
      </c>
      <c r="AH2119" t="s">
        <v>204</v>
      </c>
      <c r="AI2119">
        <v>11456848</v>
      </c>
      <c r="AJ2119">
        <v>6304014</v>
      </c>
      <c r="AK2119">
        <v>5173514</v>
      </c>
      <c r="AM2119">
        <v>36029</v>
      </c>
      <c r="AN2119">
        <v>106558</v>
      </c>
      <c r="AO2119">
        <v>26.36</v>
      </c>
      <c r="AP2119">
        <v>14.5</v>
      </c>
      <c r="AQ2119">
        <v>11.9</v>
      </c>
      <c r="AS2119">
        <v>2451</v>
      </c>
      <c r="AT2119">
        <v>56753</v>
      </c>
      <c r="AU2119">
        <v>0.13100000000000001</v>
      </c>
      <c r="AV2119">
        <v>58.33</v>
      </c>
      <c r="AW2119">
        <v>43466822</v>
      </c>
      <c r="AX2119">
        <v>77.39</v>
      </c>
      <c r="AY2119">
        <v>41.4</v>
      </c>
      <c r="AZ2119">
        <v>16.462</v>
      </c>
      <c r="BA2119">
        <v>11.132999999999999</v>
      </c>
      <c r="BB2119">
        <v>7894.393</v>
      </c>
      <c r="BC2119">
        <v>0.1</v>
      </c>
      <c r="BD2119">
        <v>539.84900000000005</v>
      </c>
      <c r="BE2119">
        <v>7.11</v>
      </c>
      <c r="BF2119">
        <v>13.5</v>
      </c>
      <c r="BG2119">
        <v>47.4</v>
      </c>
      <c r="BI2119">
        <v>8.8000000000000007</v>
      </c>
      <c r="BJ2119">
        <v>72.06</v>
      </c>
      <c r="BK2119">
        <v>0.77900000000000003</v>
      </c>
    </row>
    <row r="2120" spans="1:63" x14ac:dyDescent="0.3">
      <c r="A2120" t="s">
        <v>208</v>
      </c>
      <c r="B2120" t="s">
        <v>206</v>
      </c>
      <c r="C2120" t="s">
        <v>209</v>
      </c>
      <c r="D2120" s="33">
        <v>44459</v>
      </c>
      <c r="E2120">
        <v>2455873</v>
      </c>
      <c r="F2120">
        <v>2633</v>
      </c>
      <c r="G2120">
        <v>5013.857</v>
      </c>
      <c r="H2120">
        <v>58477</v>
      </c>
      <c r="I2120">
        <v>55</v>
      </c>
      <c r="J2120">
        <v>97.143000000000001</v>
      </c>
      <c r="K2120">
        <v>56499.944000000003</v>
      </c>
      <c r="L2120">
        <v>60.575000000000003</v>
      </c>
      <c r="M2120">
        <v>115.349</v>
      </c>
      <c r="N2120">
        <v>1345.325</v>
      </c>
      <c r="O2120">
        <v>1.2649999999999999</v>
      </c>
      <c r="P2120">
        <v>2.2349999999999999</v>
      </c>
      <c r="Q2120">
        <v>1.38</v>
      </c>
      <c r="Z2120">
        <v>13058</v>
      </c>
      <c r="AA2120">
        <v>12484445</v>
      </c>
      <c r="AB2120">
        <v>287.21800000000002</v>
      </c>
      <c r="AC2120">
        <v>0.3</v>
      </c>
      <c r="AD2120">
        <v>29242</v>
      </c>
      <c r="AE2120">
        <v>0.67300000000000004</v>
      </c>
      <c r="AF2120">
        <v>0.17150000000000001</v>
      </c>
      <c r="AG2120">
        <v>5.8</v>
      </c>
      <c r="AH2120" t="s">
        <v>204</v>
      </c>
      <c r="AI2120">
        <v>11565584</v>
      </c>
      <c r="AJ2120">
        <v>6366923</v>
      </c>
      <c r="AK2120">
        <v>5219341</v>
      </c>
      <c r="AM2120">
        <v>108736</v>
      </c>
      <c r="AN2120">
        <v>102774</v>
      </c>
      <c r="AO2120">
        <v>26.61</v>
      </c>
      <c r="AP2120">
        <v>14.65</v>
      </c>
      <c r="AQ2120">
        <v>12.01</v>
      </c>
      <c r="AS2120">
        <v>2364</v>
      </c>
      <c r="AT2120">
        <v>57951</v>
      </c>
      <c r="AU2120">
        <v>0.13300000000000001</v>
      </c>
      <c r="AV2120">
        <v>58.33</v>
      </c>
      <c r="AW2120">
        <v>43466822</v>
      </c>
      <c r="AX2120">
        <v>77.39</v>
      </c>
      <c r="AY2120">
        <v>41.4</v>
      </c>
      <c r="AZ2120">
        <v>16.462</v>
      </c>
      <c r="BA2120">
        <v>11.132999999999999</v>
      </c>
      <c r="BB2120">
        <v>7894.393</v>
      </c>
      <c r="BC2120">
        <v>0.1</v>
      </c>
      <c r="BD2120">
        <v>539.84900000000005</v>
      </c>
      <c r="BE2120">
        <v>7.11</v>
      </c>
      <c r="BF2120">
        <v>13.5</v>
      </c>
      <c r="BG2120">
        <v>47.4</v>
      </c>
      <c r="BI2120">
        <v>8.8000000000000007</v>
      </c>
      <c r="BJ2120">
        <v>72.06</v>
      </c>
      <c r="BK2120">
        <v>0.77900000000000003</v>
      </c>
    </row>
    <row r="2121" spans="1:63" x14ac:dyDescent="0.3">
      <c r="A2121" t="s">
        <v>208</v>
      </c>
      <c r="B2121" t="s">
        <v>206</v>
      </c>
      <c r="C2121" t="s">
        <v>209</v>
      </c>
      <c r="D2121" s="33">
        <v>44460</v>
      </c>
      <c r="E2121">
        <v>2461415</v>
      </c>
      <c r="F2121">
        <v>5542</v>
      </c>
      <c r="G2121">
        <v>5285.5709999999999</v>
      </c>
      <c r="H2121">
        <v>58629</v>
      </c>
      <c r="I2121">
        <v>152</v>
      </c>
      <c r="J2121">
        <v>102.286</v>
      </c>
      <c r="K2121">
        <v>56627.442999999999</v>
      </c>
      <c r="L2121">
        <v>127.5</v>
      </c>
      <c r="M2121">
        <v>121.6</v>
      </c>
      <c r="N2121">
        <v>1348.8219999999999</v>
      </c>
      <c r="O2121">
        <v>3.4969999999999999</v>
      </c>
      <c r="P2121">
        <v>2.3530000000000002</v>
      </c>
      <c r="Q2121">
        <v>1.39</v>
      </c>
      <c r="Z2121">
        <v>30563</v>
      </c>
      <c r="AA2121">
        <v>12515008</v>
      </c>
      <c r="AB2121">
        <v>287.92099999999999</v>
      </c>
      <c r="AC2121">
        <v>0.70299999999999996</v>
      </c>
      <c r="AD2121">
        <v>29426</v>
      </c>
      <c r="AE2121">
        <v>0.67700000000000005</v>
      </c>
      <c r="AF2121">
        <v>0.17960000000000001</v>
      </c>
      <c r="AG2121">
        <v>5.6</v>
      </c>
      <c r="AH2121" t="s">
        <v>204</v>
      </c>
      <c r="AI2121">
        <v>11681589</v>
      </c>
      <c r="AJ2121">
        <v>6435425</v>
      </c>
      <c r="AK2121">
        <v>5266844</v>
      </c>
      <c r="AM2121">
        <v>116005</v>
      </c>
      <c r="AN2121">
        <v>99089</v>
      </c>
      <c r="AO2121">
        <v>26.87</v>
      </c>
      <c r="AP2121">
        <v>14.81</v>
      </c>
      <c r="AQ2121">
        <v>12.12</v>
      </c>
      <c r="AS2121">
        <v>2280</v>
      </c>
      <c r="AT2121">
        <v>58078</v>
      </c>
      <c r="AU2121">
        <v>0.13400000000000001</v>
      </c>
      <c r="AV2121">
        <v>58.33</v>
      </c>
      <c r="AW2121">
        <v>43466822</v>
      </c>
      <c r="AX2121">
        <v>77.39</v>
      </c>
      <c r="AY2121">
        <v>41.4</v>
      </c>
      <c r="AZ2121">
        <v>16.462</v>
      </c>
      <c r="BA2121">
        <v>11.132999999999999</v>
      </c>
      <c r="BB2121">
        <v>7894.393</v>
      </c>
      <c r="BC2121">
        <v>0.1</v>
      </c>
      <c r="BD2121">
        <v>539.84900000000005</v>
      </c>
      <c r="BE2121">
        <v>7.11</v>
      </c>
      <c r="BF2121">
        <v>13.5</v>
      </c>
      <c r="BG2121">
        <v>47.4</v>
      </c>
      <c r="BI2121">
        <v>8.8000000000000007</v>
      </c>
      <c r="BJ2121">
        <v>72.06</v>
      </c>
      <c r="BK2121">
        <v>0.77900000000000003</v>
      </c>
    </row>
    <row r="2122" spans="1:63" x14ac:dyDescent="0.3">
      <c r="A2122" t="s">
        <v>208</v>
      </c>
      <c r="B2122" t="s">
        <v>206</v>
      </c>
      <c r="C2122" t="s">
        <v>209</v>
      </c>
      <c r="D2122" s="33">
        <v>44461</v>
      </c>
      <c r="E2122">
        <v>2468567</v>
      </c>
      <c r="F2122">
        <v>7152</v>
      </c>
      <c r="G2122">
        <v>5601.857</v>
      </c>
      <c r="H2122">
        <v>58754</v>
      </c>
      <c r="I2122">
        <v>125</v>
      </c>
      <c r="J2122">
        <v>104.143</v>
      </c>
      <c r="K2122">
        <v>56791.983</v>
      </c>
      <c r="L2122">
        <v>164.53899999999999</v>
      </c>
      <c r="M2122">
        <v>128.87700000000001</v>
      </c>
      <c r="N2122">
        <v>1351.6980000000001</v>
      </c>
      <c r="O2122">
        <v>2.8759999999999999</v>
      </c>
      <c r="P2122">
        <v>2.3959999999999999</v>
      </c>
      <c r="Q2122">
        <v>1.39</v>
      </c>
      <c r="Z2122">
        <v>36642</v>
      </c>
      <c r="AA2122">
        <v>12551650</v>
      </c>
      <c r="AB2122">
        <v>288.76400000000001</v>
      </c>
      <c r="AC2122">
        <v>0.84299999999999997</v>
      </c>
      <c r="AD2122">
        <v>29782</v>
      </c>
      <c r="AE2122">
        <v>0.68500000000000005</v>
      </c>
      <c r="AF2122">
        <v>0.18809999999999999</v>
      </c>
      <c r="AG2122">
        <v>5.3</v>
      </c>
      <c r="AH2122" t="s">
        <v>204</v>
      </c>
      <c r="AI2122">
        <v>11826357</v>
      </c>
      <c r="AJ2122">
        <v>6527040</v>
      </c>
      <c r="AK2122">
        <v>5319997</v>
      </c>
      <c r="AM2122">
        <v>144768</v>
      </c>
      <c r="AN2122">
        <v>102801</v>
      </c>
      <c r="AO2122">
        <v>27.21</v>
      </c>
      <c r="AP2122">
        <v>15.02</v>
      </c>
      <c r="AQ2122">
        <v>12.24</v>
      </c>
      <c r="AS2122">
        <v>2365</v>
      </c>
      <c r="AT2122">
        <v>61337</v>
      </c>
      <c r="AU2122">
        <v>0.14099999999999999</v>
      </c>
      <c r="AV2122">
        <v>58.33</v>
      </c>
      <c r="AW2122">
        <v>43466822</v>
      </c>
      <c r="AX2122">
        <v>77.39</v>
      </c>
      <c r="AY2122">
        <v>41.4</v>
      </c>
      <c r="AZ2122">
        <v>16.462</v>
      </c>
      <c r="BA2122">
        <v>11.132999999999999</v>
      </c>
      <c r="BB2122">
        <v>7894.393</v>
      </c>
      <c r="BC2122">
        <v>0.1</v>
      </c>
      <c r="BD2122">
        <v>539.84900000000005</v>
      </c>
      <c r="BE2122">
        <v>7.11</v>
      </c>
      <c r="BF2122">
        <v>13.5</v>
      </c>
      <c r="BG2122">
        <v>47.4</v>
      </c>
      <c r="BI2122">
        <v>8.8000000000000007</v>
      </c>
      <c r="BJ2122">
        <v>72.06</v>
      </c>
      <c r="BK2122">
        <v>0.77900000000000003</v>
      </c>
    </row>
    <row r="2123" spans="1:63" x14ac:dyDescent="0.3">
      <c r="A2123" t="s">
        <v>208</v>
      </c>
      <c r="B2123" t="s">
        <v>206</v>
      </c>
      <c r="C2123" t="s">
        <v>209</v>
      </c>
      <c r="D2123" s="33">
        <v>44462</v>
      </c>
      <c r="E2123">
        <v>2476848</v>
      </c>
      <c r="F2123">
        <v>8281</v>
      </c>
      <c r="G2123">
        <v>5920.5709999999999</v>
      </c>
      <c r="H2123">
        <v>58895</v>
      </c>
      <c r="I2123">
        <v>141</v>
      </c>
      <c r="J2123">
        <v>107</v>
      </c>
      <c r="K2123">
        <v>56982.495999999999</v>
      </c>
      <c r="L2123">
        <v>190.51300000000001</v>
      </c>
      <c r="M2123">
        <v>136.209</v>
      </c>
      <c r="N2123">
        <v>1354.941</v>
      </c>
      <c r="O2123">
        <v>3.2440000000000002</v>
      </c>
      <c r="P2123">
        <v>2.4620000000000002</v>
      </c>
      <c r="Q2123">
        <v>1.38</v>
      </c>
      <c r="Z2123">
        <v>41625</v>
      </c>
      <c r="AA2123">
        <v>12593275</v>
      </c>
      <c r="AB2123">
        <v>289.72199999999998</v>
      </c>
      <c r="AC2123">
        <v>0.95799999999999996</v>
      </c>
      <c r="AD2123">
        <v>30850</v>
      </c>
      <c r="AE2123">
        <v>0.71</v>
      </c>
      <c r="AF2123">
        <v>0.19189999999999999</v>
      </c>
      <c r="AG2123">
        <v>5.2</v>
      </c>
      <c r="AH2123" t="s">
        <v>204</v>
      </c>
      <c r="AI2123">
        <v>11979985</v>
      </c>
      <c r="AJ2123">
        <v>6624026</v>
      </c>
      <c r="AK2123">
        <v>5376639</v>
      </c>
      <c r="AM2123">
        <v>153628</v>
      </c>
      <c r="AN2123">
        <v>107190</v>
      </c>
      <c r="AO2123">
        <v>27.56</v>
      </c>
      <c r="AP2123">
        <v>15.24</v>
      </c>
      <c r="AQ2123">
        <v>12.37</v>
      </c>
      <c r="AS2123">
        <v>2466</v>
      </c>
      <c r="AT2123">
        <v>64877</v>
      </c>
      <c r="AU2123">
        <v>0.14899999999999999</v>
      </c>
      <c r="AV2123">
        <v>58.33</v>
      </c>
      <c r="AW2123">
        <v>43466822</v>
      </c>
      <c r="AX2123">
        <v>77.39</v>
      </c>
      <c r="AY2123">
        <v>41.4</v>
      </c>
      <c r="AZ2123">
        <v>16.462</v>
      </c>
      <c r="BA2123">
        <v>11.132999999999999</v>
      </c>
      <c r="BB2123">
        <v>7894.393</v>
      </c>
      <c r="BC2123">
        <v>0.1</v>
      </c>
      <c r="BD2123">
        <v>539.84900000000005</v>
      </c>
      <c r="BE2123">
        <v>7.11</v>
      </c>
      <c r="BF2123">
        <v>13.5</v>
      </c>
      <c r="BG2123">
        <v>47.4</v>
      </c>
      <c r="BI2123">
        <v>8.8000000000000007</v>
      </c>
      <c r="BJ2123">
        <v>72.06</v>
      </c>
      <c r="BK2123">
        <v>0.77900000000000003</v>
      </c>
    </row>
    <row r="2124" spans="1:63" x14ac:dyDescent="0.3">
      <c r="A2124" t="s">
        <v>208</v>
      </c>
      <c r="B2124" t="s">
        <v>206</v>
      </c>
      <c r="C2124" t="s">
        <v>209</v>
      </c>
      <c r="D2124" s="33">
        <v>44463</v>
      </c>
      <c r="E2124">
        <v>2486343</v>
      </c>
      <c r="F2124">
        <v>9495</v>
      </c>
      <c r="G2124">
        <v>6285.5709999999999</v>
      </c>
      <c r="H2124">
        <v>59053</v>
      </c>
      <c r="I2124">
        <v>158</v>
      </c>
      <c r="J2124">
        <v>112.571</v>
      </c>
      <c r="K2124">
        <v>57200.938000000002</v>
      </c>
      <c r="L2124">
        <v>218.44200000000001</v>
      </c>
      <c r="M2124">
        <v>144.60599999999999</v>
      </c>
      <c r="N2124">
        <v>1358.576</v>
      </c>
      <c r="O2124">
        <v>3.6349999999999998</v>
      </c>
      <c r="P2124">
        <v>2.59</v>
      </c>
      <c r="Q2124">
        <v>1.38</v>
      </c>
      <c r="Z2124">
        <v>40578</v>
      </c>
      <c r="AA2124">
        <v>12633853</v>
      </c>
      <c r="AB2124">
        <v>290.65499999999997</v>
      </c>
      <c r="AC2124">
        <v>0.93400000000000005</v>
      </c>
      <c r="AD2124">
        <v>31622</v>
      </c>
      <c r="AE2124">
        <v>0.72699999999999998</v>
      </c>
      <c r="AF2124">
        <v>0.1988</v>
      </c>
      <c r="AG2124">
        <v>5</v>
      </c>
      <c r="AH2124" t="s">
        <v>204</v>
      </c>
      <c r="AI2124">
        <v>12138989</v>
      </c>
      <c r="AJ2124">
        <v>6720911</v>
      </c>
      <c r="AK2124">
        <v>5438758</v>
      </c>
      <c r="AM2124">
        <v>159004</v>
      </c>
      <c r="AN2124">
        <v>110968</v>
      </c>
      <c r="AO2124">
        <v>27.93</v>
      </c>
      <c r="AP2124">
        <v>15.46</v>
      </c>
      <c r="AQ2124">
        <v>12.51</v>
      </c>
      <c r="AS2124">
        <v>2553</v>
      </c>
      <c r="AT2124">
        <v>67537</v>
      </c>
      <c r="AU2124">
        <v>0.155</v>
      </c>
      <c r="AV2124">
        <v>58.33</v>
      </c>
      <c r="AW2124">
        <v>43466822</v>
      </c>
      <c r="AX2124">
        <v>77.39</v>
      </c>
      <c r="AY2124">
        <v>41.4</v>
      </c>
      <c r="AZ2124">
        <v>16.462</v>
      </c>
      <c r="BA2124">
        <v>11.132999999999999</v>
      </c>
      <c r="BB2124">
        <v>7894.393</v>
      </c>
      <c r="BC2124">
        <v>0.1</v>
      </c>
      <c r="BD2124">
        <v>539.84900000000005</v>
      </c>
      <c r="BE2124">
        <v>7.11</v>
      </c>
      <c r="BF2124">
        <v>13.5</v>
      </c>
      <c r="BG2124">
        <v>47.4</v>
      </c>
      <c r="BI2124">
        <v>8.8000000000000007</v>
      </c>
      <c r="BJ2124">
        <v>72.06</v>
      </c>
      <c r="BK2124">
        <v>0.77900000000000003</v>
      </c>
    </row>
    <row r="2125" spans="1:63" x14ac:dyDescent="0.3">
      <c r="A2125" t="s">
        <v>208</v>
      </c>
      <c r="B2125" t="s">
        <v>206</v>
      </c>
      <c r="C2125" t="s">
        <v>209</v>
      </c>
      <c r="D2125" s="33">
        <v>44464</v>
      </c>
      <c r="E2125">
        <v>2495068</v>
      </c>
      <c r="F2125">
        <v>8725</v>
      </c>
      <c r="G2125">
        <v>6594.2860000000001</v>
      </c>
      <c r="H2125">
        <v>59202</v>
      </c>
      <c r="I2125">
        <v>149</v>
      </c>
      <c r="J2125">
        <v>119.857</v>
      </c>
      <c r="K2125">
        <v>57401.665999999997</v>
      </c>
      <c r="L2125">
        <v>200.72800000000001</v>
      </c>
      <c r="M2125">
        <v>151.708</v>
      </c>
      <c r="N2125">
        <v>1362.0039999999999</v>
      </c>
      <c r="O2125">
        <v>3.4279999999999999</v>
      </c>
      <c r="P2125">
        <v>2.7570000000000001</v>
      </c>
      <c r="Q2125">
        <v>1.34</v>
      </c>
      <c r="Z2125">
        <v>39360</v>
      </c>
      <c r="AA2125">
        <v>12673213</v>
      </c>
      <c r="AB2125">
        <v>291.56099999999998</v>
      </c>
      <c r="AC2125">
        <v>0.90600000000000003</v>
      </c>
      <c r="AD2125">
        <v>32143</v>
      </c>
      <c r="AE2125">
        <v>0.73899999999999999</v>
      </c>
      <c r="AF2125">
        <v>0.20519999999999999</v>
      </c>
      <c r="AG2125">
        <v>4.9000000000000004</v>
      </c>
      <c r="AH2125" t="s">
        <v>204</v>
      </c>
      <c r="AI2125">
        <v>12203210</v>
      </c>
      <c r="AJ2125">
        <v>6759689</v>
      </c>
      <c r="AK2125">
        <v>5464201</v>
      </c>
      <c r="AM2125">
        <v>64221</v>
      </c>
      <c r="AN2125">
        <v>111770</v>
      </c>
      <c r="AO2125">
        <v>28.07</v>
      </c>
      <c r="AP2125">
        <v>15.55</v>
      </c>
      <c r="AQ2125">
        <v>12.57</v>
      </c>
      <c r="AS2125">
        <v>2571</v>
      </c>
      <c r="AT2125">
        <v>68113</v>
      </c>
      <c r="AU2125">
        <v>0.157</v>
      </c>
      <c r="AV2125">
        <v>58.33</v>
      </c>
      <c r="AW2125">
        <v>43466822</v>
      </c>
      <c r="AX2125">
        <v>77.39</v>
      </c>
      <c r="AY2125">
        <v>41.4</v>
      </c>
      <c r="AZ2125">
        <v>16.462</v>
      </c>
      <c r="BA2125">
        <v>11.132999999999999</v>
      </c>
      <c r="BB2125">
        <v>7894.393</v>
      </c>
      <c r="BC2125">
        <v>0.1</v>
      </c>
      <c r="BD2125">
        <v>539.84900000000005</v>
      </c>
      <c r="BE2125">
        <v>7.11</v>
      </c>
      <c r="BF2125">
        <v>13.5</v>
      </c>
      <c r="BG2125">
        <v>47.4</v>
      </c>
      <c r="BI2125">
        <v>8.8000000000000007</v>
      </c>
      <c r="BJ2125">
        <v>72.06</v>
      </c>
      <c r="BK2125">
        <v>0.77900000000000003</v>
      </c>
    </row>
    <row r="2126" spans="1:63" x14ac:dyDescent="0.3">
      <c r="A2126" t="s">
        <v>208</v>
      </c>
      <c r="B2126" t="s">
        <v>206</v>
      </c>
      <c r="C2126" t="s">
        <v>209</v>
      </c>
      <c r="D2126" s="33">
        <v>44465</v>
      </c>
      <c r="E2126">
        <v>2500198</v>
      </c>
      <c r="F2126">
        <v>5130</v>
      </c>
      <c r="G2126">
        <v>6708.2860000000001</v>
      </c>
      <c r="H2126">
        <v>59281</v>
      </c>
      <c r="I2126">
        <v>79</v>
      </c>
      <c r="J2126">
        <v>122.714</v>
      </c>
      <c r="K2126">
        <v>57519.686999999998</v>
      </c>
      <c r="L2126">
        <v>118.021</v>
      </c>
      <c r="M2126">
        <v>154.33099999999999</v>
      </c>
      <c r="N2126">
        <v>1363.8219999999999</v>
      </c>
      <c r="O2126">
        <v>1.8169999999999999</v>
      </c>
      <c r="P2126">
        <v>2.823</v>
      </c>
      <c r="Q2126">
        <v>1.31</v>
      </c>
      <c r="Z2126">
        <v>23665</v>
      </c>
      <c r="AA2126">
        <v>12696878</v>
      </c>
      <c r="AB2126">
        <v>292.10500000000002</v>
      </c>
      <c r="AC2126">
        <v>0.54400000000000004</v>
      </c>
      <c r="AD2126">
        <v>32213</v>
      </c>
      <c r="AE2126">
        <v>0.74099999999999999</v>
      </c>
      <c r="AF2126">
        <v>0.2082</v>
      </c>
      <c r="AG2126">
        <v>4.8</v>
      </c>
      <c r="AH2126" t="s">
        <v>204</v>
      </c>
      <c r="AI2126">
        <v>12240363</v>
      </c>
      <c r="AJ2126">
        <v>6781525</v>
      </c>
      <c r="AK2126">
        <v>5479518</v>
      </c>
      <c r="AM2126">
        <v>37153</v>
      </c>
      <c r="AN2126">
        <v>111931</v>
      </c>
      <c r="AO2126">
        <v>28.16</v>
      </c>
      <c r="AP2126">
        <v>15.6</v>
      </c>
      <c r="AQ2126">
        <v>12.61</v>
      </c>
      <c r="AS2126">
        <v>2575</v>
      </c>
      <c r="AT2126">
        <v>68216</v>
      </c>
      <c r="AU2126">
        <v>0.157</v>
      </c>
      <c r="AV2126">
        <v>58.33</v>
      </c>
      <c r="AW2126">
        <v>43466822</v>
      </c>
      <c r="AX2126">
        <v>77.39</v>
      </c>
      <c r="AY2126">
        <v>41.4</v>
      </c>
      <c r="AZ2126">
        <v>16.462</v>
      </c>
      <c r="BA2126">
        <v>11.132999999999999</v>
      </c>
      <c r="BB2126">
        <v>7894.393</v>
      </c>
      <c r="BC2126">
        <v>0.1</v>
      </c>
      <c r="BD2126">
        <v>539.84900000000005</v>
      </c>
      <c r="BE2126">
        <v>7.11</v>
      </c>
      <c r="BF2126">
        <v>13.5</v>
      </c>
      <c r="BG2126">
        <v>47.4</v>
      </c>
      <c r="BI2126">
        <v>8.8000000000000007</v>
      </c>
      <c r="BJ2126">
        <v>72.06</v>
      </c>
      <c r="BK2126">
        <v>0.77900000000000003</v>
      </c>
    </row>
    <row r="2127" spans="1:63" x14ac:dyDescent="0.3">
      <c r="A2127" t="s">
        <v>208</v>
      </c>
      <c r="B2127" t="s">
        <v>206</v>
      </c>
      <c r="C2127" t="s">
        <v>209</v>
      </c>
      <c r="D2127" s="33">
        <v>44466</v>
      </c>
      <c r="E2127">
        <v>2503710</v>
      </c>
      <c r="F2127">
        <v>3512</v>
      </c>
      <c r="G2127">
        <v>6833.857</v>
      </c>
      <c r="H2127">
        <v>59384</v>
      </c>
      <c r="I2127">
        <v>103</v>
      </c>
      <c r="J2127">
        <v>129.571</v>
      </c>
      <c r="K2127">
        <v>57600.483999999997</v>
      </c>
      <c r="L2127">
        <v>80.796999999999997</v>
      </c>
      <c r="M2127">
        <v>157.22</v>
      </c>
      <c r="N2127">
        <v>1366.191</v>
      </c>
      <c r="O2127">
        <v>2.37</v>
      </c>
      <c r="P2127">
        <v>2.9809999999999999</v>
      </c>
      <c r="Q2127">
        <v>1.31</v>
      </c>
      <c r="Z2127">
        <v>13202</v>
      </c>
      <c r="AA2127">
        <v>12710080</v>
      </c>
      <c r="AB2127">
        <v>292.40899999999999</v>
      </c>
      <c r="AC2127">
        <v>0.30399999999999999</v>
      </c>
      <c r="AD2127">
        <v>32234</v>
      </c>
      <c r="AE2127">
        <v>0.74199999999999999</v>
      </c>
      <c r="AF2127">
        <v>0.21199999999999999</v>
      </c>
      <c r="AG2127">
        <v>4.7</v>
      </c>
      <c r="AH2127" t="s">
        <v>204</v>
      </c>
      <c r="AI2127">
        <v>12359741</v>
      </c>
      <c r="AJ2127">
        <v>6851529</v>
      </c>
      <c r="AK2127">
        <v>5528892</v>
      </c>
      <c r="AM2127">
        <v>119378</v>
      </c>
      <c r="AN2127">
        <v>113451</v>
      </c>
      <c r="AO2127">
        <v>28.43</v>
      </c>
      <c r="AP2127">
        <v>15.76</v>
      </c>
      <c r="AQ2127">
        <v>12.72</v>
      </c>
      <c r="AS2127">
        <v>2610</v>
      </c>
      <c r="AT2127">
        <v>69229</v>
      </c>
      <c r="AU2127">
        <v>0.159</v>
      </c>
      <c r="AV2127">
        <v>58.33</v>
      </c>
      <c r="AW2127">
        <v>43466822</v>
      </c>
      <c r="AX2127">
        <v>77.39</v>
      </c>
      <c r="AY2127">
        <v>41.4</v>
      </c>
      <c r="AZ2127">
        <v>16.462</v>
      </c>
      <c r="BA2127">
        <v>11.132999999999999</v>
      </c>
      <c r="BB2127">
        <v>7894.393</v>
      </c>
      <c r="BC2127">
        <v>0.1</v>
      </c>
      <c r="BD2127">
        <v>539.84900000000005</v>
      </c>
      <c r="BE2127">
        <v>7.11</v>
      </c>
      <c r="BF2127">
        <v>13.5</v>
      </c>
      <c r="BG2127">
        <v>47.4</v>
      </c>
      <c r="BI2127">
        <v>8.8000000000000007</v>
      </c>
      <c r="BJ2127">
        <v>72.06</v>
      </c>
      <c r="BK2127">
        <v>0.77900000000000003</v>
      </c>
    </row>
    <row r="2128" spans="1:63" x14ac:dyDescent="0.3">
      <c r="A2128" t="s">
        <v>208</v>
      </c>
      <c r="B2128" t="s">
        <v>206</v>
      </c>
      <c r="C2128" t="s">
        <v>209</v>
      </c>
      <c r="D2128" s="33">
        <v>44467</v>
      </c>
      <c r="E2128">
        <v>2510781</v>
      </c>
      <c r="F2128">
        <v>7071</v>
      </c>
      <c r="G2128">
        <v>7052.2860000000001</v>
      </c>
      <c r="H2128">
        <v>59540</v>
      </c>
      <c r="I2128">
        <v>156</v>
      </c>
      <c r="J2128">
        <v>130.143</v>
      </c>
      <c r="K2128">
        <v>57763.16</v>
      </c>
      <c r="L2128">
        <v>162.67599999999999</v>
      </c>
      <c r="M2128">
        <v>162.245</v>
      </c>
      <c r="N2128">
        <v>1369.78</v>
      </c>
      <c r="O2128">
        <v>3.589</v>
      </c>
      <c r="P2128">
        <v>2.9940000000000002</v>
      </c>
      <c r="Q2128">
        <v>1.35</v>
      </c>
      <c r="Z2128">
        <v>31051</v>
      </c>
      <c r="AA2128">
        <v>12741131</v>
      </c>
      <c r="AB2128">
        <v>293.12299999999999</v>
      </c>
      <c r="AC2128">
        <v>0.71399999999999997</v>
      </c>
      <c r="AD2128">
        <v>32303</v>
      </c>
      <c r="AE2128">
        <v>0.74299999999999999</v>
      </c>
      <c r="AF2128">
        <v>0.21829999999999999</v>
      </c>
      <c r="AG2128">
        <v>4.5999999999999996</v>
      </c>
      <c r="AH2128" t="s">
        <v>204</v>
      </c>
      <c r="AI2128">
        <v>12491987</v>
      </c>
      <c r="AJ2128">
        <v>6926717</v>
      </c>
      <c r="AK2128">
        <v>5585950</v>
      </c>
      <c r="AM2128">
        <v>132246</v>
      </c>
      <c r="AN2128">
        <v>115771</v>
      </c>
      <c r="AO2128">
        <v>28.74</v>
      </c>
      <c r="AP2128">
        <v>15.94</v>
      </c>
      <c r="AQ2128">
        <v>12.85</v>
      </c>
      <c r="AS2128">
        <v>2663</v>
      </c>
      <c r="AT2128">
        <v>70185</v>
      </c>
      <c r="AU2128">
        <v>0.161</v>
      </c>
      <c r="AV2128">
        <v>58.33</v>
      </c>
      <c r="AW2128">
        <v>43466822</v>
      </c>
      <c r="AX2128">
        <v>77.39</v>
      </c>
      <c r="AY2128">
        <v>41.4</v>
      </c>
      <c r="AZ2128">
        <v>16.462</v>
      </c>
      <c r="BA2128">
        <v>11.132999999999999</v>
      </c>
      <c r="BB2128">
        <v>7894.393</v>
      </c>
      <c r="BC2128">
        <v>0.1</v>
      </c>
      <c r="BD2128">
        <v>539.84900000000005</v>
      </c>
      <c r="BE2128">
        <v>7.11</v>
      </c>
      <c r="BF2128">
        <v>13.5</v>
      </c>
      <c r="BG2128">
        <v>47.4</v>
      </c>
      <c r="BI2128">
        <v>8.8000000000000007</v>
      </c>
      <c r="BJ2128">
        <v>72.06</v>
      </c>
      <c r="BK2128">
        <v>0.77900000000000003</v>
      </c>
    </row>
    <row r="2129" spans="1:67" x14ac:dyDescent="0.3">
      <c r="A2129" t="s">
        <v>208</v>
      </c>
      <c r="B2129" t="s">
        <v>206</v>
      </c>
      <c r="C2129" t="s">
        <v>209</v>
      </c>
      <c r="D2129" s="33">
        <v>44468</v>
      </c>
      <c r="E2129">
        <v>2520986</v>
      </c>
      <c r="F2129">
        <v>10205</v>
      </c>
      <c r="G2129">
        <v>7488.4290000000001</v>
      </c>
      <c r="H2129">
        <v>59768</v>
      </c>
      <c r="I2129">
        <v>228</v>
      </c>
      <c r="J2129">
        <v>144.857</v>
      </c>
      <c r="K2129">
        <v>57997.936999999998</v>
      </c>
      <c r="L2129">
        <v>234.77699999999999</v>
      </c>
      <c r="M2129">
        <v>172.279</v>
      </c>
      <c r="N2129">
        <v>1375.0260000000001</v>
      </c>
      <c r="O2129">
        <v>5.2450000000000001</v>
      </c>
      <c r="P2129">
        <v>3.3330000000000002</v>
      </c>
      <c r="Q2129">
        <v>1.39</v>
      </c>
      <c r="Z2129">
        <v>42132</v>
      </c>
      <c r="AA2129">
        <v>12783263</v>
      </c>
      <c r="AB2129">
        <v>294.09199999999998</v>
      </c>
      <c r="AC2129">
        <v>0.96899999999999997</v>
      </c>
      <c r="AD2129">
        <v>33088</v>
      </c>
      <c r="AE2129">
        <v>0.76100000000000001</v>
      </c>
      <c r="AF2129">
        <v>0.2263</v>
      </c>
      <c r="AG2129">
        <v>4.4000000000000004</v>
      </c>
      <c r="AH2129" t="s">
        <v>204</v>
      </c>
      <c r="AI2129">
        <v>12617990</v>
      </c>
      <c r="AJ2129">
        <v>7000533</v>
      </c>
      <c r="AK2129">
        <v>5638137</v>
      </c>
      <c r="AM2129">
        <v>126003</v>
      </c>
      <c r="AN2129">
        <v>113090</v>
      </c>
      <c r="AO2129">
        <v>29.03</v>
      </c>
      <c r="AP2129">
        <v>16.11</v>
      </c>
      <c r="AQ2129">
        <v>12.97</v>
      </c>
      <c r="AS2129">
        <v>2602</v>
      </c>
      <c r="AT2129">
        <v>67642</v>
      </c>
      <c r="AU2129">
        <v>0.156</v>
      </c>
      <c r="AV2129">
        <v>58.33</v>
      </c>
      <c r="AW2129">
        <v>43466822</v>
      </c>
      <c r="AX2129">
        <v>77.39</v>
      </c>
      <c r="AY2129">
        <v>41.4</v>
      </c>
      <c r="AZ2129">
        <v>16.462</v>
      </c>
      <c r="BA2129">
        <v>11.132999999999999</v>
      </c>
      <c r="BB2129">
        <v>7894.393</v>
      </c>
      <c r="BC2129">
        <v>0.1</v>
      </c>
      <c r="BD2129">
        <v>539.84900000000005</v>
      </c>
      <c r="BE2129">
        <v>7.11</v>
      </c>
      <c r="BF2129">
        <v>13.5</v>
      </c>
      <c r="BG2129">
        <v>47.4</v>
      </c>
      <c r="BI2129">
        <v>8.8000000000000007</v>
      </c>
      <c r="BJ2129">
        <v>72.06</v>
      </c>
      <c r="BK2129">
        <v>0.77900000000000003</v>
      </c>
    </row>
    <row r="2130" spans="1:67" x14ac:dyDescent="0.3">
      <c r="A2130" t="s">
        <v>208</v>
      </c>
      <c r="B2130" t="s">
        <v>206</v>
      </c>
      <c r="C2130" t="s">
        <v>209</v>
      </c>
      <c r="D2130" s="33">
        <v>44469</v>
      </c>
      <c r="E2130">
        <v>2533301</v>
      </c>
      <c r="F2130">
        <v>12315</v>
      </c>
      <c r="G2130">
        <v>8064.7139999999999</v>
      </c>
      <c r="H2130">
        <v>59980</v>
      </c>
      <c r="I2130">
        <v>212</v>
      </c>
      <c r="J2130">
        <v>155</v>
      </c>
      <c r="K2130">
        <v>58281.256000000001</v>
      </c>
      <c r="L2130">
        <v>283.32</v>
      </c>
      <c r="M2130">
        <v>185.53700000000001</v>
      </c>
      <c r="N2130">
        <v>1379.903</v>
      </c>
      <c r="O2130">
        <v>4.8769999999999998</v>
      </c>
      <c r="P2130">
        <v>3.5659999999999998</v>
      </c>
      <c r="Q2130">
        <v>1.41</v>
      </c>
      <c r="Z2130">
        <v>46604</v>
      </c>
      <c r="AA2130">
        <v>12829867</v>
      </c>
      <c r="AB2130">
        <v>295.16500000000002</v>
      </c>
      <c r="AC2130">
        <v>1.0720000000000001</v>
      </c>
      <c r="AD2130">
        <v>33799</v>
      </c>
      <c r="AE2130">
        <v>0.77800000000000002</v>
      </c>
      <c r="AF2130">
        <v>0.23860000000000001</v>
      </c>
      <c r="AG2130">
        <v>4.2</v>
      </c>
      <c r="AH2130" t="s">
        <v>204</v>
      </c>
      <c r="AI2130">
        <v>12747523</v>
      </c>
      <c r="AJ2130">
        <v>7072801</v>
      </c>
      <c r="AK2130">
        <v>5695402</v>
      </c>
      <c r="AM2130">
        <v>129533</v>
      </c>
      <c r="AN2130">
        <v>109648</v>
      </c>
      <c r="AO2130">
        <v>29.33</v>
      </c>
      <c r="AP2130">
        <v>16.27</v>
      </c>
      <c r="AQ2130">
        <v>13.1</v>
      </c>
      <c r="AS2130">
        <v>2523</v>
      </c>
      <c r="AT2130">
        <v>64111</v>
      </c>
      <c r="AU2130">
        <v>0.14699999999999999</v>
      </c>
      <c r="AV2130">
        <v>58.33</v>
      </c>
      <c r="AW2130">
        <v>43466822</v>
      </c>
      <c r="AX2130">
        <v>77.39</v>
      </c>
      <c r="AY2130">
        <v>41.4</v>
      </c>
      <c r="AZ2130">
        <v>16.462</v>
      </c>
      <c r="BA2130">
        <v>11.132999999999999</v>
      </c>
      <c r="BB2130">
        <v>7894.393</v>
      </c>
      <c r="BC2130">
        <v>0.1</v>
      </c>
      <c r="BD2130">
        <v>539.84900000000005</v>
      </c>
      <c r="BE2130">
        <v>7.11</v>
      </c>
      <c r="BF2130">
        <v>13.5</v>
      </c>
      <c r="BG2130">
        <v>47.4</v>
      </c>
      <c r="BI2130">
        <v>8.8000000000000007</v>
      </c>
      <c r="BJ2130">
        <v>72.06</v>
      </c>
      <c r="BK2130">
        <v>0.77900000000000003</v>
      </c>
      <c r="BL2130">
        <v>99137.600000000006</v>
      </c>
      <c r="BM2130">
        <v>9.86</v>
      </c>
      <c r="BN2130">
        <v>16.260000000000002</v>
      </c>
      <c r="BO2130">
        <v>2280.76485554891</v>
      </c>
    </row>
    <row r="2131" spans="1:67" x14ac:dyDescent="0.3">
      <c r="A2131" t="s">
        <v>208</v>
      </c>
      <c r="B2131" t="s">
        <v>206</v>
      </c>
      <c r="C2131" t="s">
        <v>209</v>
      </c>
      <c r="D2131" s="33">
        <v>44470</v>
      </c>
      <c r="E2131">
        <v>2545904</v>
      </c>
      <c r="F2131">
        <v>12603</v>
      </c>
      <c r="G2131">
        <v>8508.7139999999999</v>
      </c>
      <c r="H2131">
        <v>60164</v>
      </c>
      <c r="I2131">
        <v>184</v>
      </c>
      <c r="J2131">
        <v>158.714</v>
      </c>
      <c r="K2131">
        <v>58571.201999999997</v>
      </c>
      <c r="L2131">
        <v>289.94499999999999</v>
      </c>
      <c r="M2131">
        <v>195.75200000000001</v>
      </c>
      <c r="N2131">
        <v>1384.136</v>
      </c>
      <c r="O2131">
        <v>4.2329999999999997</v>
      </c>
      <c r="P2131">
        <v>3.6509999999999998</v>
      </c>
      <c r="Q2131">
        <v>1.39</v>
      </c>
      <c r="AD2131">
        <v>34611</v>
      </c>
      <c r="AE2131">
        <v>0.79600000000000004</v>
      </c>
      <c r="AF2131">
        <v>0.24579999999999999</v>
      </c>
      <c r="AG2131">
        <v>4.0999999999999996</v>
      </c>
      <c r="AH2131" t="s">
        <v>204</v>
      </c>
      <c r="AI2131">
        <v>12875593</v>
      </c>
      <c r="AJ2131">
        <v>7144468</v>
      </c>
      <c r="AK2131">
        <v>5751805</v>
      </c>
      <c r="AM2131">
        <v>128070</v>
      </c>
      <c r="AN2131">
        <v>105229</v>
      </c>
      <c r="AO2131">
        <v>29.62</v>
      </c>
      <c r="AP2131">
        <v>16.440000000000001</v>
      </c>
      <c r="AQ2131">
        <v>13.23</v>
      </c>
      <c r="AS2131">
        <v>2421</v>
      </c>
      <c r="AT2131">
        <v>60508</v>
      </c>
      <c r="AU2131">
        <v>0.13900000000000001</v>
      </c>
      <c r="AV2131">
        <v>58.33</v>
      </c>
      <c r="AW2131">
        <v>43466822</v>
      </c>
      <c r="AX2131">
        <v>77.39</v>
      </c>
      <c r="AY2131">
        <v>41.4</v>
      </c>
      <c r="AZ2131">
        <v>16.462</v>
      </c>
      <c r="BA2131">
        <v>11.132999999999999</v>
      </c>
      <c r="BB2131">
        <v>7894.393</v>
      </c>
      <c r="BC2131">
        <v>0.1</v>
      </c>
      <c r="BD2131">
        <v>539.84900000000005</v>
      </c>
      <c r="BE2131">
        <v>7.11</v>
      </c>
      <c r="BF2131">
        <v>13.5</v>
      </c>
      <c r="BG2131">
        <v>47.4</v>
      </c>
      <c r="BI2131">
        <v>8.8000000000000007</v>
      </c>
      <c r="BJ2131">
        <v>72.06</v>
      </c>
      <c r="BK2131">
        <v>0.77900000000000003</v>
      </c>
    </row>
    <row r="2132" spans="1:67" x14ac:dyDescent="0.3">
      <c r="A2132" t="s">
        <v>208</v>
      </c>
      <c r="B2132" t="s">
        <v>206</v>
      </c>
      <c r="C2132" t="s">
        <v>209</v>
      </c>
      <c r="D2132" s="33">
        <v>44471</v>
      </c>
      <c r="E2132">
        <v>2558300</v>
      </c>
      <c r="F2132">
        <v>12396</v>
      </c>
      <c r="G2132">
        <v>9033.143</v>
      </c>
      <c r="H2132">
        <v>60380</v>
      </c>
      <c r="I2132">
        <v>216</v>
      </c>
      <c r="J2132">
        <v>168.286</v>
      </c>
      <c r="K2132">
        <v>58856.385000000002</v>
      </c>
      <c r="L2132">
        <v>285.18299999999999</v>
      </c>
      <c r="M2132">
        <v>207.81700000000001</v>
      </c>
      <c r="N2132">
        <v>1389.105</v>
      </c>
      <c r="O2132">
        <v>4.9690000000000003</v>
      </c>
      <c r="P2132">
        <v>3.8719999999999999</v>
      </c>
      <c r="Q2132">
        <v>1.37</v>
      </c>
      <c r="AA2132">
        <v>12922388</v>
      </c>
      <c r="AB2132">
        <v>297.29300000000001</v>
      </c>
      <c r="AD2132">
        <v>35596</v>
      </c>
      <c r="AE2132">
        <v>0.81899999999999995</v>
      </c>
      <c r="AF2132">
        <v>0.25380000000000003</v>
      </c>
      <c r="AG2132">
        <v>3.9</v>
      </c>
      <c r="AH2132" t="s">
        <v>204</v>
      </c>
      <c r="AI2132">
        <v>12928583</v>
      </c>
      <c r="AJ2132">
        <v>7173268</v>
      </c>
      <c r="AK2132">
        <v>5775995</v>
      </c>
      <c r="AM2132">
        <v>52990</v>
      </c>
      <c r="AN2132">
        <v>103625</v>
      </c>
      <c r="AO2132">
        <v>29.74</v>
      </c>
      <c r="AP2132">
        <v>16.5</v>
      </c>
      <c r="AQ2132">
        <v>13.29</v>
      </c>
      <c r="AS2132">
        <v>2384</v>
      </c>
      <c r="AT2132">
        <v>59083</v>
      </c>
      <c r="AU2132">
        <v>0.13600000000000001</v>
      </c>
      <c r="AV2132">
        <v>58.33</v>
      </c>
      <c r="AW2132">
        <v>43466822</v>
      </c>
      <c r="AX2132">
        <v>77.39</v>
      </c>
      <c r="AY2132">
        <v>41.4</v>
      </c>
      <c r="AZ2132">
        <v>16.462</v>
      </c>
      <c r="BA2132">
        <v>11.132999999999999</v>
      </c>
      <c r="BB2132">
        <v>7894.393</v>
      </c>
      <c r="BC2132">
        <v>0.1</v>
      </c>
      <c r="BD2132">
        <v>539.84900000000005</v>
      </c>
      <c r="BE2132">
        <v>7.11</v>
      </c>
      <c r="BF2132">
        <v>13.5</v>
      </c>
      <c r="BG2132">
        <v>47.4</v>
      </c>
      <c r="BI2132">
        <v>8.8000000000000007</v>
      </c>
      <c r="BJ2132">
        <v>72.06</v>
      </c>
      <c r="BK2132">
        <v>0.77900000000000003</v>
      </c>
    </row>
    <row r="2133" spans="1:67" x14ac:dyDescent="0.3">
      <c r="A2133" t="s">
        <v>208</v>
      </c>
      <c r="B2133" t="s">
        <v>206</v>
      </c>
      <c r="C2133" t="s">
        <v>209</v>
      </c>
      <c r="D2133" s="33">
        <v>44472</v>
      </c>
      <c r="E2133">
        <v>2566875</v>
      </c>
      <c r="F2133">
        <v>8575</v>
      </c>
      <c r="G2133">
        <v>9525.2860000000001</v>
      </c>
      <c r="H2133">
        <v>60514</v>
      </c>
      <c r="I2133">
        <v>134</v>
      </c>
      <c r="J2133">
        <v>176.143</v>
      </c>
      <c r="K2133">
        <v>59053.661999999997</v>
      </c>
      <c r="L2133">
        <v>197.27699999999999</v>
      </c>
      <c r="M2133">
        <v>219.13900000000001</v>
      </c>
      <c r="N2133">
        <v>1392.1880000000001</v>
      </c>
      <c r="O2133">
        <v>3.0830000000000002</v>
      </c>
      <c r="P2133">
        <v>4.0519999999999996</v>
      </c>
      <c r="Q2133">
        <v>1.35</v>
      </c>
      <c r="AD2133">
        <v>35395</v>
      </c>
      <c r="AE2133">
        <v>0.81399999999999995</v>
      </c>
      <c r="AF2133">
        <v>0.26910000000000001</v>
      </c>
      <c r="AG2133">
        <v>3.7</v>
      </c>
      <c r="AH2133" t="s">
        <v>204</v>
      </c>
      <c r="AI2133">
        <v>12962507</v>
      </c>
      <c r="AJ2133">
        <v>7190641</v>
      </c>
      <c r="AK2133">
        <v>5792546</v>
      </c>
      <c r="AM2133">
        <v>33924</v>
      </c>
      <c r="AN2133">
        <v>103163</v>
      </c>
      <c r="AO2133">
        <v>29.82</v>
      </c>
      <c r="AP2133">
        <v>16.54</v>
      </c>
      <c r="AQ2133">
        <v>13.33</v>
      </c>
      <c r="AS2133">
        <v>2373</v>
      </c>
      <c r="AT2133">
        <v>58445</v>
      </c>
      <c r="AU2133">
        <v>0.13400000000000001</v>
      </c>
      <c r="AV2133">
        <v>58.33</v>
      </c>
      <c r="AW2133">
        <v>43466822</v>
      </c>
      <c r="AX2133">
        <v>77.39</v>
      </c>
      <c r="AY2133">
        <v>41.4</v>
      </c>
      <c r="AZ2133">
        <v>16.462</v>
      </c>
      <c r="BA2133">
        <v>11.132999999999999</v>
      </c>
      <c r="BB2133">
        <v>7894.393</v>
      </c>
      <c r="BC2133">
        <v>0.1</v>
      </c>
      <c r="BD2133">
        <v>539.84900000000005</v>
      </c>
      <c r="BE2133">
        <v>7.11</v>
      </c>
      <c r="BF2133">
        <v>13.5</v>
      </c>
      <c r="BG2133">
        <v>47.4</v>
      </c>
      <c r="BI2133">
        <v>8.8000000000000007</v>
      </c>
      <c r="BJ2133">
        <v>72.06</v>
      </c>
      <c r="BK2133">
        <v>0.77900000000000003</v>
      </c>
    </row>
    <row r="2134" spans="1:67" x14ac:dyDescent="0.3">
      <c r="A2134" t="s">
        <v>208</v>
      </c>
      <c r="B2134" t="s">
        <v>206</v>
      </c>
      <c r="C2134" t="s">
        <v>209</v>
      </c>
      <c r="D2134" s="33">
        <v>44473</v>
      </c>
      <c r="E2134">
        <v>2572327</v>
      </c>
      <c r="F2134">
        <v>5452</v>
      </c>
      <c r="G2134">
        <v>9802.4290000000001</v>
      </c>
      <c r="H2134">
        <v>60634</v>
      </c>
      <c r="I2134">
        <v>120</v>
      </c>
      <c r="J2134">
        <v>178.571</v>
      </c>
      <c r="K2134">
        <v>59179.091</v>
      </c>
      <c r="L2134">
        <v>125.429</v>
      </c>
      <c r="M2134">
        <v>225.51499999999999</v>
      </c>
      <c r="N2134">
        <v>1394.9490000000001</v>
      </c>
      <c r="O2134">
        <v>2.7610000000000001</v>
      </c>
      <c r="P2134">
        <v>4.1079999999999997</v>
      </c>
      <c r="Q2134">
        <v>1.33</v>
      </c>
      <c r="AA2134">
        <v>12966892</v>
      </c>
      <c r="AB2134">
        <v>298.31700000000001</v>
      </c>
      <c r="AD2134">
        <v>36687</v>
      </c>
      <c r="AE2134">
        <v>0.84399999999999997</v>
      </c>
      <c r="AF2134">
        <v>0.26719999999999999</v>
      </c>
      <c r="AG2134">
        <v>3.7</v>
      </c>
      <c r="AH2134" t="s">
        <v>204</v>
      </c>
      <c r="AI2134">
        <v>13062838</v>
      </c>
      <c r="AJ2134">
        <v>7242113</v>
      </c>
      <c r="AK2134">
        <v>5841405</v>
      </c>
      <c r="AM2134">
        <v>100331</v>
      </c>
      <c r="AN2134">
        <v>100442</v>
      </c>
      <c r="AO2134">
        <v>30.05</v>
      </c>
      <c r="AP2134">
        <v>16.66</v>
      </c>
      <c r="AQ2134">
        <v>13.44</v>
      </c>
      <c r="AS2134">
        <v>2311</v>
      </c>
      <c r="AT2134">
        <v>55798</v>
      </c>
      <c r="AU2134">
        <v>0.128</v>
      </c>
      <c r="AV2134">
        <v>58.33</v>
      </c>
      <c r="AW2134">
        <v>43466822</v>
      </c>
      <c r="AX2134">
        <v>77.39</v>
      </c>
      <c r="AY2134">
        <v>41.4</v>
      </c>
      <c r="AZ2134">
        <v>16.462</v>
      </c>
      <c r="BA2134">
        <v>11.132999999999999</v>
      </c>
      <c r="BB2134">
        <v>7894.393</v>
      </c>
      <c r="BC2134">
        <v>0.1</v>
      </c>
      <c r="BD2134">
        <v>539.84900000000005</v>
      </c>
      <c r="BE2134">
        <v>7.11</v>
      </c>
      <c r="BF2134">
        <v>13.5</v>
      </c>
      <c r="BG2134">
        <v>47.4</v>
      </c>
      <c r="BI2134">
        <v>8.8000000000000007</v>
      </c>
      <c r="BJ2134">
        <v>72.06</v>
      </c>
      <c r="BK2134">
        <v>0.77900000000000003</v>
      </c>
    </row>
    <row r="2135" spans="1:67" x14ac:dyDescent="0.3">
      <c r="A2135" t="s">
        <v>208</v>
      </c>
      <c r="B2135" t="s">
        <v>206</v>
      </c>
      <c r="C2135" t="s">
        <v>209</v>
      </c>
      <c r="D2135" s="33">
        <v>44474</v>
      </c>
      <c r="E2135">
        <v>2582818</v>
      </c>
      <c r="F2135">
        <v>10491</v>
      </c>
      <c r="G2135">
        <v>10291</v>
      </c>
      <c r="H2135">
        <v>60970</v>
      </c>
      <c r="I2135">
        <v>336</v>
      </c>
      <c r="J2135">
        <v>204.286</v>
      </c>
      <c r="K2135">
        <v>59420.447</v>
      </c>
      <c r="L2135">
        <v>241.35599999999999</v>
      </c>
      <c r="M2135">
        <v>236.755</v>
      </c>
      <c r="N2135">
        <v>1402.6790000000001</v>
      </c>
      <c r="O2135">
        <v>7.73</v>
      </c>
      <c r="P2135">
        <v>4.7</v>
      </c>
      <c r="Q2135">
        <v>1.33</v>
      </c>
      <c r="Z2135">
        <v>37080</v>
      </c>
      <c r="AA2135">
        <v>13003972</v>
      </c>
      <c r="AB2135">
        <v>299.17</v>
      </c>
      <c r="AC2135">
        <v>0.85299999999999998</v>
      </c>
      <c r="AD2135">
        <v>37549</v>
      </c>
      <c r="AE2135">
        <v>0.86399999999999999</v>
      </c>
      <c r="AF2135">
        <v>0.27410000000000001</v>
      </c>
      <c r="AG2135">
        <v>3.6</v>
      </c>
      <c r="AH2135" t="s">
        <v>204</v>
      </c>
      <c r="AI2135">
        <v>13180072</v>
      </c>
      <c r="AJ2135">
        <v>7300772</v>
      </c>
      <c r="AK2135">
        <v>5899980</v>
      </c>
      <c r="AM2135">
        <v>117234</v>
      </c>
      <c r="AN2135">
        <v>98298</v>
      </c>
      <c r="AO2135">
        <v>30.32</v>
      </c>
      <c r="AP2135">
        <v>16.8</v>
      </c>
      <c r="AQ2135">
        <v>13.57</v>
      </c>
      <c r="AS2135">
        <v>2261</v>
      </c>
      <c r="AT2135">
        <v>53436</v>
      </c>
      <c r="AU2135">
        <v>0.123</v>
      </c>
      <c r="AV2135">
        <v>58.33</v>
      </c>
      <c r="AW2135">
        <v>43466822</v>
      </c>
      <c r="AX2135">
        <v>77.39</v>
      </c>
      <c r="AY2135">
        <v>41.4</v>
      </c>
      <c r="AZ2135">
        <v>16.462</v>
      </c>
      <c r="BA2135">
        <v>11.132999999999999</v>
      </c>
      <c r="BB2135">
        <v>7894.393</v>
      </c>
      <c r="BC2135">
        <v>0.1</v>
      </c>
      <c r="BD2135">
        <v>539.84900000000005</v>
      </c>
      <c r="BE2135">
        <v>7.11</v>
      </c>
      <c r="BF2135">
        <v>13.5</v>
      </c>
      <c r="BG2135">
        <v>47.4</v>
      </c>
      <c r="BI2135">
        <v>8.8000000000000007</v>
      </c>
      <c r="BJ2135">
        <v>72.06</v>
      </c>
      <c r="BK2135">
        <v>0.77900000000000003</v>
      </c>
    </row>
    <row r="2136" spans="1:67" x14ac:dyDescent="0.3">
      <c r="A2136" t="s">
        <v>208</v>
      </c>
      <c r="B2136" t="s">
        <v>206</v>
      </c>
      <c r="C2136" t="s">
        <v>209</v>
      </c>
      <c r="D2136" s="33">
        <v>44475</v>
      </c>
      <c r="E2136">
        <v>2596134</v>
      </c>
      <c r="F2136">
        <v>13316</v>
      </c>
      <c r="G2136">
        <v>10735.429</v>
      </c>
      <c r="H2136">
        <v>61309</v>
      </c>
      <c r="I2136">
        <v>339</v>
      </c>
      <c r="J2136">
        <v>220.143</v>
      </c>
      <c r="K2136">
        <v>59726.796000000002</v>
      </c>
      <c r="L2136">
        <v>306.34899999999999</v>
      </c>
      <c r="M2136">
        <v>246.98</v>
      </c>
      <c r="N2136">
        <v>1410.4780000000001</v>
      </c>
      <c r="O2136">
        <v>7.7990000000000004</v>
      </c>
      <c r="P2136">
        <v>5.0650000000000004</v>
      </c>
      <c r="Q2136">
        <v>1.33</v>
      </c>
      <c r="Z2136">
        <v>54386</v>
      </c>
      <c r="AA2136">
        <v>13058358</v>
      </c>
      <c r="AB2136">
        <v>300.42099999999999</v>
      </c>
      <c r="AC2136">
        <v>1.2509999999999999</v>
      </c>
      <c r="AD2136">
        <v>39299</v>
      </c>
      <c r="AE2136">
        <v>0.90400000000000003</v>
      </c>
      <c r="AF2136">
        <v>0.2732</v>
      </c>
      <c r="AG2136">
        <v>3.7</v>
      </c>
      <c r="AH2136" t="s">
        <v>204</v>
      </c>
      <c r="AI2136">
        <v>13302370</v>
      </c>
      <c r="AJ2136">
        <v>7360200</v>
      </c>
      <c r="AK2136">
        <v>5962850</v>
      </c>
      <c r="AM2136">
        <v>122298</v>
      </c>
      <c r="AN2136">
        <v>97769</v>
      </c>
      <c r="AO2136">
        <v>30.6</v>
      </c>
      <c r="AP2136">
        <v>16.93</v>
      </c>
      <c r="AQ2136">
        <v>13.72</v>
      </c>
      <c r="AS2136">
        <v>2249</v>
      </c>
      <c r="AT2136">
        <v>51381</v>
      </c>
      <c r="AU2136">
        <v>0.11799999999999999</v>
      </c>
      <c r="AV2136">
        <v>58.33</v>
      </c>
      <c r="AW2136">
        <v>43466822</v>
      </c>
      <c r="AX2136">
        <v>77.39</v>
      </c>
      <c r="AY2136">
        <v>41.4</v>
      </c>
      <c r="AZ2136">
        <v>16.462</v>
      </c>
      <c r="BA2136">
        <v>11.132999999999999</v>
      </c>
      <c r="BB2136">
        <v>7894.393</v>
      </c>
      <c r="BC2136">
        <v>0.1</v>
      </c>
      <c r="BD2136">
        <v>539.84900000000005</v>
      </c>
      <c r="BE2136">
        <v>7.11</v>
      </c>
      <c r="BF2136">
        <v>13.5</v>
      </c>
      <c r="BG2136">
        <v>47.4</v>
      </c>
      <c r="BI2136">
        <v>8.8000000000000007</v>
      </c>
      <c r="BJ2136">
        <v>72.06</v>
      </c>
      <c r="BK2136">
        <v>0.77900000000000003</v>
      </c>
    </row>
    <row r="2137" spans="1:67" x14ac:dyDescent="0.3">
      <c r="A2137" t="s">
        <v>208</v>
      </c>
      <c r="B2137" t="s">
        <v>206</v>
      </c>
      <c r="C2137" t="s">
        <v>209</v>
      </c>
      <c r="D2137" s="33">
        <v>44476</v>
      </c>
      <c r="E2137">
        <v>2611928</v>
      </c>
      <c r="F2137">
        <v>15794</v>
      </c>
      <c r="G2137">
        <v>11232.429</v>
      </c>
      <c r="H2137">
        <v>61637</v>
      </c>
      <c r="I2137">
        <v>328</v>
      </c>
      <c r="J2137">
        <v>236.714</v>
      </c>
      <c r="K2137">
        <v>60090.152999999998</v>
      </c>
      <c r="L2137">
        <v>363.358</v>
      </c>
      <c r="M2137">
        <v>258.41399999999999</v>
      </c>
      <c r="N2137">
        <v>1418.0239999999999</v>
      </c>
      <c r="O2137">
        <v>7.5460000000000003</v>
      </c>
      <c r="P2137">
        <v>5.4459999999999997</v>
      </c>
      <c r="Q2137">
        <v>1.34</v>
      </c>
      <c r="Z2137">
        <v>53031</v>
      </c>
      <c r="AA2137">
        <v>13111389</v>
      </c>
      <c r="AB2137">
        <v>301.64100000000002</v>
      </c>
      <c r="AC2137">
        <v>1.22</v>
      </c>
      <c r="AD2137">
        <v>40217</v>
      </c>
      <c r="AE2137">
        <v>0.92500000000000004</v>
      </c>
      <c r="AF2137">
        <v>0.27929999999999999</v>
      </c>
      <c r="AG2137">
        <v>3.6</v>
      </c>
      <c r="AH2137" t="s">
        <v>204</v>
      </c>
      <c r="AI2137">
        <v>13430055</v>
      </c>
      <c r="AJ2137">
        <v>7421450</v>
      </c>
      <c r="AK2137">
        <v>6029285</v>
      </c>
      <c r="AM2137">
        <v>127685</v>
      </c>
      <c r="AN2137">
        <v>97505</v>
      </c>
      <c r="AO2137">
        <v>30.9</v>
      </c>
      <c r="AP2137">
        <v>17.07</v>
      </c>
      <c r="AQ2137">
        <v>13.87</v>
      </c>
      <c r="AS2137">
        <v>2243</v>
      </c>
      <c r="AT2137">
        <v>49807</v>
      </c>
      <c r="AU2137">
        <v>0.115</v>
      </c>
      <c r="AV2137">
        <v>58.33</v>
      </c>
      <c r="AW2137">
        <v>43466822</v>
      </c>
      <c r="AX2137">
        <v>77.39</v>
      </c>
      <c r="AY2137">
        <v>41.4</v>
      </c>
      <c r="AZ2137">
        <v>16.462</v>
      </c>
      <c r="BA2137">
        <v>11.132999999999999</v>
      </c>
      <c r="BB2137">
        <v>7894.393</v>
      </c>
      <c r="BC2137">
        <v>0.1</v>
      </c>
      <c r="BD2137">
        <v>539.84900000000005</v>
      </c>
      <c r="BE2137">
        <v>7.11</v>
      </c>
      <c r="BF2137">
        <v>13.5</v>
      </c>
      <c r="BG2137">
        <v>47.4</v>
      </c>
      <c r="BI2137">
        <v>8.8000000000000007</v>
      </c>
      <c r="BJ2137">
        <v>72.06</v>
      </c>
      <c r="BK2137">
        <v>0.77900000000000003</v>
      </c>
    </row>
    <row r="2138" spans="1:67" x14ac:dyDescent="0.3">
      <c r="A2138" t="s">
        <v>208</v>
      </c>
      <c r="B2138" t="s">
        <v>206</v>
      </c>
      <c r="C2138" t="s">
        <v>209</v>
      </c>
      <c r="D2138" s="33">
        <v>44477</v>
      </c>
      <c r="E2138">
        <v>2628975</v>
      </c>
      <c r="F2138">
        <v>17047</v>
      </c>
      <c r="G2138">
        <v>11867.286</v>
      </c>
      <c r="H2138">
        <v>61893</v>
      </c>
      <c r="I2138">
        <v>256</v>
      </c>
      <c r="J2138">
        <v>247</v>
      </c>
      <c r="K2138">
        <v>60482.338000000003</v>
      </c>
      <c r="L2138">
        <v>392.18400000000003</v>
      </c>
      <c r="M2138">
        <v>273.01900000000001</v>
      </c>
      <c r="N2138">
        <v>1423.914</v>
      </c>
      <c r="O2138">
        <v>5.89</v>
      </c>
      <c r="P2138">
        <v>5.6820000000000004</v>
      </c>
      <c r="Q2138">
        <v>1.35</v>
      </c>
      <c r="Z2138">
        <v>53211</v>
      </c>
      <c r="AA2138">
        <v>13164600</v>
      </c>
      <c r="AB2138">
        <v>302.86500000000001</v>
      </c>
      <c r="AC2138">
        <v>1.224</v>
      </c>
      <c r="AD2138">
        <v>41210</v>
      </c>
      <c r="AE2138">
        <v>0.94799999999999995</v>
      </c>
      <c r="AF2138">
        <v>0.28799999999999998</v>
      </c>
      <c r="AG2138">
        <v>3.5</v>
      </c>
      <c r="AH2138" t="s">
        <v>204</v>
      </c>
      <c r="AI2138">
        <v>13578790</v>
      </c>
      <c r="AJ2138">
        <v>7495411</v>
      </c>
      <c r="AK2138">
        <v>6104059</v>
      </c>
      <c r="AM2138">
        <v>148735</v>
      </c>
      <c r="AN2138">
        <v>100457</v>
      </c>
      <c r="AO2138">
        <v>31.24</v>
      </c>
      <c r="AP2138">
        <v>17.239999999999998</v>
      </c>
      <c r="AQ2138">
        <v>14.04</v>
      </c>
      <c r="AS2138">
        <v>2311</v>
      </c>
      <c r="AT2138">
        <v>50135</v>
      </c>
      <c r="AU2138">
        <v>0.115</v>
      </c>
      <c r="AV2138">
        <v>58.33</v>
      </c>
      <c r="AW2138">
        <v>43466822</v>
      </c>
      <c r="AX2138">
        <v>77.39</v>
      </c>
      <c r="AY2138">
        <v>41.4</v>
      </c>
      <c r="AZ2138">
        <v>16.462</v>
      </c>
      <c r="BA2138">
        <v>11.132999999999999</v>
      </c>
      <c r="BB2138">
        <v>7894.393</v>
      </c>
      <c r="BC2138">
        <v>0.1</v>
      </c>
      <c r="BD2138">
        <v>539.84900000000005</v>
      </c>
      <c r="BE2138">
        <v>7.11</v>
      </c>
      <c r="BF2138">
        <v>13.5</v>
      </c>
      <c r="BG2138">
        <v>47.4</v>
      </c>
      <c r="BI2138">
        <v>8.8000000000000007</v>
      </c>
      <c r="BJ2138">
        <v>72.06</v>
      </c>
      <c r="BK2138">
        <v>0.77900000000000003</v>
      </c>
    </row>
    <row r="2139" spans="1:67" x14ac:dyDescent="0.3">
      <c r="A2139" t="s">
        <v>208</v>
      </c>
      <c r="B2139" t="s">
        <v>206</v>
      </c>
      <c r="C2139" t="s">
        <v>209</v>
      </c>
      <c r="D2139" s="33">
        <v>44478</v>
      </c>
      <c r="E2139">
        <v>2645597</v>
      </c>
      <c r="F2139">
        <v>16622</v>
      </c>
      <c r="G2139">
        <v>12471</v>
      </c>
      <c r="H2139">
        <v>62157</v>
      </c>
      <c r="I2139">
        <v>264</v>
      </c>
      <c r="J2139">
        <v>253.857</v>
      </c>
      <c r="K2139">
        <v>60864.743999999999</v>
      </c>
      <c r="L2139">
        <v>382.40699999999998</v>
      </c>
      <c r="M2139">
        <v>286.90800000000002</v>
      </c>
      <c r="N2139">
        <v>1429.9870000000001</v>
      </c>
      <c r="O2139">
        <v>6.0739999999999998</v>
      </c>
      <c r="P2139">
        <v>5.84</v>
      </c>
      <c r="Q2139">
        <v>1.34</v>
      </c>
      <c r="Z2139">
        <v>53313</v>
      </c>
      <c r="AA2139">
        <v>13217913</v>
      </c>
      <c r="AB2139">
        <v>304.09199999999998</v>
      </c>
      <c r="AC2139">
        <v>1.2270000000000001</v>
      </c>
      <c r="AD2139">
        <v>42218</v>
      </c>
      <c r="AE2139">
        <v>0.97099999999999997</v>
      </c>
      <c r="AF2139">
        <v>0.2954</v>
      </c>
      <c r="AG2139">
        <v>3.4</v>
      </c>
      <c r="AH2139" t="s">
        <v>204</v>
      </c>
      <c r="AI2139">
        <v>13644843</v>
      </c>
      <c r="AJ2139">
        <v>7529594</v>
      </c>
      <c r="AK2139">
        <v>6135929</v>
      </c>
      <c r="AM2139">
        <v>66053</v>
      </c>
      <c r="AN2139">
        <v>102323</v>
      </c>
      <c r="AO2139">
        <v>31.39</v>
      </c>
      <c r="AP2139">
        <v>17.32</v>
      </c>
      <c r="AQ2139">
        <v>14.12</v>
      </c>
      <c r="AS2139">
        <v>2354</v>
      </c>
      <c r="AT2139">
        <v>50904</v>
      </c>
      <c r="AU2139">
        <v>0.11700000000000001</v>
      </c>
      <c r="AV2139">
        <v>58.33</v>
      </c>
      <c r="AW2139">
        <v>43466822</v>
      </c>
      <c r="AX2139">
        <v>77.39</v>
      </c>
      <c r="AY2139">
        <v>41.4</v>
      </c>
      <c r="AZ2139">
        <v>16.462</v>
      </c>
      <c r="BA2139">
        <v>11.132999999999999</v>
      </c>
      <c r="BB2139">
        <v>7894.393</v>
      </c>
      <c r="BC2139">
        <v>0.1</v>
      </c>
      <c r="BD2139">
        <v>539.84900000000005</v>
      </c>
      <c r="BE2139">
        <v>7.11</v>
      </c>
      <c r="BF2139">
        <v>13.5</v>
      </c>
      <c r="BG2139">
        <v>47.4</v>
      </c>
      <c r="BI2139">
        <v>8.8000000000000007</v>
      </c>
      <c r="BJ2139">
        <v>72.06</v>
      </c>
      <c r="BK2139">
        <v>0.77900000000000003</v>
      </c>
    </row>
    <row r="2140" spans="1:67" x14ac:dyDescent="0.3">
      <c r="A2140" t="s">
        <v>208</v>
      </c>
      <c r="B2140" t="s">
        <v>206</v>
      </c>
      <c r="C2140" t="s">
        <v>209</v>
      </c>
      <c r="D2140" s="33">
        <v>44479</v>
      </c>
      <c r="E2140">
        <v>2657699</v>
      </c>
      <c r="F2140">
        <v>12102</v>
      </c>
      <c r="G2140">
        <v>12974.857</v>
      </c>
      <c r="H2140">
        <v>62332</v>
      </c>
      <c r="I2140">
        <v>175</v>
      </c>
      <c r="J2140">
        <v>259.714</v>
      </c>
      <c r="K2140">
        <v>61143.163</v>
      </c>
      <c r="L2140">
        <v>278.41899999999998</v>
      </c>
      <c r="M2140">
        <v>298.5</v>
      </c>
      <c r="N2140">
        <v>1434.0129999999999</v>
      </c>
      <c r="O2140">
        <v>4.0259999999999998</v>
      </c>
      <c r="P2140">
        <v>5.9749999999999996</v>
      </c>
      <c r="Q2140">
        <v>1.31</v>
      </c>
      <c r="Z2140">
        <v>35671</v>
      </c>
      <c r="AA2140">
        <v>13253584</v>
      </c>
      <c r="AB2140">
        <v>304.91300000000001</v>
      </c>
      <c r="AC2140">
        <v>0.82099999999999995</v>
      </c>
      <c r="AD2140">
        <v>44135</v>
      </c>
      <c r="AE2140">
        <v>1.0149999999999999</v>
      </c>
      <c r="AF2140">
        <v>0.29399999999999998</v>
      </c>
      <c r="AG2140">
        <v>3.4</v>
      </c>
      <c r="AH2140" t="s">
        <v>204</v>
      </c>
      <c r="AI2140">
        <v>13683903</v>
      </c>
      <c r="AJ2140">
        <v>7548871</v>
      </c>
      <c r="AK2140">
        <v>6155712</v>
      </c>
      <c r="AM2140">
        <v>39060</v>
      </c>
      <c r="AN2140">
        <v>103057</v>
      </c>
      <c r="AO2140">
        <v>31.48</v>
      </c>
      <c r="AP2140">
        <v>17.37</v>
      </c>
      <c r="AQ2140">
        <v>14.16</v>
      </c>
      <c r="AS2140">
        <v>2371</v>
      </c>
      <c r="AT2140">
        <v>51176</v>
      </c>
      <c r="AU2140">
        <v>0.11799999999999999</v>
      </c>
      <c r="AV2140">
        <v>58.33</v>
      </c>
      <c r="AW2140">
        <v>43466822</v>
      </c>
      <c r="AX2140">
        <v>77.39</v>
      </c>
      <c r="AY2140">
        <v>41.4</v>
      </c>
      <c r="AZ2140">
        <v>16.462</v>
      </c>
      <c r="BA2140">
        <v>11.132999999999999</v>
      </c>
      <c r="BB2140">
        <v>7894.393</v>
      </c>
      <c r="BC2140">
        <v>0.1</v>
      </c>
      <c r="BD2140">
        <v>539.84900000000005</v>
      </c>
      <c r="BE2140">
        <v>7.11</v>
      </c>
      <c r="BF2140">
        <v>13.5</v>
      </c>
      <c r="BG2140">
        <v>47.4</v>
      </c>
      <c r="BI2140">
        <v>8.8000000000000007</v>
      </c>
      <c r="BJ2140">
        <v>72.06</v>
      </c>
      <c r="BK2140">
        <v>0.77900000000000003</v>
      </c>
    </row>
    <row r="2141" spans="1:67" x14ac:dyDescent="0.3">
      <c r="A2141" t="s">
        <v>208</v>
      </c>
      <c r="B2141" t="s">
        <v>206</v>
      </c>
      <c r="C2141" t="s">
        <v>209</v>
      </c>
      <c r="D2141" s="33">
        <v>44480</v>
      </c>
      <c r="E2141">
        <v>2667304</v>
      </c>
      <c r="F2141">
        <v>9605</v>
      </c>
      <c r="G2141">
        <v>13568.143</v>
      </c>
      <c r="H2141">
        <v>62550</v>
      </c>
      <c r="I2141">
        <v>218</v>
      </c>
      <c r="J2141">
        <v>273.714</v>
      </c>
      <c r="K2141">
        <v>61364.137000000002</v>
      </c>
      <c r="L2141">
        <v>220.97300000000001</v>
      </c>
      <c r="M2141">
        <v>312.149</v>
      </c>
      <c r="N2141">
        <v>1439.029</v>
      </c>
      <c r="O2141">
        <v>5.0149999999999997</v>
      </c>
      <c r="P2141">
        <v>6.2969999999999997</v>
      </c>
      <c r="Q2141">
        <v>1.28</v>
      </c>
      <c r="Z2141">
        <v>23675</v>
      </c>
      <c r="AA2141">
        <v>13277259</v>
      </c>
      <c r="AB2141">
        <v>305.45699999999999</v>
      </c>
      <c r="AC2141">
        <v>0.54500000000000004</v>
      </c>
      <c r="AD2141">
        <v>44338</v>
      </c>
      <c r="AE2141">
        <v>1.02</v>
      </c>
      <c r="AF2141">
        <v>0.30599999999999999</v>
      </c>
      <c r="AG2141">
        <v>3.3</v>
      </c>
      <c r="AH2141" t="s">
        <v>204</v>
      </c>
      <c r="AI2141">
        <v>13807133</v>
      </c>
      <c r="AJ2141">
        <v>7609047</v>
      </c>
      <c r="AK2141">
        <v>6218766</v>
      </c>
      <c r="AM2141">
        <v>123230</v>
      </c>
      <c r="AN2141">
        <v>106328</v>
      </c>
      <c r="AO2141">
        <v>31.76</v>
      </c>
      <c r="AP2141">
        <v>17.510000000000002</v>
      </c>
      <c r="AQ2141">
        <v>14.31</v>
      </c>
      <c r="AS2141">
        <v>2446</v>
      </c>
      <c r="AT2141">
        <v>52419</v>
      </c>
      <c r="AU2141">
        <v>0.121</v>
      </c>
      <c r="AV2141">
        <v>58.33</v>
      </c>
      <c r="AW2141">
        <v>43466822</v>
      </c>
      <c r="AX2141">
        <v>77.39</v>
      </c>
      <c r="AY2141">
        <v>41.4</v>
      </c>
      <c r="AZ2141">
        <v>16.462</v>
      </c>
      <c r="BA2141">
        <v>11.132999999999999</v>
      </c>
      <c r="BB2141">
        <v>7894.393</v>
      </c>
      <c r="BC2141">
        <v>0.1</v>
      </c>
      <c r="BD2141">
        <v>539.84900000000005</v>
      </c>
      <c r="BE2141">
        <v>7.11</v>
      </c>
      <c r="BF2141">
        <v>13.5</v>
      </c>
      <c r="BG2141">
        <v>47.4</v>
      </c>
      <c r="BI2141">
        <v>8.8000000000000007</v>
      </c>
      <c r="BJ2141">
        <v>72.06</v>
      </c>
      <c r="BK2141">
        <v>0.77900000000000003</v>
      </c>
    </row>
    <row r="2142" spans="1:67" x14ac:dyDescent="0.3">
      <c r="A2142" t="s">
        <v>208</v>
      </c>
      <c r="B2142" t="s">
        <v>206</v>
      </c>
      <c r="C2142" t="s">
        <v>209</v>
      </c>
      <c r="D2142" s="33">
        <v>44481</v>
      </c>
      <c r="E2142">
        <v>2680076</v>
      </c>
      <c r="F2142">
        <v>12772</v>
      </c>
      <c r="G2142">
        <v>13894</v>
      </c>
      <c r="H2142">
        <v>62921</v>
      </c>
      <c r="I2142">
        <v>371</v>
      </c>
      <c r="J2142">
        <v>278.714</v>
      </c>
      <c r="K2142">
        <v>61657.97</v>
      </c>
      <c r="L2142">
        <v>293.83300000000003</v>
      </c>
      <c r="M2142">
        <v>319.64600000000002</v>
      </c>
      <c r="N2142">
        <v>1447.5640000000001</v>
      </c>
      <c r="O2142">
        <v>8.5350000000000001</v>
      </c>
      <c r="P2142">
        <v>6.4119999999999999</v>
      </c>
      <c r="Q2142">
        <v>1.23</v>
      </c>
      <c r="Z2142">
        <v>46233</v>
      </c>
      <c r="AA2142">
        <v>13323492</v>
      </c>
      <c r="AB2142">
        <v>306.52100000000002</v>
      </c>
      <c r="AC2142">
        <v>1.0640000000000001</v>
      </c>
      <c r="AD2142">
        <v>45646</v>
      </c>
      <c r="AE2142">
        <v>1.05</v>
      </c>
      <c r="AF2142">
        <v>0.3044</v>
      </c>
      <c r="AG2142">
        <v>3.3</v>
      </c>
      <c r="AH2142" t="s">
        <v>204</v>
      </c>
      <c r="AI2142">
        <v>13959836</v>
      </c>
      <c r="AJ2142">
        <v>7688562</v>
      </c>
      <c r="AK2142">
        <v>6291954</v>
      </c>
      <c r="AM2142">
        <v>152703</v>
      </c>
      <c r="AN2142">
        <v>111395</v>
      </c>
      <c r="AO2142">
        <v>32.119999999999997</v>
      </c>
      <c r="AP2142">
        <v>17.690000000000001</v>
      </c>
      <c r="AQ2142">
        <v>14.48</v>
      </c>
      <c r="AS2142">
        <v>2563</v>
      </c>
      <c r="AT2142">
        <v>55399</v>
      </c>
      <c r="AU2142">
        <v>0.127</v>
      </c>
      <c r="AV2142">
        <v>58.33</v>
      </c>
      <c r="AW2142">
        <v>43466822</v>
      </c>
      <c r="AX2142">
        <v>77.39</v>
      </c>
      <c r="AY2142">
        <v>41.4</v>
      </c>
      <c r="AZ2142">
        <v>16.462</v>
      </c>
      <c r="BA2142">
        <v>11.132999999999999</v>
      </c>
      <c r="BB2142">
        <v>7894.393</v>
      </c>
      <c r="BC2142">
        <v>0.1</v>
      </c>
      <c r="BD2142">
        <v>539.84900000000005</v>
      </c>
      <c r="BE2142">
        <v>7.11</v>
      </c>
      <c r="BF2142">
        <v>13.5</v>
      </c>
      <c r="BG2142">
        <v>47.4</v>
      </c>
      <c r="BI2142">
        <v>8.8000000000000007</v>
      </c>
      <c r="BJ2142">
        <v>72.06</v>
      </c>
      <c r="BK2142">
        <v>0.77900000000000003</v>
      </c>
    </row>
    <row r="2143" spans="1:67" x14ac:dyDescent="0.3">
      <c r="A2143" t="s">
        <v>208</v>
      </c>
      <c r="B2143" t="s">
        <v>206</v>
      </c>
      <c r="C2143" t="s">
        <v>209</v>
      </c>
      <c r="D2143" s="33">
        <v>44482</v>
      </c>
      <c r="E2143">
        <v>2697176</v>
      </c>
      <c r="F2143">
        <v>17100</v>
      </c>
      <c r="G2143">
        <v>14434.571</v>
      </c>
      <c r="H2143">
        <v>63414</v>
      </c>
      <c r="I2143">
        <v>493</v>
      </c>
      <c r="J2143">
        <v>300.714</v>
      </c>
      <c r="K2143">
        <v>62051.373</v>
      </c>
      <c r="L2143">
        <v>393.404</v>
      </c>
      <c r="M2143">
        <v>332.08300000000003</v>
      </c>
      <c r="N2143">
        <v>1458.9059999999999</v>
      </c>
      <c r="O2143">
        <v>11.342000000000001</v>
      </c>
      <c r="P2143">
        <v>6.9180000000000001</v>
      </c>
      <c r="Q2143">
        <v>1.19</v>
      </c>
      <c r="Z2143">
        <v>56174</v>
      </c>
      <c r="AA2143">
        <v>13379666</v>
      </c>
      <c r="AB2143">
        <v>307.81299999999999</v>
      </c>
      <c r="AC2143">
        <v>1.292</v>
      </c>
      <c r="AD2143">
        <v>45901</v>
      </c>
      <c r="AE2143">
        <v>1.056</v>
      </c>
      <c r="AF2143">
        <v>0.3145</v>
      </c>
      <c r="AG2143">
        <v>3.2</v>
      </c>
      <c r="AH2143" t="s">
        <v>204</v>
      </c>
      <c r="AI2143">
        <v>14124223</v>
      </c>
      <c r="AJ2143">
        <v>7774484</v>
      </c>
      <c r="AK2143">
        <v>6370419</v>
      </c>
      <c r="AM2143">
        <v>164387</v>
      </c>
      <c r="AN2143">
        <v>117408</v>
      </c>
      <c r="AO2143">
        <v>32.49</v>
      </c>
      <c r="AP2143">
        <v>17.89</v>
      </c>
      <c r="AQ2143">
        <v>14.66</v>
      </c>
      <c r="AS2143">
        <v>2701</v>
      </c>
      <c r="AT2143">
        <v>59183</v>
      </c>
      <c r="AU2143">
        <v>0.13600000000000001</v>
      </c>
      <c r="AV2143">
        <v>58.33</v>
      </c>
      <c r="AW2143">
        <v>43466822</v>
      </c>
      <c r="AX2143">
        <v>77.39</v>
      </c>
      <c r="AY2143">
        <v>41.4</v>
      </c>
      <c r="AZ2143">
        <v>16.462</v>
      </c>
      <c r="BA2143">
        <v>11.132999999999999</v>
      </c>
      <c r="BB2143">
        <v>7894.393</v>
      </c>
      <c r="BC2143">
        <v>0.1</v>
      </c>
      <c r="BD2143">
        <v>539.84900000000005</v>
      </c>
      <c r="BE2143">
        <v>7.11</v>
      </c>
      <c r="BF2143">
        <v>13.5</v>
      </c>
      <c r="BG2143">
        <v>47.4</v>
      </c>
      <c r="BI2143">
        <v>8.8000000000000007</v>
      </c>
      <c r="BJ2143">
        <v>72.06</v>
      </c>
      <c r="BK2143">
        <v>0.77900000000000003</v>
      </c>
    </row>
    <row r="2144" spans="1:67" x14ac:dyDescent="0.3">
      <c r="A2144" t="s">
        <v>208</v>
      </c>
      <c r="B2144" t="s">
        <v>206</v>
      </c>
      <c r="C2144" t="s">
        <v>209</v>
      </c>
      <c r="D2144" s="33">
        <v>44483</v>
      </c>
      <c r="E2144">
        <v>2716867</v>
      </c>
      <c r="F2144">
        <v>19691</v>
      </c>
      <c r="G2144">
        <v>14991.286</v>
      </c>
      <c r="H2144">
        <v>63847</v>
      </c>
      <c r="I2144">
        <v>433</v>
      </c>
      <c r="J2144">
        <v>315.714</v>
      </c>
      <c r="K2144">
        <v>62504.385999999999</v>
      </c>
      <c r="L2144">
        <v>453.012</v>
      </c>
      <c r="M2144">
        <v>344.89</v>
      </c>
      <c r="N2144">
        <v>1468.867</v>
      </c>
      <c r="O2144">
        <v>9.9619999999999997</v>
      </c>
      <c r="P2144">
        <v>7.2629999999999999</v>
      </c>
      <c r="Q2144">
        <v>1.1399999999999999</v>
      </c>
      <c r="Z2144">
        <v>63319</v>
      </c>
      <c r="AA2144">
        <v>13442985</v>
      </c>
      <c r="AB2144">
        <v>309.27</v>
      </c>
      <c r="AC2144">
        <v>1.4570000000000001</v>
      </c>
      <c r="AD2144">
        <v>47371</v>
      </c>
      <c r="AE2144">
        <v>1.0900000000000001</v>
      </c>
      <c r="AF2144">
        <v>0.3165</v>
      </c>
      <c r="AG2144">
        <v>3.2</v>
      </c>
      <c r="AH2144" t="s">
        <v>204</v>
      </c>
      <c r="AI2144">
        <v>14159120</v>
      </c>
      <c r="AJ2144">
        <v>7794187</v>
      </c>
      <c r="AK2144">
        <v>6385613</v>
      </c>
      <c r="AM2144">
        <v>34897</v>
      </c>
      <c r="AN2144">
        <v>104152</v>
      </c>
      <c r="AO2144">
        <v>32.57</v>
      </c>
      <c r="AP2144">
        <v>17.93</v>
      </c>
      <c r="AQ2144">
        <v>14.69</v>
      </c>
      <c r="AS2144">
        <v>2396</v>
      </c>
      <c r="AT2144">
        <v>53248</v>
      </c>
      <c r="AU2144">
        <v>0.123</v>
      </c>
      <c r="AV2144">
        <v>58.33</v>
      </c>
      <c r="AW2144">
        <v>43466822</v>
      </c>
      <c r="AX2144">
        <v>77.39</v>
      </c>
      <c r="AY2144">
        <v>41.4</v>
      </c>
      <c r="AZ2144">
        <v>16.462</v>
      </c>
      <c r="BA2144">
        <v>11.132999999999999</v>
      </c>
      <c r="BB2144">
        <v>7894.393</v>
      </c>
      <c r="BC2144">
        <v>0.1</v>
      </c>
      <c r="BD2144">
        <v>539.84900000000005</v>
      </c>
      <c r="BE2144">
        <v>7.11</v>
      </c>
      <c r="BF2144">
        <v>13.5</v>
      </c>
      <c r="BG2144">
        <v>47.4</v>
      </c>
      <c r="BI2144">
        <v>8.8000000000000007</v>
      </c>
      <c r="BJ2144">
        <v>72.06</v>
      </c>
      <c r="BK2144">
        <v>0.77900000000000003</v>
      </c>
    </row>
    <row r="2145" spans="1:63" x14ac:dyDescent="0.3">
      <c r="A2145" t="s">
        <v>208</v>
      </c>
      <c r="B2145" t="s">
        <v>206</v>
      </c>
      <c r="C2145" t="s">
        <v>209</v>
      </c>
      <c r="D2145" s="33">
        <v>44484</v>
      </c>
      <c r="E2145">
        <v>2731325</v>
      </c>
      <c r="F2145">
        <v>14458</v>
      </c>
      <c r="G2145">
        <v>14621.429</v>
      </c>
      <c r="H2145">
        <v>64068</v>
      </c>
      <c r="I2145">
        <v>221</v>
      </c>
      <c r="J2145">
        <v>310.714</v>
      </c>
      <c r="K2145">
        <v>62837.006999999998</v>
      </c>
      <c r="L2145">
        <v>332.62200000000001</v>
      </c>
      <c r="M2145">
        <v>336.38099999999997</v>
      </c>
      <c r="N2145">
        <v>1473.952</v>
      </c>
      <c r="O2145">
        <v>5.0839999999999996</v>
      </c>
      <c r="P2145">
        <v>7.1479999999999997</v>
      </c>
      <c r="Q2145">
        <v>1.08</v>
      </c>
      <c r="Z2145">
        <v>39886</v>
      </c>
      <c r="AA2145">
        <v>13482871</v>
      </c>
      <c r="AB2145">
        <v>310.18799999999999</v>
      </c>
      <c r="AC2145">
        <v>0.91800000000000004</v>
      </c>
      <c r="AD2145">
        <v>45467</v>
      </c>
      <c r="AE2145">
        <v>1.046</v>
      </c>
      <c r="AF2145">
        <v>0.3216</v>
      </c>
      <c r="AG2145">
        <v>3.1</v>
      </c>
      <c r="AH2145" t="s">
        <v>204</v>
      </c>
      <c r="AI2145">
        <v>14307558</v>
      </c>
      <c r="AJ2145">
        <v>7873767</v>
      </c>
      <c r="AK2145">
        <v>6454471</v>
      </c>
      <c r="AM2145">
        <v>148438</v>
      </c>
      <c r="AN2145">
        <v>104110</v>
      </c>
      <c r="AO2145">
        <v>32.92</v>
      </c>
      <c r="AP2145">
        <v>18.11</v>
      </c>
      <c r="AQ2145">
        <v>14.85</v>
      </c>
      <c r="AS2145">
        <v>2395</v>
      </c>
      <c r="AT2145">
        <v>54051</v>
      </c>
      <c r="AU2145">
        <v>0.124</v>
      </c>
      <c r="AV2145">
        <v>58.33</v>
      </c>
      <c r="AW2145">
        <v>43466822</v>
      </c>
      <c r="AX2145">
        <v>77.39</v>
      </c>
      <c r="AY2145">
        <v>41.4</v>
      </c>
      <c r="AZ2145">
        <v>16.462</v>
      </c>
      <c r="BA2145">
        <v>11.132999999999999</v>
      </c>
      <c r="BB2145">
        <v>7894.393</v>
      </c>
      <c r="BC2145">
        <v>0.1</v>
      </c>
      <c r="BD2145">
        <v>539.84900000000005</v>
      </c>
      <c r="BE2145">
        <v>7.11</v>
      </c>
      <c r="BF2145">
        <v>13.5</v>
      </c>
      <c r="BG2145">
        <v>47.4</v>
      </c>
      <c r="BI2145">
        <v>8.8000000000000007</v>
      </c>
      <c r="BJ2145">
        <v>72.06</v>
      </c>
      <c r="BK2145">
        <v>0.77900000000000003</v>
      </c>
    </row>
    <row r="2146" spans="1:63" x14ac:dyDescent="0.3">
      <c r="A2146" t="s">
        <v>208</v>
      </c>
      <c r="B2146" t="s">
        <v>206</v>
      </c>
      <c r="C2146" t="s">
        <v>209</v>
      </c>
      <c r="D2146" s="33">
        <v>44485</v>
      </c>
      <c r="E2146">
        <v>2745165</v>
      </c>
      <c r="F2146">
        <v>13840</v>
      </c>
      <c r="G2146">
        <v>14224</v>
      </c>
      <c r="H2146">
        <v>64367</v>
      </c>
      <c r="I2146">
        <v>299</v>
      </c>
      <c r="J2146">
        <v>315.714</v>
      </c>
      <c r="K2146">
        <v>63155.411</v>
      </c>
      <c r="L2146">
        <v>318.404</v>
      </c>
      <c r="M2146">
        <v>327.238</v>
      </c>
      <c r="N2146">
        <v>1480.8309999999999</v>
      </c>
      <c r="O2146">
        <v>6.8789999999999996</v>
      </c>
      <c r="P2146">
        <v>7.2629999999999999</v>
      </c>
      <c r="Q2146">
        <v>1.0900000000000001</v>
      </c>
      <c r="AD2146">
        <v>42561</v>
      </c>
      <c r="AE2146">
        <v>0.97899999999999998</v>
      </c>
      <c r="AF2146">
        <v>0.3342</v>
      </c>
      <c r="AG2146">
        <v>3</v>
      </c>
      <c r="AH2146" t="s">
        <v>204</v>
      </c>
      <c r="AI2146">
        <v>14390358</v>
      </c>
      <c r="AJ2146">
        <v>7922413</v>
      </c>
      <c r="AK2146">
        <v>6488625</v>
      </c>
      <c r="AM2146">
        <v>82800</v>
      </c>
      <c r="AN2146">
        <v>106502</v>
      </c>
      <c r="AO2146">
        <v>33.11</v>
      </c>
      <c r="AP2146">
        <v>18.23</v>
      </c>
      <c r="AQ2146">
        <v>14.93</v>
      </c>
      <c r="AS2146">
        <v>2450</v>
      </c>
      <c r="AT2146">
        <v>56117</v>
      </c>
      <c r="AU2146">
        <v>0.129</v>
      </c>
      <c r="AV2146">
        <v>58.33</v>
      </c>
      <c r="AW2146">
        <v>43466822</v>
      </c>
      <c r="AX2146">
        <v>77.39</v>
      </c>
      <c r="AY2146">
        <v>41.4</v>
      </c>
      <c r="AZ2146">
        <v>16.462</v>
      </c>
      <c r="BA2146">
        <v>11.132999999999999</v>
      </c>
      <c r="BB2146">
        <v>7894.393</v>
      </c>
      <c r="BC2146">
        <v>0.1</v>
      </c>
      <c r="BD2146">
        <v>539.84900000000005</v>
      </c>
      <c r="BE2146">
        <v>7.11</v>
      </c>
      <c r="BF2146">
        <v>13.5</v>
      </c>
      <c r="BG2146">
        <v>47.4</v>
      </c>
      <c r="BI2146">
        <v>8.8000000000000007</v>
      </c>
      <c r="BJ2146">
        <v>72.06</v>
      </c>
      <c r="BK2146">
        <v>0.77900000000000003</v>
      </c>
    </row>
    <row r="2147" spans="1:63" x14ac:dyDescent="0.3">
      <c r="A2147" t="s">
        <v>208</v>
      </c>
      <c r="B2147" t="s">
        <v>206</v>
      </c>
      <c r="C2147" t="s">
        <v>209</v>
      </c>
      <c r="D2147" s="33">
        <v>44486</v>
      </c>
      <c r="E2147">
        <v>2757328</v>
      </c>
      <c r="F2147">
        <v>12163</v>
      </c>
      <c r="G2147">
        <v>14232.714</v>
      </c>
      <c r="H2147">
        <v>64603</v>
      </c>
      <c r="I2147">
        <v>236</v>
      </c>
      <c r="J2147">
        <v>324.42899999999997</v>
      </c>
      <c r="K2147">
        <v>63435.233</v>
      </c>
      <c r="L2147">
        <v>279.82299999999998</v>
      </c>
      <c r="M2147">
        <v>327.43900000000002</v>
      </c>
      <c r="N2147">
        <v>1486.26</v>
      </c>
      <c r="O2147">
        <v>5.4290000000000003</v>
      </c>
      <c r="P2147">
        <v>7.4640000000000004</v>
      </c>
      <c r="Q2147">
        <v>1.1499999999999999</v>
      </c>
      <c r="AD2147">
        <v>42174</v>
      </c>
      <c r="AE2147">
        <v>0.97</v>
      </c>
      <c r="AF2147">
        <v>0.33750000000000002</v>
      </c>
      <c r="AG2147">
        <v>3</v>
      </c>
      <c r="AH2147" t="s">
        <v>204</v>
      </c>
      <c r="AI2147">
        <v>14446255</v>
      </c>
      <c r="AJ2147">
        <v>7956093</v>
      </c>
      <c r="AK2147">
        <v>6510842</v>
      </c>
      <c r="AM2147">
        <v>55897</v>
      </c>
      <c r="AN2147">
        <v>108907</v>
      </c>
      <c r="AO2147">
        <v>33.24</v>
      </c>
      <c r="AP2147">
        <v>18.3</v>
      </c>
      <c r="AQ2147">
        <v>14.98</v>
      </c>
      <c r="AS2147">
        <v>2506</v>
      </c>
      <c r="AT2147">
        <v>58175</v>
      </c>
      <c r="AU2147">
        <v>0.13400000000000001</v>
      </c>
      <c r="AV2147">
        <v>58.33</v>
      </c>
      <c r="AW2147">
        <v>43466822</v>
      </c>
      <c r="AX2147">
        <v>77.39</v>
      </c>
      <c r="AY2147">
        <v>41.4</v>
      </c>
      <c r="AZ2147">
        <v>16.462</v>
      </c>
      <c r="BA2147">
        <v>11.132999999999999</v>
      </c>
      <c r="BB2147">
        <v>7894.393</v>
      </c>
      <c r="BC2147">
        <v>0.1</v>
      </c>
      <c r="BD2147">
        <v>539.84900000000005</v>
      </c>
      <c r="BE2147">
        <v>7.11</v>
      </c>
      <c r="BF2147">
        <v>13.5</v>
      </c>
      <c r="BG2147">
        <v>47.4</v>
      </c>
      <c r="BI2147">
        <v>8.8000000000000007</v>
      </c>
      <c r="BJ2147">
        <v>72.06</v>
      </c>
      <c r="BK2147">
        <v>0.77900000000000003</v>
      </c>
    </row>
    <row r="2148" spans="1:63" x14ac:dyDescent="0.3">
      <c r="A2148" t="s">
        <v>208</v>
      </c>
      <c r="B2148" t="s">
        <v>206</v>
      </c>
      <c r="C2148" t="s">
        <v>209</v>
      </c>
      <c r="D2148" s="33">
        <v>44487</v>
      </c>
      <c r="E2148">
        <v>2767743</v>
      </c>
      <c r="F2148">
        <v>10415</v>
      </c>
      <c r="G2148">
        <v>14348.429</v>
      </c>
      <c r="H2148">
        <v>64797</v>
      </c>
      <c r="I2148">
        <v>194</v>
      </c>
      <c r="J2148">
        <v>321</v>
      </c>
      <c r="K2148">
        <v>63674.841</v>
      </c>
      <c r="L2148">
        <v>239.608</v>
      </c>
      <c r="M2148">
        <v>330.101</v>
      </c>
      <c r="N2148">
        <v>1490.723</v>
      </c>
      <c r="O2148">
        <v>4.4630000000000001</v>
      </c>
      <c r="P2148">
        <v>7.3849999999999998</v>
      </c>
      <c r="Q2148">
        <v>1.21</v>
      </c>
      <c r="AA2148">
        <v>13581768</v>
      </c>
      <c r="AB2148">
        <v>312.46300000000002</v>
      </c>
      <c r="AD2148">
        <v>43501</v>
      </c>
      <c r="AE2148">
        <v>1.0009999999999999</v>
      </c>
      <c r="AF2148">
        <v>0.32979999999999998</v>
      </c>
      <c r="AG2148">
        <v>3</v>
      </c>
      <c r="AH2148" t="s">
        <v>204</v>
      </c>
      <c r="AI2148">
        <v>14639324</v>
      </c>
      <c r="AJ2148">
        <v>8065760</v>
      </c>
      <c r="AK2148">
        <v>6594244</v>
      </c>
      <c r="AM2148">
        <v>193069</v>
      </c>
      <c r="AN2148">
        <v>118884</v>
      </c>
      <c r="AO2148">
        <v>33.68</v>
      </c>
      <c r="AP2148">
        <v>18.559999999999999</v>
      </c>
      <c r="AQ2148">
        <v>15.17</v>
      </c>
      <c r="AS2148">
        <v>2735</v>
      </c>
      <c r="AT2148">
        <v>65245</v>
      </c>
      <c r="AU2148">
        <v>0.15</v>
      </c>
      <c r="AV2148">
        <v>58.33</v>
      </c>
      <c r="AW2148">
        <v>43466822</v>
      </c>
      <c r="AX2148">
        <v>77.39</v>
      </c>
      <c r="AY2148">
        <v>41.4</v>
      </c>
      <c r="AZ2148">
        <v>16.462</v>
      </c>
      <c r="BA2148">
        <v>11.132999999999999</v>
      </c>
      <c r="BB2148">
        <v>7894.393</v>
      </c>
      <c r="BC2148">
        <v>0.1</v>
      </c>
      <c r="BD2148">
        <v>539.84900000000005</v>
      </c>
      <c r="BE2148">
        <v>7.11</v>
      </c>
      <c r="BF2148">
        <v>13.5</v>
      </c>
      <c r="BG2148">
        <v>47.4</v>
      </c>
      <c r="BI2148">
        <v>8.8000000000000007</v>
      </c>
      <c r="BJ2148">
        <v>72.06</v>
      </c>
      <c r="BK2148">
        <v>0.77900000000000003</v>
      </c>
    </row>
    <row r="2149" spans="1:63" x14ac:dyDescent="0.3">
      <c r="A2149" t="s">
        <v>208</v>
      </c>
      <c r="B2149" t="s">
        <v>206</v>
      </c>
      <c r="C2149" t="s">
        <v>209</v>
      </c>
      <c r="D2149" s="33">
        <v>44488</v>
      </c>
      <c r="E2149">
        <v>2784227</v>
      </c>
      <c r="F2149">
        <v>16484</v>
      </c>
      <c r="G2149">
        <v>14878.714</v>
      </c>
      <c r="H2149">
        <v>65359</v>
      </c>
      <c r="I2149">
        <v>562</v>
      </c>
      <c r="J2149">
        <v>348.286</v>
      </c>
      <c r="K2149">
        <v>64054.072999999997</v>
      </c>
      <c r="L2149">
        <v>379.23200000000003</v>
      </c>
      <c r="M2149">
        <v>342.3</v>
      </c>
      <c r="N2149">
        <v>1503.653</v>
      </c>
      <c r="O2149">
        <v>12.929</v>
      </c>
      <c r="P2149">
        <v>8.0129999999999999</v>
      </c>
      <c r="Q2149">
        <v>1.26</v>
      </c>
      <c r="Z2149">
        <v>60679</v>
      </c>
      <c r="AA2149">
        <v>13642447</v>
      </c>
      <c r="AB2149">
        <v>313.85899999999998</v>
      </c>
      <c r="AC2149">
        <v>1.3959999999999999</v>
      </c>
      <c r="AD2149">
        <v>45565</v>
      </c>
      <c r="AE2149">
        <v>1.048</v>
      </c>
      <c r="AF2149">
        <v>0.32650000000000001</v>
      </c>
      <c r="AG2149">
        <v>3.1</v>
      </c>
      <c r="AH2149" t="s">
        <v>204</v>
      </c>
      <c r="AI2149">
        <v>14865911</v>
      </c>
      <c r="AJ2149">
        <v>8207901</v>
      </c>
      <c r="AK2149">
        <v>6678690</v>
      </c>
      <c r="AM2149">
        <v>226587</v>
      </c>
      <c r="AN2149">
        <v>129439</v>
      </c>
      <c r="AO2149">
        <v>34.200000000000003</v>
      </c>
      <c r="AP2149">
        <v>18.88</v>
      </c>
      <c r="AQ2149">
        <v>15.37</v>
      </c>
      <c r="AS2149">
        <v>2978</v>
      </c>
      <c r="AT2149">
        <v>74191</v>
      </c>
      <c r="AU2149">
        <v>0.17100000000000001</v>
      </c>
      <c r="AV2149">
        <v>58.33</v>
      </c>
      <c r="AW2149">
        <v>43466822</v>
      </c>
      <c r="AX2149">
        <v>77.39</v>
      </c>
      <c r="AY2149">
        <v>41.4</v>
      </c>
      <c r="AZ2149">
        <v>16.462</v>
      </c>
      <c r="BA2149">
        <v>11.132999999999999</v>
      </c>
      <c r="BB2149">
        <v>7894.393</v>
      </c>
      <c r="BC2149">
        <v>0.1</v>
      </c>
      <c r="BD2149">
        <v>539.84900000000005</v>
      </c>
      <c r="BE2149">
        <v>7.11</v>
      </c>
      <c r="BF2149">
        <v>13.5</v>
      </c>
      <c r="BG2149">
        <v>47.4</v>
      </c>
      <c r="BI2149">
        <v>8.8000000000000007</v>
      </c>
      <c r="BJ2149">
        <v>72.06</v>
      </c>
      <c r="BK2149">
        <v>0.77900000000000003</v>
      </c>
    </row>
    <row r="2150" spans="1:63" x14ac:dyDescent="0.3">
      <c r="A2150" t="s">
        <v>208</v>
      </c>
      <c r="B2150" t="s">
        <v>206</v>
      </c>
      <c r="C2150" t="s">
        <v>209</v>
      </c>
      <c r="D2150" s="33">
        <v>44489</v>
      </c>
      <c r="E2150">
        <v>2804050</v>
      </c>
      <c r="F2150">
        <v>19823</v>
      </c>
      <c r="G2150">
        <v>15267.714</v>
      </c>
      <c r="H2150">
        <v>65876</v>
      </c>
      <c r="I2150">
        <v>517</v>
      </c>
      <c r="J2150">
        <v>351.714</v>
      </c>
      <c r="K2150">
        <v>64510.122000000003</v>
      </c>
      <c r="L2150">
        <v>456.04899999999998</v>
      </c>
      <c r="M2150">
        <v>351.25</v>
      </c>
      <c r="N2150">
        <v>1515.547</v>
      </c>
      <c r="O2150">
        <v>11.894</v>
      </c>
      <c r="P2150">
        <v>8.0920000000000005</v>
      </c>
      <c r="Q2150">
        <v>1.28</v>
      </c>
      <c r="Z2150">
        <v>67258</v>
      </c>
      <c r="AA2150">
        <v>13709705</v>
      </c>
      <c r="AB2150">
        <v>315.40600000000001</v>
      </c>
      <c r="AC2150">
        <v>1.5469999999999999</v>
      </c>
      <c r="AD2150">
        <v>47148</v>
      </c>
      <c r="AE2150">
        <v>1.085</v>
      </c>
      <c r="AF2150">
        <v>0.32379999999999998</v>
      </c>
      <c r="AG2150">
        <v>3.1</v>
      </c>
      <c r="AH2150" t="s">
        <v>204</v>
      </c>
      <c r="AI2150">
        <v>15117165</v>
      </c>
      <c r="AJ2150">
        <v>8373550</v>
      </c>
      <c r="AK2150">
        <v>6764295</v>
      </c>
      <c r="AM2150">
        <v>251254</v>
      </c>
      <c r="AN2150">
        <v>141849</v>
      </c>
      <c r="AO2150">
        <v>34.78</v>
      </c>
      <c r="AP2150">
        <v>19.260000000000002</v>
      </c>
      <c r="AQ2150">
        <v>15.56</v>
      </c>
      <c r="AS2150">
        <v>3263</v>
      </c>
      <c r="AT2150">
        <v>85581</v>
      </c>
      <c r="AU2150">
        <v>0.19700000000000001</v>
      </c>
      <c r="AV2150">
        <v>58.33</v>
      </c>
      <c r="AW2150">
        <v>43466822</v>
      </c>
      <c r="AX2150">
        <v>77.39</v>
      </c>
      <c r="AY2150">
        <v>41.4</v>
      </c>
      <c r="AZ2150">
        <v>16.462</v>
      </c>
      <c r="BA2150">
        <v>11.132999999999999</v>
      </c>
      <c r="BB2150">
        <v>7894.393</v>
      </c>
      <c r="BC2150">
        <v>0.1</v>
      </c>
      <c r="BD2150">
        <v>539.84900000000005</v>
      </c>
      <c r="BE2150">
        <v>7.11</v>
      </c>
      <c r="BF2150">
        <v>13.5</v>
      </c>
      <c r="BG2150">
        <v>47.4</v>
      </c>
      <c r="BI2150">
        <v>8.8000000000000007</v>
      </c>
      <c r="BJ2150">
        <v>72.06</v>
      </c>
      <c r="BK2150">
        <v>0.77900000000000003</v>
      </c>
    </row>
    <row r="2151" spans="1:63" x14ac:dyDescent="0.3">
      <c r="A2151" t="s">
        <v>208</v>
      </c>
      <c r="B2151" t="s">
        <v>206</v>
      </c>
      <c r="C2151" t="s">
        <v>209</v>
      </c>
      <c r="D2151" s="33">
        <v>44490</v>
      </c>
      <c r="E2151">
        <v>2827388</v>
      </c>
      <c r="F2151">
        <v>23338</v>
      </c>
      <c r="G2151">
        <v>15788.714</v>
      </c>
      <c r="H2151">
        <v>66447</v>
      </c>
      <c r="I2151">
        <v>571</v>
      </c>
      <c r="J2151">
        <v>371.42899999999997</v>
      </c>
      <c r="K2151">
        <v>65047.036999999997</v>
      </c>
      <c r="L2151">
        <v>536.91499999999996</v>
      </c>
      <c r="M2151">
        <v>363.23599999999999</v>
      </c>
      <c r="N2151">
        <v>1528.683</v>
      </c>
      <c r="O2151">
        <v>13.135999999999999</v>
      </c>
      <c r="P2151">
        <v>8.5449999999999999</v>
      </c>
      <c r="Q2151">
        <v>1.29</v>
      </c>
      <c r="Z2151">
        <v>71841</v>
      </c>
      <c r="AA2151">
        <v>13781546</v>
      </c>
      <c r="AB2151">
        <v>317.05900000000003</v>
      </c>
      <c r="AC2151">
        <v>1.653</v>
      </c>
      <c r="AD2151">
        <v>48366</v>
      </c>
      <c r="AE2151">
        <v>1.113</v>
      </c>
      <c r="AF2151">
        <v>0.32640000000000002</v>
      </c>
      <c r="AG2151">
        <v>3.1</v>
      </c>
      <c r="AH2151" t="s">
        <v>204</v>
      </c>
      <c r="AI2151">
        <v>15386831</v>
      </c>
      <c r="AJ2151">
        <v>8557657</v>
      </c>
      <c r="AK2151">
        <v>6849854</v>
      </c>
      <c r="AM2151">
        <v>269666</v>
      </c>
      <c r="AN2151">
        <v>175387</v>
      </c>
      <c r="AO2151">
        <v>35.4</v>
      </c>
      <c r="AP2151">
        <v>19.690000000000001</v>
      </c>
      <c r="AQ2151">
        <v>15.76</v>
      </c>
      <c r="AS2151">
        <v>4035</v>
      </c>
      <c r="AT2151">
        <v>109067</v>
      </c>
      <c r="AU2151">
        <v>0.251</v>
      </c>
      <c r="AV2151">
        <v>58.33</v>
      </c>
      <c r="AW2151">
        <v>43466822</v>
      </c>
      <c r="AX2151">
        <v>77.39</v>
      </c>
      <c r="AY2151">
        <v>41.4</v>
      </c>
      <c r="AZ2151">
        <v>16.462</v>
      </c>
      <c r="BA2151">
        <v>11.132999999999999</v>
      </c>
      <c r="BB2151">
        <v>7894.393</v>
      </c>
      <c r="BC2151">
        <v>0.1</v>
      </c>
      <c r="BD2151">
        <v>539.84900000000005</v>
      </c>
      <c r="BE2151">
        <v>7.11</v>
      </c>
      <c r="BF2151">
        <v>13.5</v>
      </c>
      <c r="BG2151">
        <v>47.4</v>
      </c>
      <c r="BI2151">
        <v>8.8000000000000007</v>
      </c>
      <c r="BJ2151">
        <v>72.06</v>
      </c>
      <c r="BK2151">
        <v>0.77900000000000003</v>
      </c>
    </row>
    <row r="2152" spans="1:63" x14ac:dyDescent="0.3">
      <c r="A2152" t="s">
        <v>208</v>
      </c>
      <c r="B2152" t="s">
        <v>206</v>
      </c>
      <c r="C2152" t="s">
        <v>209</v>
      </c>
      <c r="D2152" s="33">
        <v>44491</v>
      </c>
      <c r="E2152">
        <v>2852109</v>
      </c>
      <c r="F2152">
        <v>24721</v>
      </c>
      <c r="G2152">
        <v>17254.857</v>
      </c>
      <c r="H2152">
        <v>67087</v>
      </c>
      <c r="I2152">
        <v>640</v>
      </c>
      <c r="J2152">
        <v>431.286</v>
      </c>
      <c r="K2152">
        <v>65615.77</v>
      </c>
      <c r="L2152">
        <v>568.73299999999995</v>
      </c>
      <c r="M2152">
        <v>396.96600000000001</v>
      </c>
      <c r="N2152">
        <v>1543.4069999999999</v>
      </c>
      <c r="O2152">
        <v>14.724</v>
      </c>
      <c r="P2152">
        <v>9.9220000000000006</v>
      </c>
      <c r="Q2152">
        <v>1.32</v>
      </c>
      <c r="Z2152">
        <v>72999</v>
      </c>
      <c r="AA2152">
        <v>13854545</v>
      </c>
      <c r="AB2152">
        <v>318.738</v>
      </c>
      <c r="AC2152">
        <v>1.679</v>
      </c>
      <c r="AD2152">
        <v>53096</v>
      </c>
      <c r="AE2152">
        <v>1.222</v>
      </c>
      <c r="AF2152">
        <v>0.32500000000000001</v>
      </c>
      <c r="AG2152">
        <v>3.1</v>
      </c>
      <c r="AH2152" t="s">
        <v>204</v>
      </c>
      <c r="AI2152">
        <v>15676299</v>
      </c>
      <c r="AJ2152">
        <v>8760922</v>
      </c>
      <c r="AK2152">
        <v>6936057</v>
      </c>
      <c r="AM2152">
        <v>289468</v>
      </c>
      <c r="AN2152">
        <v>195534</v>
      </c>
      <c r="AO2152">
        <v>36.06</v>
      </c>
      <c r="AP2152">
        <v>20.16</v>
      </c>
      <c r="AQ2152">
        <v>15.96</v>
      </c>
      <c r="AS2152">
        <v>4498</v>
      </c>
      <c r="AT2152">
        <v>126736</v>
      </c>
      <c r="AU2152">
        <v>0.29199999999999998</v>
      </c>
      <c r="AV2152">
        <v>58.33</v>
      </c>
      <c r="AW2152">
        <v>43466822</v>
      </c>
      <c r="AX2152">
        <v>77.39</v>
      </c>
      <c r="AY2152">
        <v>41.4</v>
      </c>
      <c r="AZ2152">
        <v>16.462</v>
      </c>
      <c r="BA2152">
        <v>11.132999999999999</v>
      </c>
      <c r="BB2152">
        <v>7894.393</v>
      </c>
      <c r="BC2152">
        <v>0.1</v>
      </c>
      <c r="BD2152">
        <v>539.84900000000005</v>
      </c>
      <c r="BE2152">
        <v>7.11</v>
      </c>
      <c r="BF2152">
        <v>13.5</v>
      </c>
      <c r="BG2152">
        <v>47.4</v>
      </c>
      <c r="BI2152">
        <v>8.8000000000000007</v>
      </c>
      <c r="BJ2152">
        <v>72.06</v>
      </c>
      <c r="BK2152">
        <v>0.77900000000000003</v>
      </c>
    </row>
    <row r="2153" spans="1:63" x14ac:dyDescent="0.3">
      <c r="A2153" t="s">
        <v>208</v>
      </c>
      <c r="B2153" t="s">
        <v>206</v>
      </c>
      <c r="C2153" t="s">
        <v>209</v>
      </c>
      <c r="D2153" s="33">
        <v>44492</v>
      </c>
      <c r="E2153">
        <v>2876288</v>
      </c>
      <c r="F2153">
        <v>24179</v>
      </c>
      <c r="G2153">
        <v>18731.857</v>
      </c>
      <c r="H2153">
        <v>67597</v>
      </c>
      <c r="I2153">
        <v>510</v>
      </c>
      <c r="J2153">
        <v>461.42899999999997</v>
      </c>
      <c r="K2153">
        <v>66172.032999999996</v>
      </c>
      <c r="L2153">
        <v>556.26300000000003</v>
      </c>
      <c r="M2153">
        <v>430.94600000000003</v>
      </c>
      <c r="N2153">
        <v>1555.14</v>
      </c>
      <c r="O2153">
        <v>11.733000000000001</v>
      </c>
      <c r="P2153">
        <v>10.616</v>
      </c>
      <c r="Q2153">
        <v>1.32</v>
      </c>
      <c r="AD2153">
        <v>57827</v>
      </c>
      <c r="AE2153">
        <v>1.33</v>
      </c>
      <c r="AF2153">
        <v>0.32390000000000002</v>
      </c>
      <c r="AG2153">
        <v>3.1</v>
      </c>
      <c r="AH2153" t="s">
        <v>204</v>
      </c>
      <c r="AI2153">
        <v>15854029</v>
      </c>
      <c r="AJ2153">
        <v>8890452</v>
      </c>
      <c r="AK2153">
        <v>6984257</v>
      </c>
      <c r="AM2153">
        <v>177730</v>
      </c>
      <c r="AN2153">
        <v>209096</v>
      </c>
      <c r="AO2153">
        <v>36.47</v>
      </c>
      <c r="AP2153">
        <v>20.45</v>
      </c>
      <c r="AQ2153">
        <v>16.07</v>
      </c>
      <c r="AS2153">
        <v>4810</v>
      </c>
      <c r="AT2153">
        <v>138291</v>
      </c>
      <c r="AU2153">
        <v>0.318</v>
      </c>
      <c r="AV2153">
        <v>58.33</v>
      </c>
      <c r="AW2153">
        <v>43466822</v>
      </c>
      <c r="AX2153">
        <v>77.39</v>
      </c>
      <c r="AY2153">
        <v>41.4</v>
      </c>
      <c r="AZ2153">
        <v>16.462</v>
      </c>
      <c r="BA2153">
        <v>11.132999999999999</v>
      </c>
      <c r="BB2153">
        <v>7894.393</v>
      </c>
      <c r="BC2153">
        <v>0.1</v>
      </c>
      <c r="BD2153">
        <v>539.84900000000005</v>
      </c>
      <c r="BE2153">
        <v>7.11</v>
      </c>
      <c r="BF2153">
        <v>13.5</v>
      </c>
      <c r="BG2153">
        <v>47.4</v>
      </c>
      <c r="BI2153">
        <v>8.8000000000000007</v>
      </c>
      <c r="BJ2153">
        <v>72.06</v>
      </c>
      <c r="BK2153">
        <v>0.77900000000000003</v>
      </c>
    </row>
    <row r="2154" spans="1:63" x14ac:dyDescent="0.3">
      <c r="A2154" t="s">
        <v>208</v>
      </c>
      <c r="B2154" t="s">
        <v>206</v>
      </c>
      <c r="C2154" t="s">
        <v>209</v>
      </c>
      <c r="D2154" s="33">
        <v>44493</v>
      </c>
      <c r="E2154">
        <v>2898049</v>
      </c>
      <c r="F2154">
        <v>21761</v>
      </c>
      <c r="G2154">
        <v>20103</v>
      </c>
      <c r="H2154">
        <v>68008</v>
      </c>
      <c r="I2154">
        <v>411</v>
      </c>
      <c r="J2154">
        <v>486.42899999999997</v>
      </c>
      <c r="K2154">
        <v>66672.668000000005</v>
      </c>
      <c r="L2154">
        <v>500.63499999999999</v>
      </c>
      <c r="M2154">
        <v>462.49099999999999</v>
      </c>
      <c r="N2154">
        <v>1564.596</v>
      </c>
      <c r="O2154">
        <v>9.4550000000000001</v>
      </c>
      <c r="P2154">
        <v>11.191000000000001</v>
      </c>
      <c r="Q2154">
        <v>1.32</v>
      </c>
      <c r="AA2154">
        <v>13986710</v>
      </c>
      <c r="AB2154">
        <v>321.779</v>
      </c>
      <c r="AD2154">
        <v>62558</v>
      </c>
      <c r="AE2154">
        <v>1.4390000000000001</v>
      </c>
      <c r="AF2154">
        <v>0.32129999999999997</v>
      </c>
      <c r="AG2154">
        <v>3.1</v>
      </c>
      <c r="AH2154" t="s">
        <v>204</v>
      </c>
      <c r="AI2154">
        <v>15955360</v>
      </c>
      <c r="AJ2154">
        <v>8965692</v>
      </c>
      <c r="AK2154">
        <v>7010348</v>
      </c>
      <c r="AM2154">
        <v>101331</v>
      </c>
      <c r="AN2154">
        <v>215586</v>
      </c>
      <c r="AO2154">
        <v>36.71</v>
      </c>
      <c r="AP2154">
        <v>20.63</v>
      </c>
      <c r="AQ2154">
        <v>16.13</v>
      </c>
      <c r="AS2154">
        <v>4960</v>
      </c>
      <c r="AT2154">
        <v>144228</v>
      </c>
      <c r="AU2154">
        <v>0.33200000000000002</v>
      </c>
      <c r="AV2154">
        <v>58.33</v>
      </c>
      <c r="AW2154">
        <v>43466822</v>
      </c>
      <c r="AX2154">
        <v>77.39</v>
      </c>
      <c r="AY2154">
        <v>41.4</v>
      </c>
      <c r="AZ2154">
        <v>16.462</v>
      </c>
      <c r="BA2154">
        <v>11.132999999999999</v>
      </c>
      <c r="BB2154">
        <v>7894.393</v>
      </c>
      <c r="BC2154">
        <v>0.1</v>
      </c>
      <c r="BD2154">
        <v>539.84900000000005</v>
      </c>
      <c r="BE2154">
        <v>7.11</v>
      </c>
      <c r="BF2154">
        <v>13.5</v>
      </c>
      <c r="BG2154">
        <v>47.4</v>
      </c>
      <c r="BI2154">
        <v>8.8000000000000007</v>
      </c>
      <c r="BJ2154">
        <v>72.06</v>
      </c>
      <c r="BK2154">
        <v>0.77900000000000003</v>
      </c>
    </row>
    <row r="2155" spans="1:63" x14ac:dyDescent="0.3">
      <c r="A2155" t="s">
        <v>208</v>
      </c>
      <c r="B2155" t="s">
        <v>206</v>
      </c>
      <c r="C2155" t="s">
        <v>209</v>
      </c>
      <c r="D2155" s="33">
        <v>44494</v>
      </c>
      <c r="E2155">
        <v>2913666</v>
      </c>
      <c r="F2155">
        <v>15617</v>
      </c>
      <c r="G2155">
        <v>20846.143</v>
      </c>
      <c r="H2155">
        <v>68365</v>
      </c>
      <c r="I2155">
        <v>357</v>
      </c>
      <c r="J2155">
        <v>509.714</v>
      </c>
      <c r="K2155">
        <v>67031.953999999998</v>
      </c>
      <c r="L2155">
        <v>359.286</v>
      </c>
      <c r="M2155">
        <v>479.58699999999999</v>
      </c>
      <c r="N2155">
        <v>1572.809</v>
      </c>
      <c r="O2155">
        <v>8.2129999999999992</v>
      </c>
      <c r="P2155">
        <v>11.727</v>
      </c>
      <c r="Q2155">
        <v>1.28</v>
      </c>
      <c r="Z2155">
        <v>34540</v>
      </c>
      <c r="AA2155">
        <v>14021250</v>
      </c>
      <c r="AB2155">
        <v>322.57400000000001</v>
      </c>
      <c r="AC2155">
        <v>0.79500000000000004</v>
      </c>
      <c r="AD2155">
        <v>62783</v>
      </c>
      <c r="AE2155">
        <v>1.444</v>
      </c>
      <c r="AF2155">
        <v>0.33200000000000002</v>
      </c>
      <c r="AG2155">
        <v>3</v>
      </c>
      <c r="AH2155" t="s">
        <v>204</v>
      </c>
      <c r="AI2155">
        <v>16210280</v>
      </c>
      <c r="AJ2155">
        <v>9151478</v>
      </c>
      <c r="AK2155">
        <v>7079482</v>
      </c>
      <c r="AM2155">
        <v>254920</v>
      </c>
      <c r="AN2155">
        <v>224422</v>
      </c>
      <c r="AO2155">
        <v>37.29</v>
      </c>
      <c r="AP2155">
        <v>21.05</v>
      </c>
      <c r="AQ2155">
        <v>16.29</v>
      </c>
      <c r="AS2155">
        <v>5163</v>
      </c>
      <c r="AT2155">
        <v>155103</v>
      </c>
      <c r="AU2155">
        <v>0.35699999999999998</v>
      </c>
      <c r="AV2155">
        <v>58.33</v>
      </c>
      <c r="AW2155">
        <v>43466822</v>
      </c>
      <c r="AX2155">
        <v>77.39</v>
      </c>
      <c r="AY2155">
        <v>41.4</v>
      </c>
      <c r="AZ2155">
        <v>16.462</v>
      </c>
      <c r="BA2155">
        <v>11.132999999999999</v>
      </c>
      <c r="BB2155">
        <v>7894.393</v>
      </c>
      <c r="BC2155">
        <v>0.1</v>
      </c>
      <c r="BD2155">
        <v>539.84900000000005</v>
      </c>
      <c r="BE2155">
        <v>7.11</v>
      </c>
      <c r="BF2155">
        <v>13.5</v>
      </c>
      <c r="BG2155">
        <v>47.4</v>
      </c>
      <c r="BI2155">
        <v>8.8000000000000007</v>
      </c>
      <c r="BJ2155">
        <v>72.06</v>
      </c>
      <c r="BK2155">
        <v>0.77900000000000003</v>
      </c>
    </row>
    <row r="2156" spans="1:63" x14ac:dyDescent="0.3">
      <c r="A2156" t="s">
        <v>208</v>
      </c>
      <c r="B2156" t="s">
        <v>206</v>
      </c>
      <c r="C2156" t="s">
        <v>209</v>
      </c>
      <c r="D2156" s="33">
        <v>44495</v>
      </c>
      <c r="E2156">
        <v>2933778</v>
      </c>
      <c r="F2156">
        <v>20112</v>
      </c>
      <c r="G2156">
        <v>21364.429</v>
      </c>
      <c r="H2156">
        <v>69130</v>
      </c>
      <c r="I2156">
        <v>765</v>
      </c>
      <c r="J2156">
        <v>538.71400000000006</v>
      </c>
      <c r="K2156">
        <v>67494.650999999998</v>
      </c>
      <c r="L2156">
        <v>462.69799999999998</v>
      </c>
      <c r="M2156">
        <v>491.51100000000002</v>
      </c>
      <c r="N2156">
        <v>1590.4079999999999</v>
      </c>
      <c r="O2156">
        <v>17.600000000000001</v>
      </c>
      <c r="P2156">
        <v>12.394</v>
      </c>
      <c r="Q2156">
        <v>1.22</v>
      </c>
      <c r="Z2156">
        <v>61027</v>
      </c>
      <c r="AA2156">
        <v>14082277</v>
      </c>
      <c r="AB2156">
        <v>323.97800000000001</v>
      </c>
      <c r="AC2156">
        <v>1.4039999999999999</v>
      </c>
      <c r="AD2156">
        <v>62833</v>
      </c>
      <c r="AE2156">
        <v>1.446</v>
      </c>
      <c r="AF2156">
        <v>0.34</v>
      </c>
      <c r="AG2156">
        <v>2.9</v>
      </c>
      <c r="AH2156" t="s">
        <v>204</v>
      </c>
      <c r="AI2156">
        <v>16501573</v>
      </c>
      <c r="AJ2156">
        <v>9363491</v>
      </c>
      <c r="AK2156">
        <v>7158762</v>
      </c>
      <c r="AM2156">
        <v>291293</v>
      </c>
      <c r="AN2156">
        <v>233666</v>
      </c>
      <c r="AO2156">
        <v>37.96</v>
      </c>
      <c r="AP2156">
        <v>21.54</v>
      </c>
      <c r="AQ2156">
        <v>16.47</v>
      </c>
      <c r="AS2156">
        <v>5376</v>
      </c>
      <c r="AT2156">
        <v>165084</v>
      </c>
      <c r="AU2156">
        <v>0.38</v>
      </c>
      <c r="AV2156">
        <v>58.33</v>
      </c>
      <c r="AW2156">
        <v>43466822</v>
      </c>
      <c r="AX2156">
        <v>77.39</v>
      </c>
      <c r="AY2156">
        <v>41.4</v>
      </c>
      <c r="AZ2156">
        <v>16.462</v>
      </c>
      <c r="BA2156">
        <v>11.132999999999999</v>
      </c>
      <c r="BB2156">
        <v>7894.393</v>
      </c>
      <c r="BC2156">
        <v>0.1</v>
      </c>
      <c r="BD2156">
        <v>539.84900000000005</v>
      </c>
      <c r="BE2156">
        <v>7.11</v>
      </c>
      <c r="BF2156">
        <v>13.5</v>
      </c>
      <c r="BG2156">
        <v>47.4</v>
      </c>
      <c r="BI2156">
        <v>8.8000000000000007</v>
      </c>
      <c r="BJ2156">
        <v>72.06</v>
      </c>
      <c r="BK2156">
        <v>0.77900000000000003</v>
      </c>
    </row>
    <row r="2157" spans="1:63" x14ac:dyDescent="0.3">
      <c r="A2157" t="s">
        <v>208</v>
      </c>
      <c r="B2157" t="s">
        <v>206</v>
      </c>
      <c r="C2157" t="s">
        <v>209</v>
      </c>
      <c r="D2157" s="33">
        <v>44496</v>
      </c>
      <c r="E2157">
        <v>2957359</v>
      </c>
      <c r="F2157">
        <v>23581</v>
      </c>
      <c r="G2157">
        <v>21901.286</v>
      </c>
      <c r="H2157">
        <v>69854</v>
      </c>
      <c r="I2157">
        <v>724</v>
      </c>
      <c r="J2157">
        <v>568.28599999999994</v>
      </c>
      <c r="K2157">
        <v>68037.157000000007</v>
      </c>
      <c r="L2157">
        <v>542.50599999999997</v>
      </c>
      <c r="M2157">
        <v>503.86200000000002</v>
      </c>
      <c r="N2157">
        <v>1607.0650000000001</v>
      </c>
      <c r="O2157">
        <v>16.655999999999999</v>
      </c>
      <c r="P2157">
        <v>13.074</v>
      </c>
      <c r="Q2157">
        <v>1.18</v>
      </c>
      <c r="Z2157">
        <v>72231</v>
      </c>
      <c r="AA2157">
        <v>14154508</v>
      </c>
      <c r="AB2157">
        <v>325.63900000000001</v>
      </c>
      <c r="AC2157">
        <v>1.6619999999999999</v>
      </c>
      <c r="AD2157">
        <v>63543</v>
      </c>
      <c r="AE2157">
        <v>1.462</v>
      </c>
      <c r="AF2157">
        <v>0.34470000000000001</v>
      </c>
      <c r="AG2157">
        <v>2.9</v>
      </c>
      <c r="AH2157" t="s">
        <v>204</v>
      </c>
      <c r="AI2157">
        <v>16793558</v>
      </c>
      <c r="AJ2157">
        <v>9576175</v>
      </c>
      <c r="AK2157">
        <v>7238063</v>
      </c>
      <c r="AM2157">
        <v>291985</v>
      </c>
      <c r="AN2157">
        <v>239485</v>
      </c>
      <c r="AO2157">
        <v>38.64</v>
      </c>
      <c r="AP2157">
        <v>22.03</v>
      </c>
      <c r="AQ2157">
        <v>16.649999999999999</v>
      </c>
      <c r="AS2157">
        <v>5510</v>
      </c>
      <c r="AT2157">
        <v>171804</v>
      </c>
      <c r="AU2157">
        <v>0.39500000000000002</v>
      </c>
      <c r="AV2157">
        <v>58.33</v>
      </c>
      <c r="AW2157">
        <v>43466822</v>
      </c>
      <c r="AX2157">
        <v>77.39</v>
      </c>
      <c r="AY2157">
        <v>41.4</v>
      </c>
      <c r="AZ2157">
        <v>16.462</v>
      </c>
      <c r="BA2157">
        <v>11.132999999999999</v>
      </c>
      <c r="BB2157">
        <v>7894.393</v>
      </c>
      <c r="BC2157">
        <v>0.1</v>
      </c>
      <c r="BD2157">
        <v>539.84900000000005</v>
      </c>
      <c r="BE2157">
        <v>7.11</v>
      </c>
      <c r="BF2157">
        <v>13.5</v>
      </c>
      <c r="BG2157">
        <v>47.4</v>
      </c>
      <c r="BI2157">
        <v>8.8000000000000007</v>
      </c>
      <c r="BJ2157">
        <v>72.06</v>
      </c>
      <c r="BK2157">
        <v>0.77900000000000003</v>
      </c>
    </row>
    <row r="2158" spans="1:63" x14ac:dyDescent="0.3">
      <c r="A2158" t="s">
        <v>208</v>
      </c>
      <c r="B2158" t="s">
        <v>206</v>
      </c>
      <c r="C2158" t="s">
        <v>209</v>
      </c>
      <c r="D2158" s="33">
        <v>44497</v>
      </c>
      <c r="E2158">
        <v>2984456</v>
      </c>
      <c r="F2158">
        <v>27097</v>
      </c>
      <c r="G2158">
        <v>22438.286</v>
      </c>
      <c r="H2158">
        <v>70475</v>
      </c>
      <c r="I2158">
        <v>621</v>
      </c>
      <c r="J2158">
        <v>575.42899999999997</v>
      </c>
      <c r="K2158">
        <v>68660.551999999996</v>
      </c>
      <c r="L2158">
        <v>623.39499999999998</v>
      </c>
      <c r="M2158">
        <v>516.21600000000001</v>
      </c>
      <c r="N2158">
        <v>1621.3520000000001</v>
      </c>
      <c r="O2158">
        <v>14.287000000000001</v>
      </c>
      <c r="P2158">
        <v>13.238</v>
      </c>
      <c r="Q2158">
        <v>1.1599999999999999</v>
      </c>
      <c r="Z2158">
        <v>77573</v>
      </c>
      <c r="AA2158">
        <v>14232081</v>
      </c>
      <c r="AB2158">
        <v>327.42399999999998</v>
      </c>
      <c r="AC2158">
        <v>1.7849999999999999</v>
      </c>
      <c r="AD2158">
        <v>64362</v>
      </c>
      <c r="AE2158">
        <v>1.4810000000000001</v>
      </c>
      <c r="AF2158">
        <v>0.34860000000000002</v>
      </c>
      <c r="AG2158">
        <v>2.9</v>
      </c>
      <c r="AH2158" t="s">
        <v>204</v>
      </c>
      <c r="AI2158">
        <v>17082799</v>
      </c>
      <c r="AJ2158">
        <v>9790278</v>
      </c>
      <c r="AK2158">
        <v>7313201</v>
      </c>
      <c r="AM2158">
        <v>289241</v>
      </c>
      <c r="AN2158">
        <v>242281</v>
      </c>
      <c r="AO2158">
        <v>39.299999999999997</v>
      </c>
      <c r="AP2158">
        <v>22.52</v>
      </c>
      <c r="AQ2158">
        <v>16.82</v>
      </c>
      <c r="AS2158">
        <v>5574</v>
      </c>
      <c r="AT2158">
        <v>176089</v>
      </c>
      <c r="AU2158">
        <v>0.40500000000000003</v>
      </c>
      <c r="AV2158">
        <v>58.33</v>
      </c>
      <c r="AW2158">
        <v>43466822</v>
      </c>
      <c r="AX2158">
        <v>77.39</v>
      </c>
      <c r="AY2158">
        <v>41.4</v>
      </c>
      <c r="AZ2158">
        <v>16.462</v>
      </c>
      <c r="BA2158">
        <v>11.132999999999999</v>
      </c>
      <c r="BB2158">
        <v>7894.393</v>
      </c>
      <c r="BC2158">
        <v>0.1</v>
      </c>
      <c r="BD2158">
        <v>539.84900000000005</v>
      </c>
      <c r="BE2158">
        <v>7.11</v>
      </c>
      <c r="BF2158">
        <v>13.5</v>
      </c>
      <c r="BG2158">
        <v>47.4</v>
      </c>
      <c r="BI2158">
        <v>8.8000000000000007</v>
      </c>
      <c r="BJ2158">
        <v>72.06</v>
      </c>
      <c r="BK2158">
        <v>0.77900000000000003</v>
      </c>
    </row>
    <row r="2159" spans="1:63" x14ac:dyDescent="0.3">
      <c r="A2159" t="s">
        <v>208</v>
      </c>
      <c r="B2159" t="s">
        <v>206</v>
      </c>
      <c r="C2159" t="s">
        <v>209</v>
      </c>
      <c r="D2159" s="33">
        <v>44498</v>
      </c>
      <c r="E2159">
        <v>3012370</v>
      </c>
      <c r="F2159">
        <v>27914</v>
      </c>
      <c r="G2159">
        <v>22894.429</v>
      </c>
      <c r="H2159">
        <v>71141</v>
      </c>
      <c r="I2159">
        <v>666</v>
      </c>
      <c r="J2159">
        <v>579.14300000000003</v>
      </c>
      <c r="K2159">
        <v>69302.743000000002</v>
      </c>
      <c r="L2159">
        <v>642.19100000000003</v>
      </c>
      <c r="M2159">
        <v>526.71</v>
      </c>
      <c r="N2159">
        <v>1636.674</v>
      </c>
      <c r="O2159">
        <v>15.321999999999999</v>
      </c>
      <c r="P2159">
        <v>13.324</v>
      </c>
      <c r="Q2159">
        <v>1.1499999999999999</v>
      </c>
      <c r="Z2159">
        <v>74027</v>
      </c>
      <c r="AA2159">
        <v>14306108</v>
      </c>
      <c r="AB2159">
        <v>329.12700000000001</v>
      </c>
      <c r="AC2159">
        <v>1.7030000000000001</v>
      </c>
      <c r="AD2159">
        <v>64509</v>
      </c>
      <c r="AE2159">
        <v>1.484</v>
      </c>
      <c r="AF2159">
        <v>0.35489999999999999</v>
      </c>
      <c r="AG2159">
        <v>2.8</v>
      </c>
      <c r="AH2159" t="s">
        <v>204</v>
      </c>
      <c r="AI2159">
        <v>17400008</v>
      </c>
      <c r="AJ2159">
        <v>10022976</v>
      </c>
      <c r="AK2159">
        <v>7397712</v>
      </c>
      <c r="AM2159">
        <v>317209</v>
      </c>
      <c r="AN2159">
        <v>246244</v>
      </c>
      <c r="AO2159">
        <v>40.03</v>
      </c>
      <c r="AP2159">
        <v>23.06</v>
      </c>
      <c r="AQ2159">
        <v>17.02</v>
      </c>
      <c r="AS2159">
        <v>5665</v>
      </c>
      <c r="AT2159">
        <v>180293</v>
      </c>
      <c r="AU2159">
        <v>0.41499999999999998</v>
      </c>
      <c r="AV2159">
        <v>58.33</v>
      </c>
      <c r="AW2159">
        <v>43466822</v>
      </c>
      <c r="AX2159">
        <v>77.39</v>
      </c>
      <c r="AY2159">
        <v>41.4</v>
      </c>
      <c r="AZ2159">
        <v>16.462</v>
      </c>
      <c r="BA2159">
        <v>11.132999999999999</v>
      </c>
      <c r="BB2159">
        <v>7894.393</v>
      </c>
      <c r="BC2159">
        <v>0.1</v>
      </c>
      <c r="BD2159">
        <v>539.84900000000005</v>
      </c>
      <c r="BE2159">
        <v>7.11</v>
      </c>
      <c r="BF2159">
        <v>13.5</v>
      </c>
      <c r="BG2159">
        <v>47.4</v>
      </c>
      <c r="BI2159">
        <v>8.8000000000000007</v>
      </c>
      <c r="BJ2159">
        <v>72.06</v>
      </c>
      <c r="BK2159">
        <v>0.77900000000000003</v>
      </c>
    </row>
    <row r="2160" spans="1:63" x14ac:dyDescent="0.3">
      <c r="A2160" t="s">
        <v>208</v>
      </c>
      <c r="B2160" t="s">
        <v>206</v>
      </c>
      <c r="C2160" t="s">
        <v>209</v>
      </c>
      <c r="D2160" s="33">
        <v>44499</v>
      </c>
      <c r="E2160">
        <v>3039616</v>
      </c>
      <c r="F2160">
        <v>27246</v>
      </c>
      <c r="G2160">
        <v>23332.571</v>
      </c>
      <c r="H2160">
        <v>71710</v>
      </c>
      <c r="I2160">
        <v>569</v>
      </c>
      <c r="J2160">
        <v>587.57100000000003</v>
      </c>
      <c r="K2160">
        <v>69929.566000000006</v>
      </c>
      <c r="L2160">
        <v>626.82299999999998</v>
      </c>
      <c r="M2160">
        <v>536.79</v>
      </c>
      <c r="N2160">
        <v>1649.7639999999999</v>
      </c>
      <c r="O2160">
        <v>13.09</v>
      </c>
      <c r="P2160">
        <v>13.518000000000001</v>
      </c>
      <c r="Q2160">
        <v>1.1399999999999999</v>
      </c>
      <c r="AD2160">
        <v>62190</v>
      </c>
      <c r="AE2160">
        <v>1.431</v>
      </c>
      <c r="AF2160">
        <v>0.37519999999999998</v>
      </c>
      <c r="AG2160">
        <v>2.7</v>
      </c>
      <c r="AH2160" t="s">
        <v>204</v>
      </c>
      <c r="AI2160">
        <v>17577773</v>
      </c>
      <c r="AJ2160">
        <v>10156227</v>
      </c>
      <c r="AK2160">
        <v>7442226</v>
      </c>
      <c r="AM2160">
        <v>177765</v>
      </c>
      <c r="AN2160">
        <v>246249</v>
      </c>
      <c r="AO2160">
        <v>40.44</v>
      </c>
      <c r="AP2160">
        <v>23.37</v>
      </c>
      <c r="AQ2160">
        <v>17.12</v>
      </c>
      <c r="AS2160">
        <v>5665</v>
      </c>
      <c r="AT2160">
        <v>180825</v>
      </c>
      <c r="AU2160">
        <v>0.41599999999999998</v>
      </c>
      <c r="AV2160">
        <v>58.33</v>
      </c>
      <c r="AW2160">
        <v>43466822</v>
      </c>
      <c r="AX2160">
        <v>77.39</v>
      </c>
      <c r="AY2160">
        <v>41.4</v>
      </c>
      <c r="AZ2160">
        <v>16.462</v>
      </c>
      <c r="BA2160">
        <v>11.132999999999999</v>
      </c>
      <c r="BB2160">
        <v>7894.393</v>
      </c>
      <c r="BC2160">
        <v>0.1</v>
      </c>
      <c r="BD2160">
        <v>539.84900000000005</v>
      </c>
      <c r="BE2160">
        <v>7.11</v>
      </c>
      <c r="BF2160">
        <v>13.5</v>
      </c>
      <c r="BG2160">
        <v>47.4</v>
      </c>
      <c r="BI2160">
        <v>8.8000000000000007</v>
      </c>
      <c r="BJ2160">
        <v>72.06</v>
      </c>
      <c r="BK2160">
        <v>0.77900000000000003</v>
      </c>
    </row>
    <row r="2161" spans="1:67" x14ac:dyDescent="0.3">
      <c r="A2161" t="s">
        <v>208</v>
      </c>
      <c r="B2161" t="s">
        <v>206</v>
      </c>
      <c r="C2161" t="s">
        <v>209</v>
      </c>
      <c r="D2161" s="33">
        <v>44500</v>
      </c>
      <c r="E2161">
        <v>3058108</v>
      </c>
      <c r="F2161">
        <v>18492</v>
      </c>
      <c r="G2161">
        <v>22865.571</v>
      </c>
      <c r="H2161">
        <v>72073</v>
      </c>
      <c r="I2161">
        <v>363</v>
      </c>
      <c r="J2161">
        <v>580.71400000000006</v>
      </c>
      <c r="K2161">
        <v>70354.994000000006</v>
      </c>
      <c r="L2161">
        <v>425.428</v>
      </c>
      <c r="M2161">
        <v>526.04700000000003</v>
      </c>
      <c r="N2161">
        <v>1658.115</v>
      </c>
      <c r="O2161">
        <v>8.3510000000000009</v>
      </c>
      <c r="P2161">
        <v>13.36</v>
      </c>
      <c r="Q2161">
        <v>1.1100000000000001</v>
      </c>
      <c r="AD2161">
        <v>59870</v>
      </c>
      <c r="AE2161">
        <v>1.377</v>
      </c>
      <c r="AF2161">
        <v>0.38190000000000002</v>
      </c>
      <c r="AG2161">
        <v>2.6</v>
      </c>
      <c r="AH2161" t="s">
        <v>204</v>
      </c>
      <c r="AI2161">
        <v>17695591</v>
      </c>
      <c r="AJ2161">
        <v>10245773</v>
      </c>
      <c r="AK2161">
        <v>7470498</v>
      </c>
      <c r="AM2161">
        <v>117818</v>
      </c>
      <c r="AN2161">
        <v>248604</v>
      </c>
      <c r="AO2161">
        <v>40.71</v>
      </c>
      <c r="AP2161">
        <v>23.57</v>
      </c>
      <c r="AQ2161">
        <v>17.190000000000001</v>
      </c>
      <c r="AS2161">
        <v>5719</v>
      </c>
      <c r="AT2161">
        <v>182869</v>
      </c>
      <c r="AU2161">
        <v>0.42099999999999999</v>
      </c>
      <c r="AV2161">
        <v>58.33</v>
      </c>
      <c r="AW2161">
        <v>43466822</v>
      </c>
      <c r="AX2161">
        <v>77.39</v>
      </c>
      <c r="AY2161">
        <v>41.4</v>
      </c>
      <c r="AZ2161">
        <v>16.462</v>
      </c>
      <c r="BA2161">
        <v>11.132999999999999</v>
      </c>
      <c r="BB2161">
        <v>7894.393</v>
      </c>
      <c r="BC2161">
        <v>0.1</v>
      </c>
      <c r="BD2161">
        <v>539.84900000000005</v>
      </c>
      <c r="BE2161">
        <v>7.11</v>
      </c>
      <c r="BF2161">
        <v>13.5</v>
      </c>
      <c r="BG2161">
        <v>47.4</v>
      </c>
      <c r="BI2161">
        <v>8.8000000000000007</v>
      </c>
      <c r="BJ2161">
        <v>72.06</v>
      </c>
      <c r="BK2161">
        <v>0.77900000000000003</v>
      </c>
      <c r="BL2161">
        <v>124355</v>
      </c>
      <c r="BM2161">
        <v>11.79</v>
      </c>
      <c r="BN2161">
        <v>51.4</v>
      </c>
      <c r="BO2161">
        <v>2860.9176902788099</v>
      </c>
    </row>
    <row r="2162" spans="1:67" x14ac:dyDescent="0.3">
      <c r="A2162" t="s">
        <v>208</v>
      </c>
      <c r="B2162" t="s">
        <v>206</v>
      </c>
      <c r="C2162" t="s">
        <v>209</v>
      </c>
      <c r="D2162" s="33">
        <v>44501</v>
      </c>
      <c r="E2162">
        <v>3073125</v>
      </c>
      <c r="F2162">
        <v>15017</v>
      </c>
      <c r="G2162">
        <v>22779.857</v>
      </c>
      <c r="H2162">
        <v>72402</v>
      </c>
      <c r="I2162">
        <v>329</v>
      </c>
      <c r="J2162">
        <v>576.71400000000006</v>
      </c>
      <c r="K2162">
        <v>70700.475999999995</v>
      </c>
      <c r="L2162">
        <v>345.48200000000003</v>
      </c>
      <c r="M2162">
        <v>524.07500000000005</v>
      </c>
      <c r="N2162">
        <v>1665.684</v>
      </c>
      <c r="O2162">
        <v>7.569</v>
      </c>
      <c r="P2162">
        <v>13.268000000000001</v>
      </c>
      <c r="Q2162">
        <v>1.1000000000000001</v>
      </c>
      <c r="AA2162">
        <v>14455647</v>
      </c>
      <c r="AB2162">
        <v>332.56700000000001</v>
      </c>
      <c r="AD2162">
        <v>62057</v>
      </c>
      <c r="AE2162">
        <v>1.4279999999999999</v>
      </c>
      <c r="AF2162">
        <v>0.36709999999999998</v>
      </c>
      <c r="AG2162">
        <v>2.7</v>
      </c>
      <c r="AH2162" t="s">
        <v>204</v>
      </c>
      <c r="AI2162">
        <v>17968898</v>
      </c>
      <c r="AJ2162">
        <v>10453650</v>
      </c>
      <c r="AK2162">
        <v>7535928</v>
      </c>
      <c r="AM2162">
        <v>273307</v>
      </c>
      <c r="AN2162">
        <v>251231</v>
      </c>
      <c r="AO2162">
        <v>41.34</v>
      </c>
      <c r="AP2162">
        <v>24.05</v>
      </c>
      <c r="AQ2162">
        <v>17.34</v>
      </c>
      <c r="AS2162">
        <v>5780</v>
      </c>
      <c r="AT2162">
        <v>186025</v>
      </c>
      <c r="AU2162">
        <v>0.42799999999999999</v>
      </c>
      <c r="AV2162">
        <v>58.33</v>
      </c>
      <c r="AW2162">
        <v>43466822</v>
      </c>
      <c r="AX2162">
        <v>77.39</v>
      </c>
      <c r="AY2162">
        <v>41.4</v>
      </c>
      <c r="AZ2162">
        <v>16.462</v>
      </c>
      <c r="BA2162">
        <v>11.132999999999999</v>
      </c>
      <c r="BB2162">
        <v>7894.393</v>
      </c>
      <c r="BC2162">
        <v>0.1</v>
      </c>
      <c r="BD2162">
        <v>539.84900000000005</v>
      </c>
      <c r="BE2162">
        <v>7.11</v>
      </c>
      <c r="BF2162">
        <v>13.5</v>
      </c>
      <c r="BG2162">
        <v>47.4</v>
      </c>
      <c r="BI2162">
        <v>8.8000000000000007</v>
      </c>
      <c r="BJ2162">
        <v>72.06</v>
      </c>
      <c r="BK2162">
        <v>0.77900000000000003</v>
      </c>
    </row>
    <row r="2163" spans="1:67" x14ac:dyDescent="0.3">
      <c r="A2163" t="s">
        <v>208</v>
      </c>
      <c r="B2163" t="s">
        <v>206</v>
      </c>
      <c r="C2163" t="s">
        <v>209</v>
      </c>
      <c r="D2163" s="33">
        <v>44502</v>
      </c>
      <c r="E2163">
        <v>3093661</v>
      </c>
      <c r="F2163">
        <v>20536</v>
      </c>
      <c r="G2163">
        <v>22840.429</v>
      </c>
      <c r="H2163">
        <v>73136</v>
      </c>
      <c r="I2163">
        <v>734</v>
      </c>
      <c r="J2163">
        <v>572.28599999999994</v>
      </c>
      <c r="K2163">
        <v>71172.928</v>
      </c>
      <c r="L2163">
        <v>472.452</v>
      </c>
      <c r="M2163">
        <v>525.46799999999996</v>
      </c>
      <c r="N2163">
        <v>1682.5709999999999</v>
      </c>
      <c r="O2163">
        <v>16.885999999999999</v>
      </c>
      <c r="P2163">
        <v>13.166</v>
      </c>
      <c r="Q2163">
        <v>1.08</v>
      </c>
      <c r="Z2163">
        <v>56930</v>
      </c>
      <c r="AA2163">
        <v>14512577</v>
      </c>
      <c r="AB2163">
        <v>333.87700000000001</v>
      </c>
      <c r="AC2163">
        <v>1.31</v>
      </c>
      <c r="AD2163">
        <v>61471</v>
      </c>
      <c r="AE2163">
        <v>1.4139999999999999</v>
      </c>
      <c r="AF2163">
        <v>0.37159999999999999</v>
      </c>
      <c r="AG2163">
        <v>2.7</v>
      </c>
      <c r="AH2163" t="s">
        <v>204</v>
      </c>
      <c r="AI2163">
        <v>18279337</v>
      </c>
      <c r="AJ2163">
        <v>10682750</v>
      </c>
      <c r="AK2163">
        <v>7617267</v>
      </c>
      <c r="AM2163">
        <v>310439</v>
      </c>
      <c r="AN2163">
        <v>253966</v>
      </c>
      <c r="AO2163">
        <v>42.05</v>
      </c>
      <c r="AP2163">
        <v>24.58</v>
      </c>
      <c r="AQ2163">
        <v>17.52</v>
      </c>
      <c r="AS2163">
        <v>5843</v>
      </c>
      <c r="AT2163">
        <v>188466</v>
      </c>
      <c r="AU2163">
        <v>0.434</v>
      </c>
      <c r="AV2163">
        <v>58.33</v>
      </c>
      <c r="AW2163">
        <v>43466822</v>
      </c>
      <c r="AX2163">
        <v>77.39</v>
      </c>
      <c r="AY2163">
        <v>41.4</v>
      </c>
      <c r="AZ2163">
        <v>16.462</v>
      </c>
      <c r="BA2163">
        <v>11.132999999999999</v>
      </c>
      <c r="BB2163">
        <v>7894.393</v>
      </c>
      <c r="BC2163">
        <v>0.1</v>
      </c>
      <c r="BD2163">
        <v>539.84900000000005</v>
      </c>
      <c r="BE2163">
        <v>7.11</v>
      </c>
      <c r="BF2163">
        <v>13.5</v>
      </c>
      <c r="BG2163">
        <v>47.4</v>
      </c>
      <c r="BI2163">
        <v>8.8000000000000007</v>
      </c>
      <c r="BJ2163">
        <v>72.06</v>
      </c>
      <c r="BK2163">
        <v>0.77900000000000003</v>
      </c>
    </row>
    <row r="2164" spans="1:67" x14ac:dyDescent="0.3">
      <c r="A2164" t="s">
        <v>208</v>
      </c>
      <c r="B2164" t="s">
        <v>206</v>
      </c>
      <c r="C2164" t="s">
        <v>209</v>
      </c>
      <c r="D2164" s="33">
        <v>44503</v>
      </c>
      <c r="E2164">
        <v>3118140</v>
      </c>
      <c r="F2164">
        <v>24479</v>
      </c>
      <c r="G2164">
        <v>22968.714</v>
      </c>
      <c r="H2164">
        <v>73888</v>
      </c>
      <c r="I2164">
        <v>752</v>
      </c>
      <c r="J2164">
        <v>576.28599999999994</v>
      </c>
      <c r="K2164">
        <v>71736.092999999993</v>
      </c>
      <c r="L2164">
        <v>563.16499999999996</v>
      </c>
      <c r="M2164">
        <v>528.41899999999998</v>
      </c>
      <c r="N2164">
        <v>1699.8710000000001</v>
      </c>
      <c r="O2164">
        <v>17.300999999999998</v>
      </c>
      <c r="P2164">
        <v>13.257999999999999</v>
      </c>
      <c r="Q2164">
        <v>1.06</v>
      </c>
      <c r="Z2164">
        <v>73461</v>
      </c>
      <c r="AA2164">
        <v>14586038</v>
      </c>
      <c r="AB2164">
        <v>335.56700000000001</v>
      </c>
      <c r="AC2164">
        <v>1.69</v>
      </c>
      <c r="AD2164">
        <v>61647</v>
      </c>
      <c r="AE2164">
        <v>1.4179999999999999</v>
      </c>
      <c r="AF2164">
        <v>0.37259999999999999</v>
      </c>
      <c r="AG2164">
        <v>2.7</v>
      </c>
      <c r="AH2164" t="s">
        <v>204</v>
      </c>
      <c r="AI2164">
        <v>18578609</v>
      </c>
      <c r="AJ2164">
        <v>10895718</v>
      </c>
      <c r="AK2164">
        <v>7703571</v>
      </c>
      <c r="AM2164">
        <v>299272</v>
      </c>
      <c r="AN2164">
        <v>255007</v>
      </c>
      <c r="AO2164">
        <v>42.74</v>
      </c>
      <c r="AP2164">
        <v>25.07</v>
      </c>
      <c r="AQ2164">
        <v>17.72</v>
      </c>
      <c r="AS2164">
        <v>5867</v>
      </c>
      <c r="AT2164">
        <v>188506</v>
      </c>
      <c r="AU2164">
        <v>0.434</v>
      </c>
      <c r="AV2164">
        <v>58.33</v>
      </c>
      <c r="AW2164">
        <v>43466822</v>
      </c>
      <c r="AX2164">
        <v>77.39</v>
      </c>
      <c r="AY2164">
        <v>41.4</v>
      </c>
      <c r="AZ2164">
        <v>16.462</v>
      </c>
      <c r="BA2164">
        <v>11.132999999999999</v>
      </c>
      <c r="BB2164">
        <v>7894.393</v>
      </c>
      <c r="BC2164">
        <v>0.1</v>
      </c>
      <c r="BD2164">
        <v>539.84900000000005</v>
      </c>
      <c r="BE2164">
        <v>7.11</v>
      </c>
      <c r="BF2164">
        <v>13.5</v>
      </c>
      <c r="BG2164">
        <v>47.4</v>
      </c>
      <c r="BI2164">
        <v>8.8000000000000007</v>
      </c>
      <c r="BJ2164">
        <v>72.06</v>
      </c>
      <c r="BK2164">
        <v>0.77900000000000003</v>
      </c>
    </row>
    <row r="2165" spans="1:67" x14ac:dyDescent="0.3">
      <c r="A2165" t="s">
        <v>208</v>
      </c>
      <c r="B2165" t="s">
        <v>206</v>
      </c>
      <c r="C2165" t="s">
        <v>209</v>
      </c>
      <c r="D2165" s="33">
        <v>44504</v>
      </c>
      <c r="E2165">
        <v>3146617</v>
      </c>
      <c r="F2165">
        <v>28477</v>
      </c>
      <c r="G2165">
        <v>23165.857</v>
      </c>
      <c r="H2165">
        <v>74617</v>
      </c>
      <c r="I2165">
        <v>729</v>
      </c>
      <c r="J2165">
        <v>591.71400000000006</v>
      </c>
      <c r="K2165">
        <v>72391.236999999994</v>
      </c>
      <c r="L2165">
        <v>655.14300000000003</v>
      </c>
      <c r="M2165">
        <v>532.95500000000004</v>
      </c>
      <c r="N2165">
        <v>1716.643</v>
      </c>
      <c r="O2165">
        <v>16.771000000000001</v>
      </c>
      <c r="P2165">
        <v>13.613</v>
      </c>
      <c r="Q2165">
        <v>1.05</v>
      </c>
      <c r="Z2165">
        <v>72918</v>
      </c>
      <c r="AA2165">
        <v>14658956</v>
      </c>
      <c r="AB2165">
        <v>337.245</v>
      </c>
      <c r="AC2165">
        <v>1.6779999999999999</v>
      </c>
      <c r="AD2165">
        <v>60982</v>
      </c>
      <c r="AE2165">
        <v>1.403</v>
      </c>
      <c r="AF2165">
        <v>0.37990000000000002</v>
      </c>
      <c r="AG2165">
        <v>2.6</v>
      </c>
      <c r="AH2165" t="s">
        <v>204</v>
      </c>
      <c r="AI2165">
        <v>18848929</v>
      </c>
      <c r="AJ2165">
        <v>11086045</v>
      </c>
      <c r="AK2165">
        <v>7783564</v>
      </c>
      <c r="AM2165">
        <v>270320</v>
      </c>
      <c r="AN2165">
        <v>252304</v>
      </c>
      <c r="AO2165">
        <v>43.36</v>
      </c>
      <c r="AP2165">
        <v>25.5</v>
      </c>
      <c r="AQ2165">
        <v>17.91</v>
      </c>
      <c r="AS2165">
        <v>5805</v>
      </c>
      <c r="AT2165">
        <v>185110</v>
      </c>
      <c r="AU2165">
        <v>0.42599999999999999</v>
      </c>
      <c r="AV2165">
        <v>58.33</v>
      </c>
      <c r="AW2165">
        <v>43466822</v>
      </c>
      <c r="AX2165">
        <v>77.39</v>
      </c>
      <c r="AY2165">
        <v>41.4</v>
      </c>
      <c r="AZ2165">
        <v>16.462</v>
      </c>
      <c r="BA2165">
        <v>11.132999999999999</v>
      </c>
      <c r="BB2165">
        <v>7894.393</v>
      </c>
      <c r="BC2165">
        <v>0.1</v>
      </c>
      <c r="BD2165">
        <v>539.84900000000005</v>
      </c>
      <c r="BE2165">
        <v>7.11</v>
      </c>
      <c r="BF2165">
        <v>13.5</v>
      </c>
      <c r="BG2165">
        <v>47.4</v>
      </c>
      <c r="BI2165">
        <v>8.8000000000000007</v>
      </c>
      <c r="BJ2165">
        <v>72.06</v>
      </c>
      <c r="BK2165">
        <v>0.77900000000000003</v>
      </c>
    </row>
    <row r="2166" spans="1:67" x14ac:dyDescent="0.3">
      <c r="A2166" t="s">
        <v>208</v>
      </c>
      <c r="B2166" t="s">
        <v>206</v>
      </c>
      <c r="C2166" t="s">
        <v>209</v>
      </c>
      <c r="D2166" s="33">
        <v>44505</v>
      </c>
      <c r="E2166">
        <v>3174223</v>
      </c>
      <c r="F2166">
        <v>27606</v>
      </c>
      <c r="G2166">
        <v>23121.857</v>
      </c>
      <c r="H2166">
        <v>75346</v>
      </c>
      <c r="I2166">
        <v>729</v>
      </c>
      <c r="J2166">
        <v>600.71400000000006</v>
      </c>
      <c r="K2166">
        <v>73026.342000000004</v>
      </c>
      <c r="L2166">
        <v>635.10500000000002</v>
      </c>
      <c r="M2166">
        <v>531.94299999999998</v>
      </c>
      <c r="N2166">
        <v>1733.414</v>
      </c>
      <c r="O2166">
        <v>16.771000000000001</v>
      </c>
      <c r="P2166">
        <v>13.82</v>
      </c>
      <c r="Q2166">
        <v>1.04</v>
      </c>
      <c r="Z2166">
        <v>71870</v>
      </c>
      <c r="AA2166">
        <v>14730826</v>
      </c>
      <c r="AB2166">
        <v>338.89800000000002</v>
      </c>
      <c r="AC2166">
        <v>1.653</v>
      </c>
      <c r="AD2166">
        <v>60674</v>
      </c>
      <c r="AE2166">
        <v>1.3959999999999999</v>
      </c>
      <c r="AF2166">
        <v>0.38109999999999999</v>
      </c>
      <c r="AG2166">
        <v>2.6</v>
      </c>
      <c r="AH2166" t="s">
        <v>204</v>
      </c>
      <c r="AI2166">
        <v>19127846</v>
      </c>
      <c r="AJ2166">
        <v>11269339</v>
      </c>
      <c r="AK2166">
        <v>7879187</v>
      </c>
      <c r="AM2166">
        <v>278917</v>
      </c>
      <c r="AN2166">
        <v>246834</v>
      </c>
      <c r="AO2166">
        <v>44.01</v>
      </c>
      <c r="AP2166">
        <v>25.93</v>
      </c>
      <c r="AQ2166">
        <v>18.13</v>
      </c>
      <c r="AS2166">
        <v>5679</v>
      </c>
      <c r="AT2166">
        <v>178052</v>
      </c>
      <c r="AU2166">
        <v>0.41</v>
      </c>
      <c r="AV2166">
        <v>58.33</v>
      </c>
      <c r="AW2166">
        <v>43466822</v>
      </c>
      <c r="AX2166">
        <v>77.39</v>
      </c>
      <c r="AY2166">
        <v>41.4</v>
      </c>
      <c r="AZ2166">
        <v>16.462</v>
      </c>
      <c r="BA2166">
        <v>11.132999999999999</v>
      </c>
      <c r="BB2166">
        <v>7894.393</v>
      </c>
      <c r="BC2166">
        <v>0.1</v>
      </c>
      <c r="BD2166">
        <v>539.84900000000005</v>
      </c>
      <c r="BE2166">
        <v>7.11</v>
      </c>
      <c r="BF2166">
        <v>13.5</v>
      </c>
      <c r="BG2166">
        <v>47.4</v>
      </c>
      <c r="BI2166">
        <v>8.8000000000000007</v>
      </c>
      <c r="BJ2166">
        <v>72.06</v>
      </c>
      <c r="BK2166">
        <v>0.77900000000000003</v>
      </c>
    </row>
    <row r="2167" spans="1:67" x14ac:dyDescent="0.3">
      <c r="A2167" t="s">
        <v>208</v>
      </c>
      <c r="B2167" t="s">
        <v>206</v>
      </c>
      <c r="C2167" t="s">
        <v>209</v>
      </c>
      <c r="D2167" s="33">
        <v>44506</v>
      </c>
      <c r="E2167">
        <v>3200411</v>
      </c>
      <c r="F2167">
        <v>26188</v>
      </c>
      <c r="G2167">
        <v>22970.714</v>
      </c>
      <c r="H2167">
        <v>76175</v>
      </c>
      <c r="I2167">
        <v>829</v>
      </c>
      <c r="J2167">
        <v>637.85699999999997</v>
      </c>
      <c r="K2167">
        <v>73628.823999999993</v>
      </c>
      <c r="L2167">
        <v>602.48299999999995</v>
      </c>
      <c r="M2167">
        <v>528.46500000000003</v>
      </c>
      <c r="N2167">
        <v>1752.4860000000001</v>
      </c>
      <c r="O2167">
        <v>19.071999999999999</v>
      </c>
      <c r="P2167">
        <v>14.675000000000001</v>
      </c>
      <c r="Q2167">
        <v>1.03</v>
      </c>
      <c r="Z2167">
        <v>71141</v>
      </c>
      <c r="AA2167">
        <v>14801967</v>
      </c>
      <c r="AB2167">
        <v>340.53500000000003</v>
      </c>
      <c r="AC2167">
        <v>1.637</v>
      </c>
      <c r="AD2167">
        <v>63716</v>
      </c>
      <c r="AE2167">
        <v>1.466</v>
      </c>
      <c r="AF2167">
        <v>0.36049999999999999</v>
      </c>
      <c r="AG2167">
        <v>2.8</v>
      </c>
      <c r="AH2167" t="s">
        <v>204</v>
      </c>
      <c r="AI2167">
        <v>19259252</v>
      </c>
      <c r="AJ2167">
        <v>11354679</v>
      </c>
      <c r="AK2167">
        <v>7925253</v>
      </c>
      <c r="AM2167">
        <v>131406</v>
      </c>
      <c r="AN2167">
        <v>240211</v>
      </c>
      <c r="AO2167">
        <v>44.31</v>
      </c>
      <c r="AP2167">
        <v>26.12</v>
      </c>
      <c r="AQ2167">
        <v>18.23</v>
      </c>
      <c r="AS2167">
        <v>5526</v>
      </c>
      <c r="AT2167">
        <v>171207</v>
      </c>
      <c r="AU2167">
        <v>0.39400000000000002</v>
      </c>
      <c r="AV2167">
        <v>58.33</v>
      </c>
      <c r="AW2167">
        <v>43466822</v>
      </c>
      <c r="AX2167">
        <v>77.39</v>
      </c>
      <c r="AY2167">
        <v>41.4</v>
      </c>
      <c r="AZ2167">
        <v>16.462</v>
      </c>
      <c r="BA2167">
        <v>11.132999999999999</v>
      </c>
      <c r="BB2167">
        <v>7894.393</v>
      </c>
      <c r="BC2167">
        <v>0.1</v>
      </c>
      <c r="BD2167">
        <v>539.84900000000005</v>
      </c>
      <c r="BE2167">
        <v>7.11</v>
      </c>
      <c r="BF2167">
        <v>13.5</v>
      </c>
      <c r="BG2167">
        <v>47.4</v>
      </c>
      <c r="BI2167">
        <v>8.8000000000000007</v>
      </c>
      <c r="BJ2167">
        <v>72.06</v>
      </c>
      <c r="BK2167">
        <v>0.77900000000000003</v>
      </c>
    </row>
    <row r="2168" spans="1:67" x14ac:dyDescent="0.3">
      <c r="A2168" t="s">
        <v>208</v>
      </c>
      <c r="B2168" t="s">
        <v>206</v>
      </c>
      <c r="C2168" t="s">
        <v>209</v>
      </c>
      <c r="D2168" s="33">
        <v>44507</v>
      </c>
      <c r="E2168">
        <v>3218967</v>
      </c>
      <c r="F2168">
        <v>18556</v>
      </c>
      <c r="G2168">
        <v>22979.857</v>
      </c>
      <c r="H2168">
        <v>76657</v>
      </c>
      <c r="I2168">
        <v>482</v>
      </c>
      <c r="J2168">
        <v>654.85699999999997</v>
      </c>
      <c r="K2168">
        <v>74055.725000000006</v>
      </c>
      <c r="L2168">
        <v>426.9</v>
      </c>
      <c r="M2168">
        <v>528.67600000000004</v>
      </c>
      <c r="N2168">
        <v>1763.575</v>
      </c>
      <c r="O2168">
        <v>11.089</v>
      </c>
      <c r="P2168">
        <v>15.066000000000001</v>
      </c>
      <c r="Q2168">
        <v>1.03</v>
      </c>
      <c r="Z2168">
        <v>45120</v>
      </c>
      <c r="AA2168">
        <v>14847087</v>
      </c>
      <c r="AB2168">
        <v>341.57299999999998</v>
      </c>
      <c r="AC2168">
        <v>1.038</v>
      </c>
      <c r="AD2168">
        <v>63041</v>
      </c>
      <c r="AE2168">
        <v>1.45</v>
      </c>
      <c r="AF2168">
        <v>0.36449999999999999</v>
      </c>
      <c r="AG2168">
        <v>2.7</v>
      </c>
      <c r="AH2168" t="s">
        <v>204</v>
      </c>
      <c r="AI2168">
        <v>19344335</v>
      </c>
      <c r="AJ2168">
        <v>11406282</v>
      </c>
      <c r="AK2168">
        <v>7958733</v>
      </c>
      <c r="AM2168">
        <v>85083</v>
      </c>
      <c r="AN2168">
        <v>235535</v>
      </c>
      <c r="AO2168">
        <v>44.5</v>
      </c>
      <c r="AP2168">
        <v>26.24</v>
      </c>
      <c r="AQ2168">
        <v>18.309999999999999</v>
      </c>
      <c r="AS2168">
        <v>5419</v>
      </c>
      <c r="AT2168">
        <v>165787</v>
      </c>
      <c r="AU2168">
        <v>0.38100000000000001</v>
      </c>
      <c r="AV2168">
        <v>58.33</v>
      </c>
      <c r="AW2168">
        <v>43466822</v>
      </c>
      <c r="AX2168">
        <v>77.39</v>
      </c>
      <c r="AY2168">
        <v>41.4</v>
      </c>
      <c r="AZ2168">
        <v>16.462</v>
      </c>
      <c r="BA2168">
        <v>11.132999999999999</v>
      </c>
      <c r="BB2168">
        <v>7894.393</v>
      </c>
      <c r="BC2168">
        <v>0.1</v>
      </c>
      <c r="BD2168">
        <v>539.84900000000005</v>
      </c>
      <c r="BE2168">
        <v>7.11</v>
      </c>
      <c r="BF2168">
        <v>13.5</v>
      </c>
      <c r="BG2168">
        <v>47.4</v>
      </c>
      <c r="BI2168">
        <v>8.8000000000000007</v>
      </c>
      <c r="BJ2168">
        <v>72.06</v>
      </c>
      <c r="BK2168">
        <v>0.77900000000000003</v>
      </c>
    </row>
    <row r="2169" spans="1:67" x14ac:dyDescent="0.3">
      <c r="A2169" t="s">
        <v>208</v>
      </c>
      <c r="B2169" t="s">
        <v>206</v>
      </c>
      <c r="C2169" t="s">
        <v>209</v>
      </c>
      <c r="D2169" s="33">
        <v>44508</v>
      </c>
      <c r="E2169">
        <v>3233178</v>
      </c>
      <c r="F2169">
        <v>14211</v>
      </c>
      <c r="G2169">
        <v>22864.714</v>
      </c>
      <c r="H2169">
        <v>77156</v>
      </c>
      <c r="I2169">
        <v>499</v>
      </c>
      <c r="J2169">
        <v>679.14300000000003</v>
      </c>
      <c r="K2169">
        <v>74382.664000000004</v>
      </c>
      <c r="L2169">
        <v>326.93900000000002</v>
      </c>
      <c r="M2169">
        <v>526.02700000000004</v>
      </c>
      <c r="N2169">
        <v>1775.0550000000001</v>
      </c>
      <c r="O2169">
        <v>11.48</v>
      </c>
      <c r="P2169">
        <v>15.624000000000001</v>
      </c>
      <c r="Q2169">
        <v>1.02</v>
      </c>
      <c r="Z2169">
        <v>29497</v>
      </c>
      <c r="AA2169">
        <v>14876584</v>
      </c>
      <c r="AB2169">
        <v>342.25099999999998</v>
      </c>
      <c r="AC2169">
        <v>0.67900000000000005</v>
      </c>
      <c r="AD2169">
        <v>60134</v>
      </c>
      <c r="AE2169">
        <v>1.383</v>
      </c>
      <c r="AF2169">
        <v>0.38019999999999998</v>
      </c>
      <c r="AG2169">
        <v>2.6</v>
      </c>
      <c r="AH2169" t="s">
        <v>204</v>
      </c>
      <c r="AI2169">
        <v>19584775</v>
      </c>
      <c r="AJ2169">
        <v>11546721</v>
      </c>
      <c r="AK2169">
        <v>8058734</v>
      </c>
      <c r="AM2169">
        <v>240440</v>
      </c>
      <c r="AN2169">
        <v>230840</v>
      </c>
      <c r="AO2169">
        <v>45.06</v>
      </c>
      <c r="AP2169">
        <v>26.56</v>
      </c>
      <c r="AQ2169">
        <v>18.54</v>
      </c>
      <c r="AS2169">
        <v>5311</v>
      </c>
      <c r="AT2169">
        <v>156153</v>
      </c>
      <c r="AU2169">
        <v>0.35899999999999999</v>
      </c>
      <c r="AV2169">
        <v>58.33</v>
      </c>
      <c r="AW2169">
        <v>43466822</v>
      </c>
      <c r="AX2169">
        <v>77.39</v>
      </c>
      <c r="AY2169">
        <v>41.4</v>
      </c>
      <c r="AZ2169">
        <v>16.462</v>
      </c>
      <c r="BA2169">
        <v>11.132999999999999</v>
      </c>
      <c r="BB2169">
        <v>7894.393</v>
      </c>
      <c r="BC2169">
        <v>0.1</v>
      </c>
      <c r="BD2169">
        <v>539.84900000000005</v>
      </c>
      <c r="BE2169">
        <v>7.11</v>
      </c>
      <c r="BF2169">
        <v>13.5</v>
      </c>
      <c r="BG2169">
        <v>47.4</v>
      </c>
      <c r="BI2169">
        <v>8.8000000000000007</v>
      </c>
      <c r="BJ2169">
        <v>72.06</v>
      </c>
      <c r="BK2169">
        <v>0.77900000000000003</v>
      </c>
    </row>
    <row r="2170" spans="1:67" x14ac:dyDescent="0.3">
      <c r="A2170" t="s">
        <v>208</v>
      </c>
      <c r="B2170" t="s">
        <v>206</v>
      </c>
      <c r="C2170" t="s">
        <v>209</v>
      </c>
      <c r="D2170" s="33">
        <v>44509</v>
      </c>
      <c r="E2170">
        <v>3253327</v>
      </c>
      <c r="F2170">
        <v>20149</v>
      </c>
      <c r="G2170">
        <v>22809.429</v>
      </c>
      <c r="H2170">
        <v>78017</v>
      </c>
      <c r="I2170">
        <v>861</v>
      </c>
      <c r="J2170">
        <v>697.28599999999994</v>
      </c>
      <c r="K2170">
        <v>74846.213000000003</v>
      </c>
      <c r="L2170">
        <v>463.54899999999998</v>
      </c>
      <c r="M2170">
        <v>524.755</v>
      </c>
      <c r="N2170">
        <v>1794.8630000000001</v>
      </c>
      <c r="O2170">
        <v>19.808</v>
      </c>
      <c r="P2170">
        <v>16.042000000000002</v>
      </c>
      <c r="Q2170">
        <v>1</v>
      </c>
      <c r="Z2170">
        <v>53555</v>
      </c>
      <c r="AA2170">
        <v>14930139</v>
      </c>
      <c r="AB2170">
        <v>343.48399999999998</v>
      </c>
      <c r="AC2170">
        <v>1.232</v>
      </c>
      <c r="AD2170">
        <v>59652</v>
      </c>
      <c r="AE2170">
        <v>1.3720000000000001</v>
      </c>
      <c r="AF2170">
        <v>0.38240000000000002</v>
      </c>
      <c r="AG2170">
        <v>2.6</v>
      </c>
      <c r="AH2170" t="s">
        <v>204</v>
      </c>
      <c r="AI2170">
        <v>19852176</v>
      </c>
      <c r="AJ2170">
        <v>11697384</v>
      </c>
      <c r="AK2170">
        <v>8175472</v>
      </c>
      <c r="AM2170">
        <v>267401</v>
      </c>
      <c r="AN2170">
        <v>224691</v>
      </c>
      <c r="AO2170">
        <v>45.67</v>
      </c>
      <c r="AP2170">
        <v>26.91</v>
      </c>
      <c r="AQ2170">
        <v>18.809999999999999</v>
      </c>
      <c r="AS2170">
        <v>5169</v>
      </c>
      <c r="AT2170">
        <v>144948</v>
      </c>
      <c r="AU2170">
        <v>0.33300000000000002</v>
      </c>
      <c r="AV2170">
        <v>58.33</v>
      </c>
      <c r="AW2170">
        <v>43466822</v>
      </c>
      <c r="AX2170">
        <v>77.39</v>
      </c>
      <c r="AY2170">
        <v>41.4</v>
      </c>
      <c r="AZ2170">
        <v>16.462</v>
      </c>
      <c r="BA2170">
        <v>11.132999999999999</v>
      </c>
      <c r="BB2170">
        <v>7894.393</v>
      </c>
      <c r="BC2170">
        <v>0.1</v>
      </c>
      <c r="BD2170">
        <v>539.84900000000005</v>
      </c>
      <c r="BE2170">
        <v>7.11</v>
      </c>
      <c r="BF2170">
        <v>13.5</v>
      </c>
      <c r="BG2170">
        <v>47.4</v>
      </c>
      <c r="BI2170">
        <v>8.8000000000000007</v>
      </c>
      <c r="BJ2170">
        <v>72.06</v>
      </c>
      <c r="BK2170">
        <v>0.77900000000000003</v>
      </c>
    </row>
    <row r="2171" spans="1:67" x14ac:dyDescent="0.3">
      <c r="A2171" t="s">
        <v>208</v>
      </c>
      <c r="B2171" t="s">
        <v>206</v>
      </c>
      <c r="C2171" t="s">
        <v>209</v>
      </c>
      <c r="D2171" s="33">
        <v>44510</v>
      </c>
      <c r="E2171">
        <v>3277772</v>
      </c>
      <c r="F2171">
        <v>24445</v>
      </c>
      <c r="G2171">
        <v>22804.571</v>
      </c>
      <c r="H2171">
        <v>78865</v>
      </c>
      <c r="I2171">
        <v>848</v>
      </c>
      <c r="J2171">
        <v>711</v>
      </c>
      <c r="K2171">
        <v>75408.596000000005</v>
      </c>
      <c r="L2171">
        <v>562.38300000000004</v>
      </c>
      <c r="M2171">
        <v>524.64300000000003</v>
      </c>
      <c r="N2171">
        <v>1814.3720000000001</v>
      </c>
      <c r="O2171">
        <v>19.509</v>
      </c>
      <c r="P2171">
        <v>16.356999999999999</v>
      </c>
      <c r="Q2171">
        <v>0.98</v>
      </c>
      <c r="Z2171">
        <v>69627</v>
      </c>
      <c r="AA2171">
        <v>14999766</v>
      </c>
      <c r="AB2171">
        <v>345.08499999999998</v>
      </c>
      <c r="AC2171">
        <v>1.6020000000000001</v>
      </c>
      <c r="AD2171">
        <v>59104</v>
      </c>
      <c r="AE2171">
        <v>1.36</v>
      </c>
      <c r="AF2171">
        <v>0.38579999999999998</v>
      </c>
      <c r="AG2171">
        <v>2.6</v>
      </c>
      <c r="AH2171" t="s">
        <v>204</v>
      </c>
      <c r="AI2171">
        <v>20129273</v>
      </c>
      <c r="AJ2171">
        <v>11844728</v>
      </c>
      <c r="AK2171">
        <v>8305225</v>
      </c>
      <c r="AM2171">
        <v>277097</v>
      </c>
      <c r="AN2171">
        <v>221523</v>
      </c>
      <c r="AO2171">
        <v>46.31</v>
      </c>
      <c r="AP2171">
        <v>27.25</v>
      </c>
      <c r="AQ2171">
        <v>19.11</v>
      </c>
      <c r="AS2171">
        <v>5096</v>
      </c>
      <c r="AT2171">
        <v>135573</v>
      </c>
      <c r="AU2171">
        <v>0.312</v>
      </c>
      <c r="AV2171">
        <v>57.41</v>
      </c>
      <c r="AW2171">
        <v>43466822</v>
      </c>
      <c r="AX2171">
        <v>77.39</v>
      </c>
      <c r="AY2171">
        <v>41.4</v>
      </c>
      <c r="AZ2171">
        <v>16.462</v>
      </c>
      <c r="BA2171">
        <v>11.132999999999999</v>
      </c>
      <c r="BB2171">
        <v>7894.393</v>
      </c>
      <c r="BC2171">
        <v>0.1</v>
      </c>
      <c r="BD2171">
        <v>539.84900000000005</v>
      </c>
      <c r="BE2171">
        <v>7.11</v>
      </c>
      <c r="BF2171">
        <v>13.5</v>
      </c>
      <c r="BG2171">
        <v>47.4</v>
      </c>
      <c r="BI2171">
        <v>8.8000000000000007</v>
      </c>
      <c r="BJ2171">
        <v>72.06</v>
      </c>
      <c r="BK2171">
        <v>0.77900000000000003</v>
      </c>
    </row>
    <row r="2172" spans="1:67" x14ac:dyDescent="0.3">
      <c r="A2172" t="s">
        <v>208</v>
      </c>
      <c r="B2172" t="s">
        <v>206</v>
      </c>
      <c r="C2172" t="s">
        <v>209</v>
      </c>
      <c r="D2172" s="33">
        <v>44511</v>
      </c>
      <c r="E2172">
        <v>3303694</v>
      </c>
      <c r="F2172">
        <v>25922</v>
      </c>
      <c r="G2172">
        <v>22439.571</v>
      </c>
      <c r="H2172">
        <v>79548</v>
      </c>
      <c r="I2172">
        <v>683</v>
      </c>
      <c r="J2172">
        <v>704.42899999999997</v>
      </c>
      <c r="K2172">
        <v>76004.957999999999</v>
      </c>
      <c r="L2172">
        <v>596.36300000000006</v>
      </c>
      <c r="M2172">
        <v>516.24599999999998</v>
      </c>
      <c r="N2172">
        <v>1830.085</v>
      </c>
      <c r="O2172">
        <v>15.712999999999999</v>
      </c>
      <c r="P2172">
        <v>16.206</v>
      </c>
      <c r="Q2172">
        <v>0.96</v>
      </c>
      <c r="Z2172">
        <v>67341</v>
      </c>
      <c r="AA2172">
        <v>15067107</v>
      </c>
      <c r="AB2172">
        <v>346.63499999999999</v>
      </c>
      <c r="AC2172">
        <v>1.5489999999999999</v>
      </c>
      <c r="AD2172">
        <v>58307</v>
      </c>
      <c r="AE2172">
        <v>1.341</v>
      </c>
      <c r="AF2172">
        <v>0.38490000000000002</v>
      </c>
      <c r="AG2172">
        <v>2.6</v>
      </c>
      <c r="AH2172" t="s">
        <v>204</v>
      </c>
      <c r="AI2172">
        <v>20408409</v>
      </c>
      <c r="AJ2172">
        <v>11986075</v>
      </c>
      <c r="AK2172">
        <v>8443014</v>
      </c>
      <c r="AM2172">
        <v>279136</v>
      </c>
      <c r="AN2172">
        <v>222783</v>
      </c>
      <c r="AO2172">
        <v>46.95</v>
      </c>
      <c r="AP2172">
        <v>27.58</v>
      </c>
      <c r="AQ2172">
        <v>19.420000000000002</v>
      </c>
      <c r="AS2172">
        <v>5125</v>
      </c>
      <c r="AT2172">
        <v>128576</v>
      </c>
      <c r="AU2172">
        <v>0.29599999999999999</v>
      </c>
      <c r="AV2172">
        <v>57.41</v>
      </c>
      <c r="AW2172">
        <v>43466822</v>
      </c>
      <c r="AX2172">
        <v>77.39</v>
      </c>
      <c r="AY2172">
        <v>41.4</v>
      </c>
      <c r="AZ2172">
        <v>16.462</v>
      </c>
      <c r="BA2172">
        <v>11.132999999999999</v>
      </c>
      <c r="BB2172">
        <v>7894.393</v>
      </c>
      <c r="BC2172">
        <v>0.1</v>
      </c>
      <c r="BD2172">
        <v>539.84900000000005</v>
      </c>
      <c r="BE2172">
        <v>7.11</v>
      </c>
      <c r="BF2172">
        <v>13.5</v>
      </c>
      <c r="BG2172">
        <v>47.4</v>
      </c>
      <c r="BI2172">
        <v>8.8000000000000007</v>
      </c>
      <c r="BJ2172">
        <v>72.06</v>
      </c>
      <c r="BK2172">
        <v>0.77900000000000003</v>
      </c>
    </row>
    <row r="2173" spans="1:67" x14ac:dyDescent="0.3">
      <c r="A2173" t="s">
        <v>208</v>
      </c>
      <c r="B2173" t="s">
        <v>206</v>
      </c>
      <c r="C2173" t="s">
        <v>209</v>
      </c>
      <c r="D2173" s="33">
        <v>44512</v>
      </c>
      <c r="E2173">
        <v>3328934</v>
      </c>
      <c r="F2173">
        <v>25240</v>
      </c>
      <c r="G2173">
        <v>22101.571</v>
      </c>
      <c r="H2173">
        <v>80330</v>
      </c>
      <c r="I2173">
        <v>782</v>
      </c>
      <c r="J2173">
        <v>712</v>
      </c>
      <c r="K2173">
        <v>76585.630999999994</v>
      </c>
      <c r="L2173">
        <v>580.673</v>
      </c>
      <c r="M2173">
        <v>508.47</v>
      </c>
      <c r="N2173">
        <v>1848.076</v>
      </c>
      <c r="O2173">
        <v>17.991</v>
      </c>
      <c r="P2173">
        <v>16.38</v>
      </c>
      <c r="Q2173">
        <v>0.95</v>
      </c>
      <c r="Z2173">
        <v>61714</v>
      </c>
      <c r="AA2173">
        <v>15128821</v>
      </c>
      <c r="AB2173">
        <v>348.05399999999997</v>
      </c>
      <c r="AC2173">
        <v>1.42</v>
      </c>
      <c r="AD2173">
        <v>56856</v>
      </c>
      <c r="AE2173">
        <v>1.3080000000000001</v>
      </c>
      <c r="AF2173">
        <v>0.38869999999999999</v>
      </c>
      <c r="AG2173">
        <v>2.6</v>
      </c>
      <c r="AH2173" t="s">
        <v>204</v>
      </c>
      <c r="AI2173">
        <v>20708263</v>
      </c>
      <c r="AJ2173">
        <v>12121802</v>
      </c>
      <c r="AK2173">
        <v>8607141</v>
      </c>
      <c r="AM2173">
        <v>299854</v>
      </c>
      <c r="AN2173">
        <v>225774</v>
      </c>
      <c r="AO2173">
        <v>47.64</v>
      </c>
      <c r="AP2173">
        <v>27.89</v>
      </c>
      <c r="AQ2173">
        <v>19.8</v>
      </c>
      <c r="AS2173">
        <v>5194</v>
      </c>
      <c r="AT2173">
        <v>121780</v>
      </c>
      <c r="AU2173">
        <v>0.28000000000000003</v>
      </c>
      <c r="AV2173">
        <v>57.41</v>
      </c>
      <c r="AW2173">
        <v>43466822</v>
      </c>
      <c r="AX2173">
        <v>77.39</v>
      </c>
      <c r="AY2173">
        <v>41.4</v>
      </c>
      <c r="AZ2173">
        <v>16.462</v>
      </c>
      <c r="BA2173">
        <v>11.132999999999999</v>
      </c>
      <c r="BB2173">
        <v>7894.393</v>
      </c>
      <c r="BC2173">
        <v>0.1</v>
      </c>
      <c r="BD2173">
        <v>539.84900000000005</v>
      </c>
      <c r="BE2173">
        <v>7.11</v>
      </c>
      <c r="BF2173">
        <v>13.5</v>
      </c>
      <c r="BG2173">
        <v>47.4</v>
      </c>
      <c r="BI2173">
        <v>8.8000000000000007</v>
      </c>
      <c r="BJ2173">
        <v>72.06</v>
      </c>
      <c r="BK2173">
        <v>0.77900000000000003</v>
      </c>
    </row>
    <row r="2174" spans="1:67" x14ac:dyDescent="0.3">
      <c r="A2174" t="s">
        <v>208</v>
      </c>
      <c r="B2174" t="s">
        <v>206</v>
      </c>
      <c r="C2174" t="s">
        <v>209</v>
      </c>
      <c r="D2174" s="33">
        <v>44513</v>
      </c>
      <c r="E2174">
        <v>3353694</v>
      </c>
      <c r="F2174">
        <v>24760</v>
      </c>
      <c r="G2174">
        <v>21897.571</v>
      </c>
      <c r="H2174">
        <v>81054</v>
      </c>
      <c r="I2174">
        <v>724</v>
      </c>
      <c r="J2174">
        <v>697</v>
      </c>
      <c r="K2174">
        <v>77155.260999999999</v>
      </c>
      <c r="L2174">
        <v>569.63</v>
      </c>
      <c r="M2174">
        <v>503.77699999999999</v>
      </c>
      <c r="N2174">
        <v>1864.7329999999999</v>
      </c>
      <c r="O2174">
        <v>16.655999999999999</v>
      </c>
      <c r="P2174">
        <v>16.035</v>
      </c>
      <c r="Q2174">
        <v>0.94</v>
      </c>
      <c r="AD2174">
        <v>52320</v>
      </c>
      <c r="AE2174">
        <v>1.204</v>
      </c>
      <c r="AF2174">
        <v>0.41849999999999998</v>
      </c>
      <c r="AG2174">
        <v>2.4</v>
      </c>
      <c r="AH2174" t="s">
        <v>204</v>
      </c>
      <c r="AI2174">
        <v>20853504</v>
      </c>
      <c r="AJ2174">
        <v>12187559</v>
      </c>
      <c r="AK2174">
        <v>8686625</v>
      </c>
      <c r="AM2174">
        <v>145241</v>
      </c>
      <c r="AN2174">
        <v>227750</v>
      </c>
      <c r="AO2174">
        <v>47.98</v>
      </c>
      <c r="AP2174">
        <v>28.04</v>
      </c>
      <c r="AQ2174">
        <v>19.98</v>
      </c>
      <c r="AS2174">
        <v>5240</v>
      </c>
      <c r="AT2174">
        <v>118983</v>
      </c>
      <c r="AU2174">
        <v>0.27400000000000002</v>
      </c>
      <c r="AV2174">
        <v>57.41</v>
      </c>
      <c r="AW2174">
        <v>43466822</v>
      </c>
      <c r="AX2174">
        <v>77.39</v>
      </c>
      <c r="AY2174">
        <v>41.4</v>
      </c>
      <c r="AZ2174">
        <v>16.462</v>
      </c>
      <c r="BA2174">
        <v>11.132999999999999</v>
      </c>
      <c r="BB2174">
        <v>7894.393</v>
      </c>
      <c r="BC2174">
        <v>0.1</v>
      </c>
      <c r="BD2174">
        <v>539.84900000000005</v>
      </c>
      <c r="BE2174">
        <v>7.11</v>
      </c>
      <c r="BF2174">
        <v>13.5</v>
      </c>
      <c r="BG2174">
        <v>47.4</v>
      </c>
      <c r="BI2174">
        <v>8.8000000000000007</v>
      </c>
      <c r="BJ2174">
        <v>72.06</v>
      </c>
      <c r="BK2174">
        <v>0.77900000000000003</v>
      </c>
    </row>
    <row r="2175" spans="1:67" x14ac:dyDescent="0.3">
      <c r="A2175" t="s">
        <v>208</v>
      </c>
      <c r="B2175" t="s">
        <v>206</v>
      </c>
      <c r="C2175" t="s">
        <v>209</v>
      </c>
      <c r="D2175" s="33">
        <v>44514</v>
      </c>
      <c r="E2175">
        <v>3369387</v>
      </c>
      <c r="F2175">
        <v>15693</v>
      </c>
      <c r="G2175">
        <v>21488.571</v>
      </c>
      <c r="H2175">
        <v>81482</v>
      </c>
      <c r="I2175">
        <v>428</v>
      </c>
      <c r="J2175">
        <v>689.28599999999994</v>
      </c>
      <c r="K2175">
        <v>77516.294999999998</v>
      </c>
      <c r="L2175">
        <v>361.03399999999999</v>
      </c>
      <c r="M2175">
        <v>494.36700000000002</v>
      </c>
      <c r="N2175">
        <v>1874.579</v>
      </c>
      <c r="O2175">
        <v>9.8469999999999995</v>
      </c>
      <c r="P2175">
        <v>15.858000000000001</v>
      </c>
      <c r="Q2175">
        <v>0.94</v>
      </c>
      <c r="AD2175">
        <v>51500</v>
      </c>
      <c r="AE2175">
        <v>1.1850000000000001</v>
      </c>
      <c r="AF2175">
        <v>0.4173</v>
      </c>
      <c r="AG2175">
        <v>2.4</v>
      </c>
      <c r="AH2175" t="s">
        <v>204</v>
      </c>
      <c r="AI2175">
        <v>20950877</v>
      </c>
      <c r="AJ2175">
        <v>12228642</v>
      </c>
      <c r="AK2175">
        <v>8742915</v>
      </c>
      <c r="AM2175">
        <v>97373</v>
      </c>
      <c r="AN2175">
        <v>229506</v>
      </c>
      <c r="AO2175">
        <v>48.2</v>
      </c>
      <c r="AP2175">
        <v>28.13</v>
      </c>
      <c r="AQ2175">
        <v>20.11</v>
      </c>
      <c r="AS2175">
        <v>5280</v>
      </c>
      <c r="AT2175">
        <v>117480</v>
      </c>
      <c r="AU2175">
        <v>0.27</v>
      </c>
      <c r="AV2175">
        <v>57.41</v>
      </c>
      <c r="AW2175">
        <v>43466822</v>
      </c>
      <c r="AX2175">
        <v>77.39</v>
      </c>
      <c r="AY2175">
        <v>41.4</v>
      </c>
      <c r="AZ2175">
        <v>16.462</v>
      </c>
      <c r="BA2175">
        <v>11.132999999999999</v>
      </c>
      <c r="BB2175">
        <v>7894.393</v>
      </c>
      <c r="BC2175">
        <v>0.1</v>
      </c>
      <c r="BD2175">
        <v>539.84900000000005</v>
      </c>
      <c r="BE2175">
        <v>7.11</v>
      </c>
      <c r="BF2175">
        <v>13.5</v>
      </c>
      <c r="BG2175">
        <v>47.4</v>
      </c>
      <c r="BI2175">
        <v>8.8000000000000007</v>
      </c>
      <c r="BJ2175">
        <v>72.06</v>
      </c>
      <c r="BK2175">
        <v>0.77900000000000003</v>
      </c>
    </row>
    <row r="2176" spans="1:67" x14ac:dyDescent="0.3">
      <c r="A2176" t="s">
        <v>208</v>
      </c>
      <c r="B2176" t="s">
        <v>206</v>
      </c>
      <c r="C2176" t="s">
        <v>209</v>
      </c>
      <c r="D2176" s="33">
        <v>44515</v>
      </c>
      <c r="E2176">
        <v>3381399</v>
      </c>
      <c r="F2176">
        <v>12012</v>
      </c>
      <c r="G2176">
        <v>21174.429</v>
      </c>
      <c r="H2176">
        <v>81948</v>
      </c>
      <c r="I2176">
        <v>466</v>
      </c>
      <c r="J2176">
        <v>684.57100000000003</v>
      </c>
      <c r="K2176">
        <v>77792.644</v>
      </c>
      <c r="L2176">
        <v>276.34899999999999</v>
      </c>
      <c r="M2176">
        <v>487.14</v>
      </c>
      <c r="N2176">
        <v>1885.3</v>
      </c>
      <c r="O2176">
        <v>10.721</v>
      </c>
      <c r="P2176">
        <v>15.749000000000001</v>
      </c>
      <c r="Q2176">
        <v>0.92</v>
      </c>
      <c r="AA2176">
        <v>15246974</v>
      </c>
      <c r="AB2176">
        <v>350.77300000000002</v>
      </c>
      <c r="AD2176">
        <v>52913</v>
      </c>
      <c r="AE2176">
        <v>1.2170000000000001</v>
      </c>
      <c r="AF2176">
        <v>0.4002</v>
      </c>
      <c r="AG2176">
        <v>2.5</v>
      </c>
      <c r="AH2176" t="s">
        <v>204</v>
      </c>
      <c r="AI2176">
        <v>21218965</v>
      </c>
      <c r="AJ2176">
        <v>12331550</v>
      </c>
      <c r="AK2176">
        <v>8908095</v>
      </c>
      <c r="AM2176">
        <v>268088</v>
      </c>
      <c r="AN2176">
        <v>233456</v>
      </c>
      <c r="AO2176">
        <v>48.82</v>
      </c>
      <c r="AP2176">
        <v>28.37</v>
      </c>
      <c r="AQ2176">
        <v>20.49</v>
      </c>
      <c r="AS2176">
        <v>5371</v>
      </c>
      <c r="AT2176">
        <v>112118</v>
      </c>
      <c r="AU2176">
        <v>0.25800000000000001</v>
      </c>
      <c r="AV2176">
        <v>57.41</v>
      </c>
      <c r="AW2176">
        <v>43466822</v>
      </c>
      <c r="AX2176">
        <v>77.39</v>
      </c>
      <c r="AY2176">
        <v>41.4</v>
      </c>
      <c r="AZ2176">
        <v>16.462</v>
      </c>
      <c r="BA2176">
        <v>11.132999999999999</v>
      </c>
      <c r="BB2176">
        <v>7894.393</v>
      </c>
      <c r="BC2176">
        <v>0.1</v>
      </c>
      <c r="BD2176">
        <v>539.84900000000005</v>
      </c>
      <c r="BE2176">
        <v>7.11</v>
      </c>
      <c r="BF2176">
        <v>13.5</v>
      </c>
      <c r="BG2176">
        <v>47.4</v>
      </c>
      <c r="BI2176">
        <v>8.8000000000000007</v>
      </c>
      <c r="BJ2176">
        <v>72.06</v>
      </c>
      <c r="BK2176">
        <v>0.77900000000000003</v>
      </c>
    </row>
    <row r="2177" spans="1:67" x14ac:dyDescent="0.3">
      <c r="A2177" t="s">
        <v>208</v>
      </c>
      <c r="B2177" t="s">
        <v>206</v>
      </c>
      <c r="C2177" t="s">
        <v>209</v>
      </c>
      <c r="D2177" s="33">
        <v>44516</v>
      </c>
      <c r="E2177">
        <v>3398913</v>
      </c>
      <c r="F2177">
        <v>17514</v>
      </c>
      <c r="G2177">
        <v>20798</v>
      </c>
      <c r="H2177">
        <v>82813</v>
      </c>
      <c r="I2177">
        <v>865</v>
      </c>
      <c r="J2177">
        <v>685.14300000000003</v>
      </c>
      <c r="K2177">
        <v>78195.572</v>
      </c>
      <c r="L2177">
        <v>402.928</v>
      </c>
      <c r="M2177">
        <v>478.48</v>
      </c>
      <c r="N2177">
        <v>1905.2</v>
      </c>
      <c r="O2177">
        <v>19.899999999999999</v>
      </c>
      <c r="P2177">
        <v>15.762</v>
      </c>
      <c r="Q2177">
        <v>0.9</v>
      </c>
      <c r="Z2177">
        <v>45674</v>
      </c>
      <c r="AA2177">
        <v>15292648</v>
      </c>
      <c r="AB2177">
        <v>351.82299999999998</v>
      </c>
      <c r="AC2177">
        <v>1.0509999999999999</v>
      </c>
      <c r="AD2177">
        <v>51787</v>
      </c>
      <c r="AE2177">
        <v>1.1910000000000001</v>
      </c>
      <c r="AF2177">
        <v>0.40160000000000001</v>
      </c>
      <c r="AG2177">
        <v>2.5</v>
      </c>
      <c r="AH2177" t="s">
        <v>204</v>
      </c>
      <c r="AI2177">
        <v>21513820</v>
      </c>
      <c r="AJ2177">
        <v>12445579</v>
      </c>
      <c r="AK2177">
        <v>9088921</v>
      </c>
      <c r="AM2177">
        <v>294855</v>
      </c>
      <c r="AN2177">
        <v>237378</v>
      </c>
      <c r="AO2177">
        <v>49.49</v>
      </c>
      <c r="AP2177">
        <v>28.63</v>
      </c>
      <c r="AQ2177">
        <v>20.91</v>
      </c>
      <c r="AS2177">
        <v>5461</v>
      </c>
      <c r="AT2177">
        <v>106885</v>
      </c>
      <c r="AU2177">
        <v>0.246</v>
      </c>
      <c r="AV2177">
        <v>57.41</v>
      </c>
      <c r="AW2177">
        <v>43466822</v>
      </c>
      <c r="AX2177">
        <v>77.39</v>
      </c>
      <c r="AY2177">
        <v>41.4</v>
      </c>
      <c r="AZ2177">
        <v>16.462</v>
      </c>
      <c r="BA2177">
        <v>11.132999999999999</v>
      </c>
      <c r="BB2177">
        <v>7894.393</v>
      </c>
      <c r="BC2177">
        <v>0.1</v>
      </c>
      <c r="BD2177">
        <v>539.84900000000005</v>
      </c>
      <c r="BE2177">
        <v>7.11</v>
      </c>
      <c r="BF2177">
        <v>13.5</v>
      </c>
      <c r="BG2177">
        <v>47.4</v>
      </c>
      <c r="BI2177">
        <v>8.8000000000000007</v>
      </c>
      <c r="BJ2177">
        <v>72.06</v>
      </c>
      <c r="BK2177">
        <v>0.77900000000000003</v>
      </c>
    </row>
    <row r="2178" spans="1:67" x14ac:dyDescent="0.3">
      <c r="A2178" t="s">
        <v>208</v>
      </c>
      <c r="B2178" t="s">
        <v>206</v>
      </c>
      <c r="C2178" t="s">
        <v>209</v>
      </c>
      <c r="D2178" s="33">
        <v>44517</v>
      </c>
      <c r="E2178">
        <v>3418792</v>
      </c>
      <c r="F2178">
        <v>19879</v>
      </c>
      <c r="G2178">
        <v>20145.714</v>
      </c>
      <c r="H2178">
        <v>83609</v>
      </c>
      <c r="I2178">
        <v>796</v>
      </c>
      <c r="J2178">
        <v>677.71400000000006</v>
      </c>
      <c r="K2178">
        <v>78652.909</v>
      </c>
      <c r="L2178">
        <v>457.33699999999999</v>
      </c>
      <c r="M2178">
        <v>463.47300000000001</v>
      </c>
      <c r="N2178">
        <v>1923.5129999999999</v>
      </c>
      <c r="O2178">
        <v>18.312999999999999</v>
      </c>
      <c r="P2178">
        <v>15.592000000000001</v>
      </c>
      <c r="Q2178">
        <v>0.87</v>
      </c>
      <c r="AD2178">
        <v>45850</v>
      </c>
      <c r="AE2178">
        <v>1.0549999999999999</v>
      </c>
      <c r="AF2178">
        <v>0.43940000000000001</v>
      </c>
      <c r="AG2178">
        <v>2.2999999999999998</v>
      </c>
      <c r="AH2178" t="s">
        <v>204</v>
      </c>
      <c r="AI2178">
        <v>21811652</v>
      </c>
      <c r="AJ2178">
        <v>12554333</v>
      </c>
      <c r="AK2178">
        <v>9277999</v>
      </c>
      <c r="AM2178">
        <v>297832</v>
      </c>
      <c r="AN2178">
        <v>240340</v>
      </c>
      <c r="AO2178">
        <v>50.18</v>
      </c>
      <c r="AP2178">
        <v>28.88</v>
      </c>
      <c r="AQ2178">
        <v>21.35</v>
      </c>
      <c r="AS2178">
        <v>5529</v>
      </c>
      <c r="AT2178">
        <v>101372</v>
      </c>
      <c r="AU2178">
        <v>0.23300000000000001</v>
      </c>
      <c r="AV2178">
        <v>57.41</v>
      </c>
      <c r="AW2178">
        <v>43466822</v>
      </c>
      <c r="AX2178">
        <v>77.39</v>
      </c>
      <c r="AY2178">
        <v>41.4</v>
      </c>
      <c r="AZ2178">
        <v>16.462</v>
      </c>
      <c r="BA2178">
        <v>11.132999999999999</v>
      </c>
      <c r="BB2178">
        <v>7894.393</v>
      </c>
      <c r="BC2178">
        <v>0.1</v>
      </c>
      <c r="BD2178">
        <v>539.84900000000005</v>
      </c>
      <c r="BE2178">
        <v>7.11</v>
      </c>
      <c r="BF2178">
        <v>13.5</v>
      </c>
      <c r="BG2178">
        <v>47.4</v>
      </c>
      <c r="BI2178">
        <v>8.8000000000000007</v>
      </c>
      <c r="BJ2178">
        <v>72.06</v>
      </c>
      <c r="BK2178">
        <v>0.77900000000000003</v>
      </c>
    </row>
    <row r="2179" spans="1:67" x14ac:dyDescent="0.3">
      <c r="A2179" t="s">
        <v>208</v>
      </c>
      <c r="B2179" t="s">
        <v>206</v>
      </c>
      <c r="C2179" t="s">
        <v>209</v>
      </c>
      <c r="D2179" s="33">
        <v>44518</v>
      </c>
      <c r="E2179">
        <v>3440602</v>
      </c>
      <c r="F2179">
        <v>21810</v>
      </c>
      <c r="G2179">
        <v>19558.286</v>
      </c>
      <c r="H2179">
        <v>84393</v>
      </c>
      <c r="I2179">
        <v>784</v>
      </c>
      <c r="J2179">
        <v>692.14300000000003</v>
      </c>
      <c r="K2179">
        <v>79154.671000000002</v>
      </c>
      <c r="L2179">
        <v>501.762</v>
      </c>
      <c r="M2179">
        <v>449.959</v>
      </c>
      <c r="N2179">
        <v>1941.55</v>
      </c>
      <c r="O2179">
        <v>18.036999999999999</v>
      </c>
      <c r="P2179">
        <v>15.923</v>
      </c>
      <c r="Q2179">
        <v>0.85</v>
      </c>
      <c r="AA2179">
        <v>15348780</v>
      </c>
      <c r="AB2179">
        <v>353.11500000000001</v>
      </c>
      <c r="AD2179">
        <v>40239</v>
      </c>
      <c r="AE2179">
        <v>0.92600000000000005</v>
      </c>
      <c r="AF2179">
        <v>0.48609999999999998</v>
      </c>
      <c r="AG2179">
        <v>2.1</v>
      </c>
      <c r="AH2179" t="s">
        <v>204</v>
      </c>
      <c r="AI2179">
        <v>22105972</v>
      </c>
      <c r="AJ2179">
        <v>12657190</v>
      </c>
      <c r="AK2179">
        <v>9469462</v>
      </c>
      <c r="AM2179">
        <v>294320</v>
      </c>
      <c r="AN2179">
        <v>242509</v>
      </c>
      <c r="AO2179">
        <v>50.86</v>
      </c>
      <c r="AP2179">
        <v>29.12</v>
      </c>
      <c r="AQ2179">
        <v>21.79</v>
      </c>
      <c r="AS2179">
        <v>5579</v>
      </c>
      <c r="AT2179">
        <v>95874</v>
      </c>
      <c r="AU2179">
        <v>0.221</v>
      </c>
      <c r="AV2179">
        <v>57.41</v>
      </c>
      <c r="AW2179">
        <v>43466822</v>
      </c>
      <c r="AX2179">
        <v>77.39</v>
      </c>
      <c r="AY2179">
        <v>41.4</v>
      </c>
      <c r="AZ2179">
        <v>16.462</v>
      </c>
      <c r="BA2179">
        <v>11.132999999999999</v>
      </c>
      <c r="BB2179">
        <v>7894.393</v>
      </c>
      <c r="BC2179">
        <v>0.1</v>
      </c>
      <c r="BD2179">
        <v>539.84900000000005</v>
      </c>
      <c r="BE2179">
        <v>7.11</v>
      </c>
      <c r="BF2179">
        <v>13.5</v>
      </c>
      <c r="BG2179">
        <v>47.4</v>
      </c>
      <c r="BI2179">
        <v>8.8000000000000007</v>
      </c>
      <c r="BJ2179">
        <v>72.06</v>
      </c>
      <c r="BK2179">
        <v>0.77900000000000003</v>
      </c>
    </row>
    <row r="2180" spans="1:67" x14ac:dyDescent="0.3">
      <c r="A2180" t="s">
        <v>208</v>
      </c>
      <c r="B2180" t="s">
        <v>206</v>
      </c>
      <c r="C2180" t="s">
        <v>209</v>
      </c>
      <c r="D2180" s="33">
        <v>44519</v>
      </c>
      <c r="E2180">
        <v>3461873</v>
      </c>
      <c r="F2180">
        <v>21271</v>
      </c>
      <c r="G2180">
        <v>18991.286</v>
      </c>
      <c r="H2180">
        <v>85151</v>
      </c>
      <c r="I2180">
        <v>758</v>
      </c>
      <c r="J2180">
        <v>688.71400000000006</v>
      </c>
      <c r="K2180">
        <v>79644.032999999996</v>
      </c>
      <c r="L2180">
        <v>489.36200000000002</v>
      </c>
      <c r="M2180">
        <v>436.91500000000002</v>
      </c>
      <c r="N2180">
        <v>1958.9880000000001</v>
      </c>
      <c r="O2180">
        <v>17.439</v>
      </c>
      <c r="P2180">
        <v>15.845000000000001</v>
      </c>
      <c r="Q2180">
        <v>0.84</v>
      </c>
      <c r="Z2180">
        <v>113106</v>
      </c>
      <c r="AA2180">
        <v>15461886</v>
      </c>
      <c r="AB2180">
        <v>355.71699999999998</v>
      </c>
      <c r="AC2180">
        <v>2.6019999999999999</v>
      </c>
      <c r="AD2180">
        <v>47581</v>
      </c>
      <c r="AE2180">
        <v>1.095</v>
      </c>
      <c r="AF2180">
        <v>0.39910000000000001</v>
      </c>
      <c r="AG2180">
        <v>2.5</v>
      </c>
      <c r="AH2180" t="s">
        <v>204</v>
      </c>
      <c r="AI2180">
        <v>22417288</v>
      </c>
      <c r="AJ2180">
        <v>12755984</v>
      </c>
      <c r="AK2180">
        <v>9681984</v>
      </c>
      <c r="AM2180">
        <v>311316</v>
      </c>
      <c r="AN2180">
        <v>244146</v>
      </c>
      <c r="AO2180">
        <v>51.57</v>
      </c>
      <c r="AP2180">
        <v>29.35</v>
      </c>
      <c r="AQ2180">
        <v>22.27</v>
      </c>
      <c r="AS2180">
        <v>5617</v>
      </c>
      <c r="AT2180">
        <v>90597</v>
      </c>
      <c r="AU2180">
        <v>0.20799999999999999</v>
      </c>
      <c r="AV2180">
        <v>57.41</v>
      </c>
      <c r="AW2180">
        <v>43466822</v>
      </c>
      <c r="AX2180">
        <v>77.39</v>
      </c>
      <c r="AY2180">
        <v>41.4</v>
      </c>
      <c r="AZ2180">
        <v>16.462</v>
      </c>
      <c r="BA2180">
        <v>11.132999999999999</v>
      </c>
      <c r="BB2180">
        <v>7894.393</v>
      </c>
      <c r="BC2180">
        <v>0.1</v>
      </c>
      <c r="BD2180">
        <v>539.84900000000005</v>
      </c>
      <c r="BE2180">
        <v>7.11</v>
      </c>
      <c r="BF2180">
        <v>13.5</v>
      </c>
      <c r="BG2180">
        <v>47.4</v>
      </c>
      <c r="BI2180">
        <v>8.8000000000000007</v>
      </c>
      <c r="BJ2180">
        <v>72.06</v>
      </c>
      <c r="BK2180">
        <v>0.77900000000000003</v>
      </c>
    </row>
    <row r="2181" spans="1:67" x14ac:dyDescent="0.3">
      <c r="A2181" t="s">
        <v>208</v>
      </c>
      <c r="B2181" t="s">
        <v>206</v>
      </c>
      <c r="C2181" t="s">
        <v>209</v>
      </c>
      <c r="D2181" s="33">
        <v>44520</v>
      </c>
      <c r="E2181">
        <v>3481347</v>
      </c>
      <c r="F2181">
        <v>19474</v>
      </c>
      <c r="G2181">
        <v>18236.143</v>
      </c>
      <c r="H2181">
        <v>85847</v>
      </c>
      <c r="I2181">
        <v>696</v>
      </c>
      <c r="J2181">
        <v>684.71400000000006</v>
      </c>
      <c r="K2181">
        <v>80092.053</v>
      </c>
      <c r="L2181">
        <v>448.02</v>
      </c>
      <c r="M2181">
        <v>419.54199999999997</v>
      </c>
      <c r="N2181">
        <v>1975.001</v>
      </c>
      <c r="O2181">
        <v>16.012</v>
      </c>
      <c r="P2181">
        <v>15.753</v>
      </c>
      <c r="Q2181">
        <v>0.84</v>
      </c>
      <c r="AD2181">
        <v>47685</v>
      </c>
      <c r="AE2181">
        <v>1.097</v>
      </c>
      <c r="AF2181">
        <v>0.38240000000000002</v>
      </c>
      <c r="AG2181">
        <v>2.6</v>
      </c>
      <c r="AH2181" t="s">
        <v>204</v>
      </c>
      <c r="AI2181">
        <v>22569609</v>
      </c>
      <c r="AJ2181">
        <v>12805744</v>
      </c>
      <c r="AK2181">
        <v>9784545</v>
      </c>
      <c r="AM2181">
        <v>152321</v>
      </c>
      <c r="AN2181">
        <v>245158</v>
      </c>
      <c r="AO2181">
        <v>51.92</v>
      </c>
      <c r="AP2181">
        <v>29.46</v>
      </c>
      <c r="AQ2181">
        <v>22.51</v>
      </c>
      <c r="AS2181">
        <v>5640</v>
      </c>
      <c r="AT2181">
        <v>88312</v>
      </c>
      <c r="AU2181">
        <v>0.20300000000000001</v>
      </c>
      <c r="AV2181">
        <v>57.41</v>
      </c>
      <c r="AW2181">
        <v>43466822</v>
      </c>
      <c r="AX2181">
        <v>77.39</v>
      </c>
      <c r="AY2181">
        <v>41.4</v>
      </c>
      <c r="AZ2181">
        <v>16.462</v>
      </c>
      <c r="BA2181">
        <v>11.132999999999999</v>
      </c>
      <c r="BB2181">
        <v>7894.393</v>
      </c>
      <c r="BC2181">
        <v>0.1</v>
      </c>
      <c r="BD2181">
        <v>539.84900000000005</v>
      </c>
      <c r="BE2181">
        <v>7.11</v>
      </c>
      <c r="BF2181">
        <v>13.5</v>
      </c>
      <c r="BG2181">
        <v>47.4</v>
      </c>
      <c r="BI2181">
        <v>8.8000000000000007</v>
      </c>
      <c r="BJ2181">
        <v>72.06</v>
      </c>
      <c r="BK2181">
        <v>0.77900000000000003</v>
      </c>
    </row>
    <row r="2182" spans="1:67" x14ac:dyDescent="0.3">
      <c r="A2182" t="s">
        <v>208</v>
      </c>
      <c r="B2182" t="s">
        <v>206</v>
      </c>
      <c r="C2182" t="s">
        <v>209</v>
      </c>
      <c r="D2182" s="33">
        <v>44521</v>
      </c>
      <c r="E2182">
        <v>3493203</v>
      </c>
      <c r="F2182">
        <v>11856</v>
      </c>
      <c r="G2182">
        <v>17688</v>
      </c>
      <c r="H2182">
        <v>86260</v>
      </c>
      <c r="I2182">
        <v>413</v>
      </c>
      <c r="J2182">
        <v>682.57100000000003</v>
      </c>
      <c r="K2182">
        <v>80364.812000000005</v>
      </c>
      <c r="L2182">
        <v>272.76</v>
      </c>
      <c r="M2182">
        <v>406.93099999999998</v>
      </c>
      <c r="N2182">
        <v>1984.502</v>
      </c>
      <c r="O2182">
        <v>9.5009999999999994</v>
      </c>
      <c r="P2182">
        <v>15.702999999999999</v>
      </c>
      <c r="Q2182">
        <v>0.84</v>
      </c>
      <c r="AA2182">
        <v>15542112</v>
      </c>
      <c r="AB2182">
        <v>357.56299999999999</v>
      </c>
      <c r="AD2182">
        <v>47789</v>
      </c>
      <c r="AE2182">
        <v>1.099</v>
      </c>
      <c r="AF2182">
        <v>0.37009999999999998</v>
      </c>
      <c r="AG2182">
        <v>2.7</v>
      </c>
      <c r="AH2182" t="s">
        <v>204</v>
      </c>
      <c r="AI2182">
        <v>22669435</v>
      </c>
      <c r="AJ2182">
        <v>12835126</v>
      </c>
      <c r="AK2182">
        <v>9854989</v>
      </c>
      <c r="AM2182">
        <v>99826</v>
      </c>
      <c r="AN2182">
        <v>245508</v>
      </c>
      <c r="AO2182">
        <v>52.15</v>
      </c>
      <c r="AP2182">
        <v>29.53</v>
      </c>
      <c r="AQ2182">
        <v>22.67</v>
      </c>
      <c r="AS2182">
        <v>5648</v>
      </c>
      <c r="AT2182">
        <v>86641</v>
      </c>
      <c r="AU2182">
        <v>0.19900000000000001</v>
      </c>
      <c r="AV2182">
        <v>57.41</v>
      </c>
      <c r="AW2182">
        <v>43466822</v>
      </c>
      <c r="AX2182">
        <v>77.39</v>
      </c>
      <c r="AY2182">
        <v>41.4</v>
      </c>
      <c r="AZ2182">
        <v>16.462</v>
      </c>
      <c r="BA2182">
        <v>11.132999999999999</v>
      </c>
      <c r="BB2182">
        <v>7894.393</v>
      </c>
      <c r="BC2182">
        <v>0.1</v>
      </c>
      <c r="BD2182">
        <v>539.84900000000005</v>
      </c>
      <c r="BE2182">
        <v>7.11</v>
      </c>
      <c r="BF2182">
        <v>13.5</v>
      </c>
      <c r="BG2182">
        <v>47.4</v>
      </c>
      <c r="BI2182">
        <v>8.8000000000000007</v>
      </c>
      <c r="BJ2182">
        <v>72.06</v>
      </c>
      <c r="BK2182">
        <v>0.77900000000000003</v>
      </c>
    </row>
    <row r="2183" spans="1:67" x14ac:dyDescent="0.3">
      <c r="A2183" t="s">
        <v>208</v>
      </c>
      <c r="B2183" t="s">
        <v>206</v>
      </c>
      <c r="C2183" t="s">
        <v>209</v>
      </c>
      <c r="D2183" s="33">
        <v>44522</v>
      </c>
      <c r="E2183">
        <v>3501815</v>
      </c>
      <c r="F2183">
        <v>8612</v>
      </c>
      <c r="G2183">
        <v>17202.286</v>
      </c>
      <c r="H2183">
        <v>86615</v>
      </c>
      <c r="I2183">
        <v>355</v>
      </c>
      <c r="J2183">
        <v>666.71400000000006</v>
      </c>
      <c r="K2183">
        <v>80562.941000000006</v>
      </c>
      <c r="L2183">
        <v>198.12799999999999</v>
      </c>
      <c r="M2183">
        <v>395.75700000000001</v>
      </c>
      <c r="N2183">
        <v>1992.6690000000001</v>
      </c>
      <c r="O2183">
        <v>8.1669999999999998</v>
      </c>
      <c r="P2183">
        <v>15.337999999999999</v>
      </c>
      <c r="Q2183">
        <v>0.83</v>
      </c>
      <c r="AD2183">
        <v>45993</v>
      </c>
      <c r="AE2183">
        <v>1.0580000000000001</v>
      </c>
      <c r="AF2183">
        <v>0.374</v>
      </c>
      <c r="AG2183">
        <v>2.7</v>
      </c>
      <c r="AH2183" t="s">
        <v>204</v>
      </c>
      <c r="AI2183">
        <v>22939693</v>
      </c>
      <c r="AJ2183">
        <v>12914333</v>
      </c>
      <c r="AK2183">
        <v>10046040</v>
      </c>
      <c r="AM2183">
        <v>270258</v>
      </c>
      <c r="AN2183">
        <v>245818</v>
      </c>
      <c r="AO2183">
        <v>52.78</v>
      </c>
      <c r="AP2183">
        <v>29.71</v>
      </c>
      <c r="AQ2183">
        <v>23.11</v>
      </c>
      <c r="AS2183">
        <v>5655</v>
      </c>
      <c r="AT2183">
        <v>83255</v>
      </c>
      <c r="AU2183">
        <v>0.192</v>
      </c>
      <c r="AV2183">
        <v>57.41</v>
      </c>
      <c r="AW2183">
        <v>43466822</v>
      </c>
      <c r="AX2183">
        <v>77.39</v>
      </c>
      <c r="AY2183">
        <v>41.4</v>
      </c>
      <c r="AZ2183">
        <v>16.462</v>
      </c>
      <c r="BA2183">
        <v>11.132999999999999</v>
      </c>
      <c r="BB2183">
        <v>7894.393</v>
      </c>
      <c r="BC2183">
        <v>0.1</v>
      </c>
      <c r="BD2183">
        <v>539.84900000000005</v>
      </c>
      <c r="BE2183">
        <v>7.11</v>
      </c>
      <c r="BF2183">
        <v>13.5</v>
      </c>
      <c r="BG2183">
        <v>47.4</v>
      </c>
      <c r="BI2183">
        <v>8.8000000000000007</v>
      </c>
      <c r="BJ2183">
        <v>72.06</v>
      </c>
      <c r="BK2183">
        <v>0.77900000000000003</v>
      </c>
    </row>
    <row r="2184" spans="1:67" x14ac:dyDescent="0.3">
      <c r="A2184" t="s">
        <v>208</v>
      </c>
      <c r="B2184" t="s">
        <v>206</v>
      </c>
      <c r="C2184" t="s">
        <v>209</v>
      </c>
      <c r="D2184" s="33">
        <v>44523</v>
      </c>
      <c r="E2184">
        <v>3515641</v>
      </c>
      <c r="F2184">
        <v>13826</v>
      </c>
      <c r="G2184">
        <v>16675.429</v>
      </c>
      <c r="H2184">
        <v>87371</v>
      </c>
      <c r="I2184">
        <v>756</v>
      </c>
      <c r="J2184">
        <v>651.14300000000003</v>
      </c>
      <c r="K2184">
        <v>80881.021999999997</v>
      </c>
      <c r="L2184">
        <v>318.08199999999999</v>
      </c>
      <c r="M2184">
        <v>383.63600000000002</v>
      </c>
      <c r="N2184">
        <v>2010.0619999999999</v>
      </c>
      <c r="O2184">
        <v>17.393000000000001</v>
      </c>
      <c r="P2184">
        <v>14.98</v>
      </c>
      <c r="Q2184">
        <v>0.82</v>
      </c>
      <c r="AA2184">
        <v>15595737</v>
      </c>
      <c r="AB2184">
        <v>358.79599999999999</v>
      </c>
      <c r="AD2184">
        <v>43298</v>
      </c>
      <c r="AE2184">
        <v>0.996</v>
      </c>
      <c r="AF2184">
        <v>0.3851</v>
      </c>
      <c r="AG2184">
        <v>2.6</v>
      </c>
      <c r="AH2184" t="s">
        <v>204</v>
      </c>
      <c r="AI2184">
        <v>23225814</v>
      </c>
      <c r="AJ2184">
        <v>13000632</v>
      </c>
      <c r="AK2184">
        <v>10245862</v>
      </c>
      <c r="AM2184">
        <v>286121</v>
      </c>
      <c r="AN2184">
        <v>244571</v>
      </c>
      <c r="AO2184">
        <v>53.43</v>
      </c>
      <c r="AP2184">
        <v>29.91</v>
      </c>
      <c r="AQ2184">
        <v>23.57</v>
      </c>
      <c r="AS2184">
        <v>5627</v>
      </c>
      <c r="AT2184">
        <v>79293</v>
      </c>
      <c r="AU2184">
        <v>0.182</v>
      </c>
      <c r="AV2184">
        <v>57.41</v>
      </c>
      <c r="AW2184">
        <v>43466822</v>
      </c>
      <c r="AX2184">
        <v>77.39</v>
      </c>
      <c r="AY2184">
        <v>41.4</v>
      </c>
      <c r="AZ2184">
        <v>16.462</v>
      </c>
      <c r="BA2184">
        <v>11.132999999999999</v>
      </c>
      <c r="BB2184">
        <v>7894.393</v>
      </c>
      <c r="BC2184">
        <v>0.1</v>
      </c>
      <c r="BD2184">
        <v>539.84900000000005</v>
      </c>
      <c r="BE2184">
        <v>7.11</v>
      </c>
      <c r="BF2184">
        <v>13.5</v>
      </c>
      <c r="BG2184">
        <v>47.4</v>
      </c>
      <c r="BI2184">
        <v>8.8000000000000007</v>
      </c>
      <c r="BJ2184">
        <v>72.06</v>
      </c>
      <c r="BK2184">
        <v>0.77900000000000003</v>
      </c>
    </row>
    <row r="2185" spans="1:67" x14ac:dyDescent="0.3">
      <c r="A2185" t="s">
        <v>208</v>
      </c>
      <c r="B2185" t="s">
        <v>206</v>
      </c>
      <c r="C2185" t="s">
        <v>209</v>
      </c>
      <c r="D2185" s="33">
        <v>44524</v>
      </c>
      <c r="E2185">
        <v>3530969</v>
      </c>
      <c r="F2185">
        <v>15328</v>
      </c>
      <c r="G2185">
        <v>16025.286</v>
      </c>
      <c r="H2185">
        <v>87999</v>
      </c>
      <c r="I2185">
        <v>628</v>
      </c>
      <c r="J2185">
        <v>627.14300000000003</v>
      </c>
      <c r="K2185">
        <v>81233.659</v>
      </c>
      <c r="L2185">
        <v>352.637</v>
      </c>
      <c r="M2185">
        <v>368.67899999999997</v>
      </c>
      <c r="N2185">
        <v>2024.51</v>
      </c>
      <c r="O2185">
        <v>14.448</v>
      </c>
      <c r="P2185">
        <v>14.428000000000001</v>
      </c>
      <c r="Q2185">
        <v>0.8</v>
      </c>
      <c r="Z2185">
        <v>52719</v>
      </c>
      <c r="AA2185">
        <v>15648456</v>
      </c>
      <c r="AB2185">
        <v>360.00900000000001</v>
      </c>
      <c r="AC2185">
        <v>1.2130000000000001</v>
      </c>
      <c r="AD2185">
        <v>46820</v>
      </c>
      <c r="AE2185">
        <v>1.077</v>
      </c>
      <c r="AF2185">
        <v>0.34229999999999999</v>
      </c>
      <c r="AG2185">
        <v>2.9</v>
      </c>
      <c r="AH2185" t="s">
        <v>204</v>
      </c>
      <c r="AI2185">
        <v>23501133</v>
      </c>
      <c r="AJ2185">
        <v>13083133</v>
      </c>
      <c r="AK2185">
        <v>10438680</v>
      </c>
      <c r="AM2185">
        <v>275319</v>
      </c>
      <c r="AN2185">
        <v>241354</v>
      </c>
      <c r="AO2185">
        <v>54.07</v>
      </c>
      <c r="AP2185">
        <v>30.1</v>
      </c>
      <c r="AQ2185">
        <v>24.02</v>
      </c>
      <c r="AS2185">
        <v>5553</v>
      </c>
      <c r="AT2185">
        <v>75543</v>
      </c>
      <c r="AU2185">
        <v>0.17399999999999999</v>
      </c>
      <c r="AV2185">
        <v>57.41</v>
      </c>
      <c r="AW2185">
        <v>43466822</v>
      </c>
      <c r="AX2185">
        <v>77.39</v>
      </c>
      <c r="AY2185">
        <v>41.4</v>
      </c>
      <c r="AZ2185">
        <v>16.462</v>
      </c>
      <c r="BA2185">
        <v>11.132999999999999</v>
      </c>
      <c r="BB2185">
        <v>7894.393</v>
      </c>
      <c r="BC2185">
        <v>0.1</v>
      </c>
      <c r="BD2185">
        <v>539.84900000000005</v>
      </c>
      <c r="BE2185">
        <v>7.11</v>
      </c>
      <c r="BF2185">
        <v>13.5</v>
      </c>
      <c r="BG2185">
        <v>47.4</v>
      </c>
      <c r="BI2185">
        <v>8.8000000000000007</v>
      </c>
      <c r="BJ2185">
        <v>72.06</v>
      </c>
      <c r="BK2185">
        <v>0.77900000000000003</v>
      </c>
    </row>
    <row r="2186" spans="1:67" x14ac:dyDescent="0.3">
      <c r="A2186" t="s">
        <v>208</v>
      </c>
      <c r="B2186" t="s">
        <v>206</v>
      </c>
      <c r="C2186" t="s">
        <v>209</v>
      </c>
      <c r="D2186" s="33">
        <v>44525</v>
      </c>
      <c r="E2186">
        <v>3548842</v>
      </c>
      <c r="F2186">
        <v>17873</v>
      </c>
      <c r="G2186">
        <v>15462.857</v>
      </c>
      <c r="H2186">
        <v>88664</v>
      </c>
      <c r="I2186">
        <v>665</v>
      </c>
      <c r="J2186">
        <v>610.14300000000003</v>
      </c>
      <c r="K2186">
        <v>81644.846000000005</v>
      </c>
      <c r="L2186">
        <v>411.18700000000001</v>
      </c>
      <c r="M2186">
        <v>355.73899999999998</v>
      </c>
      <c r="N2186">
        <v>2039.809</v>
      </c>
      <c r="O2186">
        <v>15.298999999999999</v>
      </c>
      <c r="P2186">
        <v>14.037000000000001</v>
      </c>
      <c r="Q2186">
        <v>0.79</v>
      </c>
      <c r="Z2186">
        <v>52316</v>
      </c>
      <c r="AA2186">
        <v>15700772</v>
      </c>
      <c r="AB2186">
        <v>361.21300000000002</v>
      </c>
      <c r="AC2186">
        <v>1.204</v>
      </c>
      <c r="AD2186">
        <v>50285</v>
      </c>
      <c r="AE2186">
        <v>1.157</v>
      </c>
      <c r="AF2186">
        <v>0.3075</v>
      </c>
      <c r="AG2186">
        <v>3.3</v>
      </c>
      <c r="AH2186" t="s">
        <v>204</v>
      </c>
      <c r="AI2186">
        <v>23775008</v>
      </c>
      <c r="AJ2186">
        <v>13164649</v>
      </c>
      <c r="AK2186">
        <v>10631039</v>
      </c>
      <c r="AM2186">
        <v>273875</v>
      </c>
      <c r="AN2186">
        <v>238434</v>
      </c>
      <c r="AO2186">
        <v>54.7</v>
      </c>
      <c r="AP2186">
        <v>30.29</v>
      </c>
      <c r="AQ2186">
        <v>24.46</v>
      </c>
      <c r="AS2186">
        <v>5485</v>
      </c>
      <c r="AT2186">
        <v>72494</v>
      </c>
      <c r="AU2186">
        <v>0.16700000000000001</v>
      </c>
      <c r="AV2186">
        <v>57.41</v>
      </c>
      <c r="AW2186">
        <v>43466822</v>
      </c>
      <c r="AX2186">
        <v>77.39</v>
      </c>
      <c r="AY2186">
        <v>41.4</v>
      </c>
      <c r="AZ2186">
        <v>16.462</v>
      </c>
      <c r="BA2186">
        <v>11.132999999999999</v>
      </c>
      <c r="BB2186">
        <v>7894.393</v>
      </c>
      <c r="BC2186">
        <v>0.1</v>
      </c>
      <c r="BD2186">
        <v>539.84900000000005</v>
      </c>
      <c r="BE2186">
        <v>7.11</v>
      </c>
      <c r="BF2186">
        <v>13.5</v>
      </c>
      <c r="BG2186">
        <v>47.4</v>
      </c>
      <c r="BI2186">
        <v>8.8000000000000007</v>
      </c>
      <c r="BJ2186">
        <v>72.06</v>
      </c>
      <c r="BK2186">
        <v>0.77900000000000003</v>
      </c>
    </row>
    <row r="2187" spans="1:67" x14ac:dyDescent="0.3">
      <c r="A2187" t="s">
        <v>208</v>
      </c>
      <c r="B2187" t="s">
        <v>206</v>
      </c>
      <c r="C2187" t="s">
        <v>209</v>
      </c>
      <c r="D2187" s="33">
        <v>44526</v>
      </c>
      <c r="E2187">
        <v>3565644</v>
      </c>
      <c r="F2187">
        <v>16802</v>
      </c>
      <c r="G2187">
        <v>14824.429</v>
      </c>
      <c r="H2187">
        <v>89307</v>
      </c>
      <c r="I2187">
        <v>643</v>
      </c>
      <c r="J2187">
        <v>593.71400000000006</v>
      </c>
      <c r="K2187">
        <v>82031.394</v>
      </c>
      <c r="L2187">
        <v>386.548</v>
      </c>
      <c r="M2187">
        <v>341.05200000000002</v>
      </c>
      <c r="N2187">
        <v>2054.6019999999999</v>
      </c>
      <c r="O2187">
        <v>14.792999999999999</v>
      </c>
      <c r="P2187">
        <v>13.659000000000001</v>
      </c>
      <c r="Q2187">
        <v>0.79</v>
      </c>
      <c r="Z2187">
        <v>45617</v>
      </c>
      <c r="AA2187">
        <v>15746389</v>
      </c>
      <c r="AB2187">
        <v>362.262</v>
      </c>
      <c r="AC2187">
        <v>1.0489999999999999</v>
      </c>
      <c r="AD2187">
        <v>40643</v>
      </c>
      <c r="AE2187">
        <v>0.93500000000000005</v>
      </c>
      <c r="AF2187">
        <v>0.36470000000000002</v>
      </c>
      <c r="AG2187">
        <v>2.7</v>
      </c>
      <c r="AH2187" t="s">
        <v>204</v>
      </c>
      <c r="AI2187">
        <v>24054784</v>
      </c>
      <c r="AJ2187">
        <v>13246108</v>
      </c>
      <c r="AK2187">
        <v>10829356</v>
      </c>
      <c r="AM2187">
        <v>279776</v>
      </c>
      <c r="AN2187">
        <v>233928</v>
      </c>
      <c r="AO2187">
        <v>55.34</v>
      </c>
      <c r="AP2187">
        <v>30.47</v>
      </c>
      <c r="AQ2187">
        <v>24.91</v>
      </c>
      <c r="AS2187">
        <v>5382</v>
      </c>
      <c r="AT2187">
        <v>70018</v>
      </c>
      <c r="AU2187">
        <v>0.161</v>
      </c>
      <c r="AV2187">
        <v>57.41</v>
      </c>
      <c r="AW2187">
        <v>43466822</v>
      </c>
      <c r="AX2187">
        <v>77.39</v>
      </c>
      <c r="AY2187">
        <v>41.4</v>
      </c>
      <c r="AZ2187">
        <v>16.462</v>
      </c>
      <c r="BA2187">
        <v>11.132999999999999</v>
      </c>
      <c r="BB2187">
        <v>7894.393</v>
      </c>
      <c r="BC2187">
        <v>0.1</v>
      </c>
      <c r="BD2187">
        <v>539.84900000000005</v>
      </c>
      <c r="BE2187">
        <v>7.11</v>
      </c>
      <c r="BF2187">
        <v>13.5</v>
      </c>
      <c r="BG2187">
        <v>47.4</v>
      </c>
      <c r="BI2187">
        <v>8.8000000000000007</v>
      </c>
      <c r="BJ2187">
        <v>72.06</v>
      </c>
      <c r="BK2187">
        <v>0.77900000000000003</v>
      </c>
    </row>
    <row r="2188" spans="1:67" x14ac:dyDescent="0.3">
      <c r="A2188" t="s">
        <v>208</v>
      </c>
      <c r="B2188" t="s">
        <v>206</v>
      </c>
      <c r="C2188" t="s">
        <v>209</v>
      </c>
      <c r="D2188" s="33">
        <v>44527</v>
      </c>
      <c r="E2188">
        <v>3580671</v>
      </c>
      <c r="F2188">
        <v>15027</v>
      </c>
      <c r="G2188">
        <v>14189.143</v>
      </c>
      <c r="H2188">
        <v>89911</v>
      </c>
      <c r="I2188">
        <v>604</v>
      </c>
      <c r="J2188">
        <v>580.57100000000003</v>
      </c>
      <c r="K2188">
        <v>82377.106</v>
      </c>
      <c r="L2188">
        <v>345.71199999999999</v>
      </c>
      <c r="M2188">
        <v>326.43599999999998</v>
      </c>
      <c r="N2188">
        <v>2068.4969999999998</v>
      </c>
      <c r="O2188">
        <v>13.896000000000001</v>
      </c>
      <c r="P2188">
        <v>13.356999999999999</v>
      </c>
      <c r="Q2188">
        <v>0.79</v>
      </c>
      <c r="Z2188">
        <v>47289</v>
      </c>
      <c r="AA2188">
        <v>15793678</v>
      </c>
      <c r="AB2188">
        <v>363.35</v>
      </c>
      <c r="AC2188">
        <v>1.0880000000000001</v>
      </c>
      <c r="AD2188">
        <v>41668</v>
      </c>
      <c r="AE2188">
        <v>0.95899999999999996</v>
      </c>
      <c r="AF2188">
        <v>0.34050000000000002</v>
      </c>
      <c r="AG2188">
        <v>2.9</v>
      </c>
      <c r="AH2188" t="s">
        <v>204</v>
      </c>
      <c r="AI2188">
        <v>24194260</v>
      </c>
      <c r="AJ2188">
        <v>13289461</v>
      </c>
      <c r="AK2188">
        <v>10925479</v>
      </c>
      <c r="AM2188">
        <v>139476</v>
      </c>
      <c r="AN2188">
        <v>232093</v>
      </c>
      <c r="AO2188">
        <v>55.66</v>
      </c>
      <c r="AP2188">
        <v>30.57</v>
      </c>
      <c r="AQ2188">
        <v>25.14</v>
      </c>
      <c r="AS2188">
        <v>5340</v>
      </c>
      <c r="AT2188">
        <v>69102</v>
      </c>
      <c r="AU2188">
        <v>0.159</v>
      </c>
      <c r="AV2188">
        <v>57.41</v>
      </c>
      <c r="AW2188">
        <v>43466822</v>
      </c>
      <c r="AX2188">
        <v>77.39</v>
      </c>
      <c r="AY2188">
        <v>41.4</v>
      </c>
      <c r="AZ2188">
        <v>16.462</v>
      </c>
      <c r="BA2188">
        <v>11.132999999999999</v>
      </c>
      <c r="BB2188">
        <v>7894.393</v>
      </c>
      <c r="BC2188">
        <v>0.1</v>
      </c>
      <c r="BD2188">
        <v>539.84900000000005</v>
      </c>
      <c r="BE2188">
        <v>7.11</v>
      </c>
      <c r="BF2188">
        <v>13.5</v>
      </c>
      <c r="BG2188">
        <v>47.4</v>
      </c>
      <c r="BI2188">
        <v>8.8000000000000007</v>
      </c>
      <c r="BJ2188">
        <v>72.06</v>
      </c>
      <c r="BK2188">
        <v>0.77900000000000003</v>
      </c>
    </row>
    <row r="2189" spans="1:67" x14ac:dyDescent="0.3">
      <c r="A2189" t="s">
        <v>208</v>
      </c>
      <c r="B2189" t="s">
        <v>206</v>
      </c>
      <c r="C2189" t="s">
        <v>209</v>
      </c>
      <c r="D2189" s="33">
        <v>44528</v>
      </c>
      <c r="E2189">
        <v>3588916</v>
      </c>
      <c r="F2189">
        <v>8245</v>
      </c>
      <c r="G2189">
        <v>13673.286</v>
      </c>
      <c r="H2189">
        <v>90345</v>
      </c>
      <c r="I2189">
        <v>434</v>
      </c>
      <c r="J2189">
        <v>583.57100000000003</v>
      </c>
      <c r="K2189">
        <v>82566.790999999997</v>
      </c>
      <c r="L2189">
        <v>189.685</v>
      </c>
      <c r="M2189">
        <v>314.56799999999998</v>
      </c>
      <c r="N2189">
        <v>2078.482</v>
      </c>
      <c r="O2189">
        <v>9.9849999999999994</v>
      </c>
      <c r="P2189">
        <v>13.426</v>
      </c>
      <c r="Q2189">
        <v>0.8</v>
      </c>
      <c r="AD2189">
        <v>38719</v>
      </c>
      <c r="AE2189">
        <v>0.89100000000000001</v>
      </c>
      <c r="AF2189">
        <v>0.35310000000000002</v>
      </c>
      <c r="AG2189">
        <v>2.8</v>
      </c>
      <c r="AH2189" t="s">
        <v>204</v>
      </c>
      <c r="AI2189">
        <v>24288230</v>
      </c>
      <c r="AJ2189">
        <v>13320530</v>
      </c>
      <c r="AK2189">
        <v>10988380</v>
      </c>
      <c r="AM2189">
        <v>93970</v>
      </c>
      <c r="AN2189">
        <v>231256</v>
      </c>
      <c r="AO2189">
        <v>55.88</v>
      </c>
      <c r="AP2189">
        <v>30.65</v>
      </c>
      <c r="AQ2189">
        <v>25.28</v>
      </c>
      <c r="AS2189">
        <v>5320</v>
      </c>
      <c r="AT2189">
        <v>69343</v>
      </c>
      <c r="AU2189">
        <v>0.16</v>
      </c>
      <c r="AV2189">
        <v>57.41</v>
      </c>
      <c r="AW2189">
        <v>43466822</v>
      </c>
      <c r="AX2189">
        <v>77.39</v>
      </c>
      <c r="AY2189">
        <v>41.4</v>
      </c>
      <c r="AZ2189">
        <v>16.462</v>
      </c>
      <c r="BA2189">
        <v>11.132999999999999</v>
      </c>
      <c r="BB2189">
        <v>7894.393</v>
      </c>
      <c r="BC2189">
        <v>0.1</v>
      </c>
      <c r="BD2189">
        <v>539.84900000000005</v>
      </c>
      <c r="BE2189">
        <v>7.11</v>
      </c>
      <c r="BF2189">
        <v>13.5</v>
      </c>
      <c r="BG2189">
        <v>47.4</v>
      </c>
      <c r="BI2189">
        <v>8.8000000000000007</v>
      </c>
      <c r="BJ2189">
        <v>72.06</v>
      </c>
      <c r="BK2189">
        <v>0.77900000000000003</v>
      </c>
    </row>
    <row r="2190" spans="1:67" x14ac:dyDescent="0.3">
      <c r="A2190" t="s">
        <v>208</v>
      </c>
      <c r="B2190" t="s">
        <v>206</v>
      </c>
      <c r="C2190" t="s">
        <v>209</v>
      </c>
      <c r="D2190" s="33">
        <v>44529</v>
      </c>
      <c r="E2190">
        <v>3595410</v>
      </c>
      <c r="F2190">
        <v>6494</v>
      </c>
      <c r="G2190">
        <v>13370.714</v>
      </c>
      <c r="H2190">
        <v>90673</v>
      </c>
      <c r="I2190">
        <v>328</v>
      </c>
      <c r="J2190">
        <v>579.71400000000006</v>
      </c>
      <c r="K2190">
        <v>82716.191999999995</v>
      </c>
      <c r="L2190">
        <v>149.40100000000001</v>
      </c>
      <c r="M2190">
        <v>307.60700000000003</v>
      </c>
      <c r="N2190">
        <v>2086.0279999999998</v>
      </c>
      <c r="O2190">
        <v>7.5460000000000003</v>
      </c>
      <c r="P2190">
        <v>13.337</v>
      </c>
      <c r="Q2190">
        <v>0.81</v>
      </c>
      <c r="AA2190">
        <v>15832613</v>
      </c>
      <c r="AB2190">
        <v>364.24599999999998</v>
      </c>
      <c r="AD2190">
        <v>37670</v>
      </c>
      <c r="AE2190">
        <v>0.86699999999999999</v>
      </c>
      <c r="AF2190">
        <v>0.35489999999999999</v>
      </c>
      <c r="AG2190">
        <v>2.8</v>
      </c>
      <c r="AH2190" t="s">
        <v>204</v>
      </c>
      <c r="AI2190">
        <v>24514289</v>
      </c>
      <c r="AJ2190">
        <v>13391654</v>
      </c>
      <c r="AK2190">
        <v>11143315</v>
      </c>
      <c r="AM2190">
        <v>226059</v>
      </c>
      <c r="AN2190">
        <v>224942</v>
      </c>
      <c r="AO2190">
        <v>56.4</v>
      </c>
      <c r="AP2190">
        <v>30.81</v>
      </c>
      <c r="AQ2190">
        <v>25.64</v>
      </c>
      <c r="AS2190">
        <v>5175</v>
      </c>
      <c r="AT2190">
        <v>68189</v>
      </c>
      <c r="AU2190">
        <v>0.157</v>
      </c>
      <c r="AV2190">
        <v>57.41</v>
      </c>
      <c r="AW2190">
        <v>43466822</v>
      </c>
      <c r="AX2190">
        <v>77.39</v>
      </c>
      <c r="AY2190">
        <v>41.4</v>
      </c>
      <c r="AZ2190">
        <v>16.462</v>
      </c>
      <c r="BA2190">
        <v>11.132999999999999</v>
      </c>
      <c r="BB2190">
        <v>7894.393</v>
      </c>
      <c r="BC2190">
        <v>0.1</v>
      </c>
      <c r="BD2190">
        <v>539.84900000000005</v>
      </c>
      <c r="BE2190">
        <v>7.11</v>
      </c>
      <c r="BF2190">
        <v>13.5</v>
      </c>
      <c r="BG2190">
        <v>47.4</v>
      </c>
      <c r="BI2190">
        <v>8.8000000000000007</v>
      </c>
      <c r="BJ2190">
        <v>72.06</v>
      </c>
      <c r="BK2190">
        <v>0.77900000000000003</v>
      </c>
    </row>
    <row r="2191" spans="1:67" x14ac:dyDescent="0.3">
      <c r="A2191" t="s">
        <v>208</v>
      </c>
      <c r="B2191" t="s">
        <v>206</v>
      </c>
      <c r="C2191" t="s">
        <v>209</v>
      </c>
      <c r="D2191" s="33">
        <v>44530</v>
      </c>
      <c r="E2191">
        <v>3606622</v>
      </c>
      <c r="F2191">
        <v>11212</v>
      </c>
      <c r="G2191">
        <v>12997.286</v>
      </c>
      <c r="H2191">
        <v>91268</v>
      </c>
      <c r="I2191">
        <v>595</v>
      </c>
      <c r="J2191">
        <v>556.71400000000006</v>
      </c>
      <c r="K2191">
        <v>82974.135999999999</v>
      </c>
      <c r="L2191">
        <v>257.94400000000002</v>
      </c>
      <c r="M2191">
        <v>299.01600000000002</v>
      </c>
      <c r="N2191">
        <v>2099.7159999999999</v>
      </c>
      <c r="O2191">
        <v>13.689</v>
      </c>
      <c r="P2191">
        <v>12.808</v>
      </c>
      <c r="Q2191">
        <v>0.81</v>
      </c>
      <c r="Z2191">
        <v>36476</v>
      </c>
      <c r="AA2191">
        <v>15869089</v>
      </c>
      <c r="AB2191">
        <v>365.08499999999998</v>
      </c>
      <c r="AC2191">
        <v>0.83899999999999997</v>
      </c>
      <c r="AD2191">
        <v>39050</v>
      </c>
      <c r="AE2191">
        <v>0.89800000000000002</v>
      </c>
      <c r="AF2191">
        <v>0.33279999999999998</v>
      </c>
      <c r="AG2191">
        <v>3</v>
      </c>
      <c r="AH2191" t="s">
        <v>204</v>
      </c>
      <c r="AI2191">
        <v>24747760</v>
      </c>
      <c r="AJ2191">
        <v>13468633</v>
      </c>
      <c r="AK2191">
        <v>11299807</v>
      </c>
      <c r="AM2191">
        <v>233471</v>
      </c>
      <c r="AN2191">
        <v>217421</v>
      </c>
      <c r="AO2191">
        <v>56.93</v>
      </c>
      <c r="AP2191">
        <v>30.99</v>
      </c>
      <c r="AQ2191">
        <v>26</v>
      </c>
      <c r="AS2191">
        <v>5002</v>
      </c>
      <c r="AT2191">
        <v>66857</v>
      </c>
      <c r="AU2191">
        <v>0.154</v>
      </c>
      <c r="AV2191">
        <v>57.41</v>
      </c>
      <c r="AW2191">
        <v>43466822</v>
      </c>
      <c r="AX2191">
        <v>77.39</v>
      </c>
      <c r="AY2191">
        <v>41.4</v>
      </c>
      <c r="AZ2191">
        <v>16.462</v>
      </c>
      <c r="BA2191">
        <v>11.132999999999999</v>
      </c>
      <c r="BB2191">
        <v>7894.393</v>
      </c>
      <c r="BC2191">
        <v>0.1</v>
      </c>
      <c r="BD2191">
        <v>539.84900000000005</v>
      </c>
      <c r="BE2191">
        <v>7.11</v>
      </c>
      <c r="BF2191">
        <v>13.5</v>
      </c>
      <c r="BG2191">
        <v>47.4</v>
      </c>
      <c r="BI2191">
        <v>8.8000000000000007</v>
      </c>
      <c r="BJ2191">
        <v>72.06</v>
      </c>
      <c r="BK2191">
        <v>0.77900000000000003</v>
      </c>
      <c r="BL2191">
        <v>164419.20000000001</v>
      </c>
      <c r="BM2191">
        <v>14.91</v>
      </c>
      <c r="BN2191">
        <v>83.82</v>
      </c>
      <c r="BO2191">
        <v>3782.6367890433798</v>
      </c>
    </row>
    <row r="2192" spans="1:67" x14ac:dyDescent="0.3">
      <c r="A2192" t="s">
        <v>208</v>
      </c>
      <c r="B2192" t="s">
        <v>206</v>
      </c>
      <c r="C2192" t="s">
        <v>209</v>
      </c>
      <c r="D2192" s="33">
        <v>44531</v>
      </c>
      <c r="E2192">
        <v>3619223</v>
      </c>
      <c r="F2192">
        <v>12601</v>
      </c>
      <c r="G2192">
        <v>12607.714</v>
      </c>
      <c r="H2192">
        <v>91860</v>
      </c>
      <c r="I2192">
        <v>592</v>
      </c>
      <c r="J2192">
        <v>551.57100000000003</v>
      </c>
      <c r="K2192">
        <v>83264.035000000003</v>
      </c>
      <c r="L2192">
        <v>289.899</v>
      </c>
      <c r="M2192">
        <v>290.05399999999997</v>
      </c>
      <c r="N2192">
        <v>2113.3359999999998</v>
      </c>
      <c r="O2192">
        <v>13.62</v>
      </c>
      <c r="P2192">
        <v>12.689</v>
      </c>
      <c r="Q2192">
        <v>0.81</v>
      </c>
      <c r="Z2192">
        <v>48076</v>
      </c>
      <c r="AA2192">
        <v>15917165</v>
      </c>
      <c r="AB2192">
        <v>366.19099999999997</v>
      </c>
      <c r="AC2192">
        <v>1.1060000000000001</v>
      </c>
      <c r="AD2192">
        <v>38387</v>
      </c>
      <c r="AE2192">
        <v>0.88300000000000001</v>
      </c>
      <c r="AF2192">
        <v>0.32840000000000003</v>
      </c>
      <c r="AG2192">
        <v>3</v>
      </c>
      <c r="AH2192" t="s">
        <v>204</v>
      </c>
      <c r="AI2192">
        <v>24952848</v>
      </c>
      <c r="AJ2192">
        <v>13539487</v>
      </c>
      <c r="AK2192">
        <v>11434041</v>
      </c>
      <c r="AM2192">
        <v>205088</v>
      </c>
      <c r="AN2192">
        <v>207388</v>
      </c>
      <c r="AO2192">
        <v>57.41</v>
      </c>
      <c r="AP2192">
        <v>31.15</v>
      </c>
      <c r="AQ2192">
        <v>26.31</v>
      </c>
      <c r="AS2192">
        <v>4771</v>
      </c>
      <c r="AT2192">
        <v>65193</v>
      </c>
      <c r="AU2192">
        <v>0.15</v>
      </c>
      <c r="AV2192">
        <v>57.41</v>
      </c>
      <c r="AW2192">
        <v>43466822</v>
      </c>
      <c r="AX2192">
        <v>77.39</v>
      </c>
      <c r="AY2192">
        <v>41.4</v>
      </c>
      <c r="AZ2192">
        <v>16.462</v>
      </c>
      <c r="BA2192">
        <v>11.132999999999999</v>
      </c>
      <c r="BB2192">
        <v>7894.393</v>
      </c>
      <c r="BC2192">
        <v>0.1</v>
      </c>
      <c r="BD2192">
        <v>539.84900000000005</v>
      </c>
      <c r="BE2192">
        <v>7.11</v>
      </c>
      <c r="BF2192">
        <v>13.5</v>
      </c>
      <c r="BG2192">
        <v>47.4</v>
      </c>
      <c r="BI2192">
        <v>8.8000000000000007</v>
      </c>
      <c r="BJ2192">
        <v>72.06</v>
      </c>
      <c r="BK2192">
        <v>0.77900000000000003</v>
      </c>
    </row>
    <row r="2193" spans="1:63" x14ac:dyDescent="0.3">
      <c r="A2193" t="s">
        <v>208</v>
      </c>
      <c r="B2193" t="s">
        <v>206</v>
      </c>
      <c r="C2193" t="s">
        <v>209</v>
      </c>
      <c r="D2193" s="33">
        <v>44532</v>
      </c>
      <c r="E2193">
        <v>3633386</v>
      </c>
      <c r="F2193">
        <v>14163</v>
      </c>
      <c r="G2193">
        <v>12077.714</v>
      </c>
      <c r="H2193">
        <v>92418</v>
      </c>
      <c r="I2193">
        <v>558</v>
      </c>
      <c r="J2193">
        <v>536.28599999999994</v>
      </c>
      <c r="K2193">
        <v>83589.87</v>
      </c>
      <c r="L2193">
        <v>325.83499999999998</v>
      </c>
      <c r="M2193">
        <v>277.86099999999999</v>
      </c>
      <c r="N2193">
        <v>2126.1729999999998</v>
      </c>
      <c r="O2193">
        <v>12.837</v>
      </c>
      <c r="P2193">
        <v>12.337999999999999</v>
      </c>
      <c r="Q2193">
        <v>0.8</v>
      </c>
      <c r="Z2193">
        <v>45544</v>
      </c>
      <c r="AA2193">
        <v>15962709</v>
      </c>
      <c r="AB2193">
        <v>367.23899999999998</v>
      </c>
      <c r="AC2193">
        <v>1.048</v>
      </c>
      <c r="AD2193">
        <v>37420</v>
      </c>
      <c r="AE2193">
        <v>0.86099999999999999</v>
      </c>
      <c r="AF2193">
        <v>0.32279999999999998</v>
      </c>
      <c r="AG2193">
        <v>3.1</v>
      </c>
      <c r="AH2193" t="s">
        <v>204</v>
      </c>
      <c r="AI2193">
        <v>25159558</v>
      </c>
      <c r="AJ2193">
        <v>13610068</v>
      </c>
      <c r="AK2193">
        <v>11570170</v>
      </c>
      <c r="AM2193">
        <v>206710</v>
      </c>
      <c r="AN2193">
        <v>197793</v>
      </c>
      <c r="AO2193">
        <v>57.88</v>
      </c>
      <c r="AP2193">
        <v>31.31</v>
      </c>
      <c r="AQ2193">
        <v>26.62</v>
      </c>
      <c r="AS2193">
        <v>4550</v>
      </c>
      <c r="AT2193">
        <v>63631</v>
      </c>
      <c r="AU2193">
        <v>0.14599999999999999</v>
      </c>
      <c r="AV2193">
        <v>57.41</v>
      </c>
      <c r="AW2193">
        <v>43466822</v>
      </c>
      <c r="AX2193">
        <v>77.39</v>
      </c>
      <c r="AY2193">
        <v>41.4</v>
      </c>
      <c r="AZ2193">
        <v>16.462</v>
      </c>
      <c r="BA2193">
        <v>11.132999999999999</v>
      </c>
      <c r="BB2193">
        <v>7894.393</v>
      </c>
      <c r="BC2193">
        <v>0.1</v>
      </c>
      <c r="BD2193">
        <v>539.84900000000005</v>
      </c>
      <c r="BE2193">
        <v>7.11</v>
      </c>
      <c r="BF2193">
        <v>13.5</v>
      </c>
      <c r="BG2193">
        <v>47.4</v>
      </c>
      <c r="BI2193">
        <v>8.8000000000000007</v>
      </c>
      <c r="BJ2193">
        <v>72.06</v>
      </c>
      <c r="BK2193">
        <v>0.77900000000000003</v>
      </c>
    </row>
    <row r="2194" spans="1:63" x14ac:dyDescent="0.3">
      <c r="A2194" t="s">
        <v>208</v>
      </c>
      <c r="B2194" t="s">
        <v>206</v>
      </c>
      <c r="C2194" t="s">
        <v>209</v>
      </c>
      <c r="D2194" s="33">
        <v>44533</v>
      </c>
      <c r="E2194">
        <v>3647777</v>
      </c>
      <c r="F2194">
        <v>14391</v>
      </c>
      <c r="G2194">
        <v>11733.286</v>
      </c>
      <c r="H2194">
        <v>92960</v>
      </c>
      <c r="I2194">
        <v>542</v>
      </c>
      <c r="J2194">
        <v>521.85699999999997</v>
      </c>
      <c r="K2194">
        <v>83920.95</v>
      </c>
      <c r="L2194">
        <v>331.08</v>
      </c>
      <c r="M2194">
        <v>269.93700000000001</v>
      </c>
      <c r="N2194">
        <v>2138.643</v>
      </c>
      <c r="O2194">
        <v>12.468999999999999</v>
      </c>
      <c r="P2194">
        <v>12.006</v>
      </c>
      <c r="Q2194">
        <v>0.82</v>
      </c>
      <c r="Z2194">
        <v>46506</v>
      </c>
      <c r="AA2194">
        <v>16009215</v>
      </c>
      <c r="AB2194">
        <v>368.30900000000003</v>
      </c>
      <c r="AC2194">
        <v>1.07</v>
      </c>
      <c r="AD2194">
        <v>37547</v>
      </c>
      <c r="AE2194">
        <v>0.86399999999999999</v>
      </c>
      <c r="AF2194">
        <v>0.3125</v>
      </c>
      <c r="AG2194">
        <v>3.2</v>
      </c>
      <c r="AH2194" t="s">
        <v>204</v>
      </c>
      <c r="AI2194">
        <v>25375687</v>
      </c>
      <c r="AJ2194">
        <v>13685625</v>
      </c>
      <c r="AK2194">
        <v>11710742</v>
      </c>
      <c r="AM2194">
        <v>216129</v>
      </c>
      <c r="AN2194">
        <v>188700</v>
      </c>
      <c r="AO2194">
        <v>58.38</v>
      </c>
      <c r="AP2194">
        <v>31.49</v>
      </c>
      <c r="AQ2194">
        <v>26.94</v>
      </c>
      <c r="AS2194">
        <v>4341</v>
      </c>
      <c r="AT2194">
        <v>62788</v>
      </c>
      <c r="AU2194">
        <v>0.14399999999999999</v>
      </c>
      <c r="AV2194">
        <v>57.41</v>
      </c>
      <c r="AW2194">
        <v>43466822</v>
      </c>
      <c r="AX2194">
        <v>77.39</v>
      </c>
      <c r="AY2194">
        <v>41.4</v>
      </c>
      <c r="AZ2194">
        <v>16.462</v>
      </c>
      <c r="BA2194">
        <v>11.132999999999999</v>
      </c>
      <c r="BB2194">
        <v>7894.393</v>
      </c>
      <c r="BC2194">
        <v>0.1</v>
      </c>
      <c r="BD2194">
        <v>539.84900000000005</v>
      </c>
      <c r="BE2194">
        <v>7.11</v>
      </c>
      <c r="BF2194">
        <v>13.5</v>
      </c>
      <c r="BG2194">
        <v>47.4</v>
      </c>
      <c r="BI2194">
        <v>8.8000000000000007</v>
      </c>
      <c r="BJ2194">
        <v>72.06</v>
      </c>
      <c r="BK2194">
        <v>0.77900000000000003</v>
      </c>
    </row>
    <row r="2195" spans="1:63" x14ac:dyDescent="0.3">
      <c r="A2195" t="s">
        <v>208</v>
      </c>
      <c r="B2195" t="s">
        <v>206</v>
      </c>
      <c r="C2195" t="s">
        <v>209</v>
      </c>
      <c r="D2195" s="33">
        <v>44534</v>
      </c>
      <c r="E2195">
        <v>3661583</v>
      </c>
      <c r="F2195">
        <v>13806</v>
      </c>
      <c r="G2195">
        <v>11558.857</v>
      </c>
      <c r="H2195">
        <v>93426</v>
      </c>
      <c r="I2195">
        <v>466</v>
      </c>
      <c r="J2195">
        <v>502.14299999999997</v>
      </c>
      <c r="K2195">
        <v>84238.572</v>
      </c>
      <c r="L2195">
        <v>317.62200000000001</v>
      </c>
      <c r="M2195">
        <v>265.92399999999998</v>
      </c>
      <c r="N2195">
        <v>2149.3629999999998</v>
      </c>
      <c r="O2195">
        <v>10.721</v>
      </c>
      <c r="P2195">
        <v>11.552</v>
      </c>
      <c r="Q2195">
        <v>0.83</v>
      </c>
      <c r="AD2195">
        <v>35587</v>
      </c>
      <c r="AE2195">
        <v>0.81899999999999995</v>
      </c>
      <c r="AF2195">
        <v>0.32479999999999998</v>
      </c>
      <c r="AG2195">
        <v>3.1</v>
      </c>
      <c r="AH2195" t="s">
        <v>204</v>
      </c>
      <c r="AI2195">
        <v>25488344</v>
      </c>
      <c r="AJ2195">
        <v>13725903</v>
      </c>
      <c r="AK2195">
        <v>11783121</v>
      </c>
      <c r="AM2195">
        <v>112657</v>
      </c>
      <c r="AN2195">
        <v>184869</v>
      </c>
      <c r="AO2195">
        <v>58.64</v>
      </c>
      <c r="AP2195">
        <v>31.58</v>
      </c>
      <c r="AQ2195">
        <v>27.11</v>
      </c>
      <c r="AS2195">
        <v>4253</v>
      </c>
      <c r="AT2195">
        <v>62349</v>
      </c>
      <c r="AU2195">
        <v>0.14299999999999999</v>
      </c>
      <c r="AV2195">
        <v>60.19</v>
      </c>
      <c r="AW2195">
        <v>43466822</v>
      </c>
      <c r="AX2195">
        <v>77.39</v>
      </c>
      <c r="AY2195">
        <v>41.4</v>
      </c>
      <c r="AZ2195">
        <v>16.462</v>
      </c>
      <c r="BA2195">
        <v>11.132999999999999</v>
      </c>
      <c r="BB2195">
        <v>7894.393</v>
      </c>
      <c r="BC2195">
        <v>0.1</v>
      </c>
      <c r="BD2195">
        <v>539.84900000000005</v>
      </c>
      <c r="BE2195">
        <v>7.11</v>
      </c>
      <c r="BF2195">
        <v>13.5</v>
      </c>
      <c r="BG2195">
        <v>47.4</v>
      </c>
      <c r="BI2195">
        <v>8.8000000000000007</v>
      </c>
      <c r="BJ2195">
        <v>72.06</v>
      </c>
      <c r="BK2195">
        <v>0.77900000000000003</v>
      </c>
    </row>
    <row r="2196" spans="1:63" x14ac:dyDescent="0.3">
      <c r="A2196" t="s">
        <v>208</v>
      </c>
      <c r="B2196" t="s">
        <v>206</v>
      </c>
      <c r="C2196" t="s">
        <v>209</v>
      </c>
      <c r="D2196" s="33">
        <v>44535</v>
      </c>
      <c r="E2196">
        <v>3668794</v>
      </c>
      <c r="F2196">
        <v>7211</v>
      </c>
      <c r="G2196">
        <v>11411.143</v>
      </c>
      <c r="H2196">
        <v>93734</v>
      </c>
      <c r="I2196">
        <v>308</v>
      </c>
      <c r="J2196">
        <v>484.14299999999997</v>
      </c>
      <c r="K2196">
        <v>84404.467999999993</v>
      </c>
      <c r="L2196">
        <v>165.89699999999999</v>
      </c>
      <c r="M2196">
        <v>262.52499999999998</v>
      </c>
      <c r="N2196">
        <v>2156.4490000000001</v>
      </c>
      <c r="O2196">
        <v>7.0860000000000003</v>
      </c>
      <c r="P2196">
        <v>11.138</v>
      </c>
      <c r="Q2196">
        <v>0.83</v>
      </c>
      <c r="AA2196">
        <v>16076359</v>
      </c>
      <c r="AB2196">
        <v>369.85399999999998</v>
      </c>
      <c r="AD2196">
        <v>37602</v>
      </c>
      <c r="AE2196">
        <v>0.86499999999999999</v>
      </c>
      <c r="AF2196">
        <v>0.30349999999999999</v>
      </c>
      <c r="AG2196">
        <v>3.3</v>
      </c>
      <c r="AH2196" t="s">
        <v>204</v>
      </c>
      <c r="AI2196">
        <v>25559141</v>
      </c>
      <c r="AJ2196">
        <v>13753064</v>
      </c>
      <c r="AK2196">
        <v>11826757</v>
      </c>
      <c r="AM2196">
        <v>70797</v>
      </c>
      <c r="AN2196">
        <v>181559</v>
      </c>
      <c r="AO2196">
        <v>58.8</v>
      </c>
      <c r="AP2196">
        <v>31.64</v>
      </c>
      <c r="AQ2196">
        <v>27.21</v>
      </c>
      <c r="AS2196">
        <v>4177</v>
      </c>
      <c r="AT2196">
        <v>61791</v>
      </c>
      <c r="AU2196">
        <v>0.14199999999999999</v>
      </c>
      <c r="AV2196">
        <v>60.19</v>
      </c>
      <c r="AW2196">
        <v>43466822</v>
      </c>
      <c r="AX2196">
        <v>77.39</v>
      </c>
      <c r="AY2196">
        <v>41.4</v>
      </c>
      <c r="AZ2196">
        <v>16.462</v>
      </c>
      <c r="BA2196">
        <v>11.132999999999999</v>
      </c>
      <c r="BB2196">
        <v>7894.393</v>
      </c>
      <c r="BC2196">
        <v>0.1</v>
      </c>
      <c r="BD2196">
        <v>539.84900000000005</v>
      </c>
      <c r="BE2196">
        <v>7.11</v>
      </c>
      <c r="BF2196">
        <v>13.5</v>
      </c>
      <c r="BG2196">
        <v>47.4</v>
      </c>
      <c r="BI2196">
        <v>8.8000000000000007</v>
      </c>
      <c r="BJ2196">
        <v>72.06</v>
      </c>
      <c r="BK2196">
        <v>0.77900000000000003</v>
      </c>
    </row>
    <row r="2197" spans="1:63" x14ac:dyDescent="0.3">
      <c r="A2197" t="s">
        <v>208</v>
      </c>
      <c r="B2197" t="s">
        <v>206</v>
      </c>
      <c r="C2197" t="s">
        <v>209</v>
      </c>
      <c r="D2197" s="33">
        <v>44536</v>
      </c>
      <c r="E2197">
        <v>3673839</v>
      </c>
      <c r="F2197">
        <v>5045</v>
      </c>
      <c r="G2197">
        <v>11204.143</v>
      </c>
      <c r="H2197">
        <v>94002</v>
      </c>
      <c r="I2197">
        <v>268</v>
      </c>
      <c r="J2197">
        <v>475.57100000000003</v>
      </c>
      <c r="K2197">
        <v>84520.534</v>
      </c>
      <c r="L2197">
        <v>116.066</v>
      </c>
      <c r="M2197">
        <v>257.76299999999998</v>
      </c>
      <c r="N2197">
        <v>2162.6149999999998</v>
      </c>
      <c r="O2197">
        <v>6.1660000000000004</v>
      </c>
      <c r="P2197">
        <v>10.941000000000001</v>
      </c>
      <c r="Q2197">
        <v>0.82</v>
      </c>
      <c r="Z2197">
        <v>13419</v>
      </c>
      <c r="AA2197">
        <v>16089778</v>
      </c>
      <c r="AB2197">
        <v>370.16199999999998</v>
      </c>
      <c r="AC2197">
        <v>0.309</v>
      </c>
      <c r="AD2197">
        <v>36738</v>
      </c>
      <c r="AE2197">
        <v>0.84499999999999997</v>
      </c>
      <c r="AF2197">
        <v>0.30499999999999999</v>
      </c>
      <c r="AG2197">
        <v>3.3</v>
      </c>
      <c r="AH2197" t="s">
        <v>204</v>
      </c>
      <c r="AI2197">
        <v>25747899</v>
      </c>
      <c r="AJ2197">
        <v>13826161</v>
      </c>
      <c r="AK2197">
        <v>11942418</v>
      </c>
      <c r="AM2197">
        <v>188758</v>
      </c>
      <c r="AN2197">
        <v>176230</v>
      </c>
      <c r="AO2197">
        <v>59.24</v>
      </c>
      <c r="AP2197">
        <v>31.81</v>
      </c>
      <c r="AQ2197">
        <v>27.47</v>
      </c>
      <c r="AS2197">
        <v>4054</v>
      </c>
      <c r="AT2197">
        <v>62072</v>
      </c>
      <c r="AU2197">
        <v>0.14299999999999999</v>
      </c>
      <c r="AV2197">
        <v>60.19</v>
      </c>
      <c r="AW2197">
        <v>43466822</v>
      </c>
      <c r="AX2197">
        <v>77.39</v>
      </c>
      <c r="AY2197">
        <v>41.4</v>
      </c>
      <c r="AZ2197">
        <v>16.462</v>
      </c>
      <c r="BA2197">
        <v>11.132999999999999</v>
      </c>
      <c r="BB2197">
        <v>7894.393</v>
      </c>
      <c r="BC2197">
        <v>0.1</v>
      </c>
      <c r="BD2197">
        <v>539.84900000000005</v>
      </c>
      <c r="BE2197">
        <v>7.11</v>
      </c>
      <c r="BF2197">
        <v>13.5</v>
      </c>
      <c r="BG2197">
        <v>47.4</v>
      </c>
      <c r="BI2197">
        <v>8.8000000000000007</v>
      </c>
      <c r="BJ2197">
        <v>72.06</v>
      </c>
      <c r="BK2197">
        <v>0.77900000000000003</v>
      </c>
    </row>
    <row r="2198" spans="1:63" x14ac:dyDescent="0.3">
      <c r="A2198" t="s">
        <v>208</v>
      </c>
      <c r="B2198" t="s">
        <v>206</v>
      </c>
      <c r="C2198" t="s">
        <v>209</v>
      </c>
      <c r="D2198" s="33">
        <v>44537</v>
      </c>
      <c r="E2198">
        <v>3683044</v>
      </c>
      <c r="F2198">
        <v>9205</v>
      </c>
      <c r="G2198">
        <v>10917.429</v>
      </c>
      <c r="H2198">
        <v>94499</v>
      </c>
      <c r="I2198">
        <v>497</v>
      </c>
      <c r="J2198">
        <v>461.57100000000003</v>
      </c>
      <c r="K2198">
        <v>84732.304999999993</v>
      </c>
      <c r="L2198">
        <v>211.77099999999999</v>
      </c>
      <c r="M2198">
        <v>251.167</v>
      </c>
      <c r="N2198">
        <v>2174.049</v>
      </c>
      <c r="O2198">
        <v>11.433999999999999</v>
      </c>
      <c r="P2198">
        <v>10.619</v>
      </c>
      <c r="Q2198">
        <v>0.81</v>
      </c>
      <c r="AD2198">
        <v>36567</v>
      </c>
      <c r="AE2198">
        <v>0.84099999999999997</v>
      </c>
      <c r="AF2198">
        <v>0.29859999999999998</v>
      </c>
      <c r="AG2198">
        <v>3.3</v>
      </c>
      <c r="AH2198" t="s">
        <v>204</v>
      </c>
      <c r="AI2198">
        <v>25947664</v>
      </c>
      <c r="AJ2198">
        <v>13905431</v>
      </c>
      <c r="AK2198">
        <v>12062913</v>
      </c>
      <c r="AM2198">
        <v>199765</v>
      </c>
      <c r="AN2198">
        <v>171415</v>
      </c>
      <c r="AO2198">
        <v>59.7</v>
      </c>
      <c r="AP2198">
        <v>31.99</v>
      </c>
      <c r="AQ2198">
        <v>27.75</v>
      </c>
      <c r="AS2198">
        <v>3944</v>
      </c>
      <c r="AT2198">
        <v>62400</v>
      </c>
      <c r="AU2198">
        <v>0.14399999999999999</v>
      </c>
      <c r="AV2198">
        <v>60.19</v>
      </c>
      <c r="AW2198">
        <v>43466822</v>
      </c>
      <c r="AX2198">
        <v>77.39</v>
      </c>
      <c r="AY2198">
        <v>41.4</v>
      </c>
      <c r="AZ2198">
        <v>16.462</v>
      </c>
      <c r="BA2198">
        <v>11.132999999999999</v>
      </c>
      <c r="BB2198">
        <v>7894.393</v>
      </c>
      <c r="BC2198">
        <v>0.1</v>
      </c>
      <c r="BD2198">
        <v>539.84900000000005</v>
      </c>
      <c r="BE2198">
        <v>7.11</v>
      </c>
      <c r="BF2198">
        <v>13.5</v>
      </c>
      <c r="BG2198">
        <v>47.4</v>
      </c>
      <c r="BI2198">
        <v>8.8000000000000007</v>
      </c>
      <c r="BJ2198">
        <v>72.06</v>
      </c>
      <c r="BK2198">
        <v>0.77900000000000003</v>
      </c>
    </row>
    <row r="2199" spans="1:63" x14ac:dyDescent="0.3">
      <c r="A2199" t="s">
        <v>208</v>
      </c>
      <c r="B2199" t="s">
        <v>206</v>
      </c>
      <c r="C2199" t="s">
        <v>209</v>
      </c>
      <c r="D2199" s="33">
        <v>44538</v>
      </c>
      <c r="E2199">
        <v>3692939</v>
      </c>
      <c r="F2199">
        <v>9895</v>
      </c>
      <c r="G2199">
        <v>10530.857</v>
      </c>
      <c r="H2199">
        <v>94979</v>
      </c>
      <c r="I2199">
        <v>480</v>
      </c>
      <c r="J2199">
        <v>445.57100000000003</v>
      </c>
      <c r="K2199">
        <v>84959.948999999993</v>
      </c>
      <c r="L2199">
        <v>227.64500000000001</v>
      </c>
      <c r="M2199">
        <v>242.273</v>
      </c>
      <c r="N2199">
        <v>2185.0920000000001</v>
      </c>
      <c r="O2199">
        <v>11.042999999999999</v>
      </c>
      <c r="P2199">
        <v>10.250999999999999</v>
      </c>
      <c r="Q2199">
        <v>0.8</v>
      </c>
      <c r="AA2199">
        <v>16160332</v>
      </c>
      <c r="AB2199">
        <v>371.78500000000003</v>
      </c>
      <c r="AD2199">
        <v>34738</v>
      </c>
      <c r="AE2199">
        <v>0.79900000000000004</v>
      </c>
      <c r="AF2199">
        <v>0.30320000000000003</v>
      </c>
      <c r="AG2199">
        <v>3.3</v>
      </c>
      <c r="AH2199" t="s">
        <v>204</v>
      </c>
      <c r="AI2199">
        <v>26126460</v>
      </c>
      <c r="AJ2199">
        <v>13974698</v>
      </c>
      <c r="AK2199">
        <v>12172442</v>
      </c>
      <c r="AM2199">
        <v>178796</v>
      </c>
      <c r="AN2199">
        <v>167659</v>
      </c>
      <c r="AO2199">
        <v>60.11</v>
      </c>
      <c r="AP2199">
        <v>32.15</v>
      </c>
      <c r="AQ2199">
        <v>28</v>
      </c>
      <c r="AS2199">
        <v>3857</v>
      </c>
      <c r="AT2199">
        <v>62173</v>
      </c>
      <c r="AU2199">
        <v>0.14299999999999999</v>
      </c>
      <c r="AV2199">
        <v>60.19</v>
      </c>
      <c r="AW2199">
        <v>43466822</v>
      </c>
      <c r="AX2199">
        <v>77.39</v>
      </c>
      <c r="AY2199">
        <v>41.4</v>
      </c>
      <c r="AZ2199">
        <v>16.462</v>
      </c>
      <c r="BA2199">
        <v>11.132999999999999</v>
      </c>
      <c r="BB2199">
        <v>7894.393</v>
      </c>
      <c r="BC2199">
        <v>0.1</v>
      </c>
      <c r="BD2199">
        <v>539.84900000000005</v>
      </c>
      <c r="BE2199">
        <v>7.11</v>
      </c>
      <c r="BF2199">
        <v>13.5</v>
      </c>
      <c r="BG2199">
        <v>47.4</v>
      </c>
      <c r="BI2199">
        <v>8.8000000000000007</v>
      </c>
      <c r="BJ2199">
        <v>72.06</v>
      </c>
      <c r="BK2199">
        <v>0.77900000000000003</v>
      </c>
    </row>
    <row r="2200" spans="1:63" x14ac:dyDescent="0.3">
      <c r="A2200" t="s">
        <v>208</v>
      </c>
      <c r="B2200" t="s">
        <v>206</v>
      </c>
      <c r="C2200" t="s">
        <v>209</v>
      </c>
      <c r="D2200" s="33">
        <v>44539</v>
      </c>
      <c r="E2200">
        <v>3705823</v>
      </c>
      <c r="F2200">
        <v>12884</v>
      </c>
      <c r="G2200">
        <v>10348.143</v>
      </c>
      <c r="H2200">
        <v>95478</v>
      </c>
      <c r="I2200">
        <v>499</v>
      </c>
      <c r="J2200">
        <v>437.14299999999997</v>
      </c>
      <c r="K2200">
        <v>85256.358999999997</v>
      </c>
      <c r="L2200">
        <v>296.41000000000003</v>
      </c>
      <c r="M2200">
        <v>238.07</v>
      </c>
      <c r="N2200">
        <v>2196.5720000000001</v>
      </c>
      <c r="O2200">
        <v>11.48</v>
      </c>
      <c r="P2200">
        <v>10.057</v>
      </c>
      <c r="Q2200">
        <v>0.81</v>
      </c>
      <c r="AD2200">
        <v>33539</v>
      </c>
      <c r="AE2200">
        <v>0.77200000000000002</v>
      </c>
      <c r="AF2200">
        <v>0.3085</v>
      </c>
      <c r="AG2200">
        <v>3.2</v>
      </c>
      <c r="AH2200" t="s">
        <v>204</v>
      </c>
      <c r="AI2200">
        <v>26284188</v>
      </c>
      <c r="AJ2200">
        <v>14031951</v>
      </c>
      <c r="AK2200">
        <v>12272917</v>
      </c>
      <c r="AM2200">
        <v>157728</v>
      </c>
      <c r="AN2200">
        <v>160661</v>
      </c>
      <c r="AO2200">
        <v>60.47</v>
      </c>
      <c r="AP2200">
        <v>32.28</v>
      </c>
      <c r="AQ2200">
        <v>28.24</v>
      </c>
      <c r="AS2200">
        <v>3696</v>
      </c>
      <c r="AT2200">
        <v>60269</v>
      </c>
      <c r="AU2200">
        <v>0.13900000000000001</v>
      </c>
      <c r="AV2200">
        <v>60.19</v>
      </c>
      <c r="AW2200">
        <v>43466822</v>
      </c>
      <c r="AX2200">
        <v>77.39</v>
      </c>
      <c r="AY2200">
        <v>41.4</v>
      </c>
      <c r="AZ2200">
        <v>16.462</v>
      </c>
      <c r="BA2200">
        <v>11.132999999999999</v>
      </c>
      <c r="BB2200">
        <v>7894.393</v>
      </c>
      <c r="BC2200">
        <v>0.1</v>
      </c>
      <c r="BD2200">
        <v>539.84900000000005</v>
      </c>
      <c r="BE2200">
        <v>7.11</v>
      </c>
      <c r="BF2200">
        <v>13.5</v>
      </c>
      <c r="BG2200">
        <v>47.4</v>
      </c>
      <c r="BI2200">
        <v>8.8000000000000007</v>
      </c>
      <c r="BJ2200">
        <v>72.06</v>
      </c>
      <c r="BK2200">
        <v>0.77900000000000003</v>
      </c>
    </row>
    <row r="2201" spans="1:63" x14ac:dyDescent="0.3">
      <c r="A2201" t="s">
        <v>208</v>
      </c>
      <c r="B2201" t="s">
        <v>206</v>
      </c>
      <c r="C2201" t="s">
        <v>209</v>
      </c>
      <c r="D2201" s="33">
        <v>44540</v>
      </c>
      <c r="E2201">
        <v>3717640</v>
      </c>
      <c r="F2201">
        <v>11817</v>
      </c>
      <c r="G2201">
        <v>9980.4290000000001</v>
      </c>
      <c r="H2201">
        <v>95952</v>
      </c>
      <c r="I2201">
        <v>474</v>
      </c>
      <c r="J2201">
        <v>427.42899999999997</v>
      </c>
      <c r="K2201">
        <v>85528.221999999994</v>
      </c>
      <c r="L2201">
        <v>271.863</v>
      </c>
      <c r="M2201">
        <v>229.61</v>
      </c>
      <c r="N2201">
        <v>2207.4769999999999</v>
      </c>
      <c r="O2201">
        <v>10.904999999999999</v>
      </c>
      <c r="P2201">
        <v>9.8330000000000002</v>
      </c>
      <c r="Q2201">
        <v>0.81</v>
      </c>
      <c r="AA2201">
        <v>16234638</v>
      </c>
      <c r="AB2201">
        <v>373.495</v>
      </c>
      <c r="AD2201">
        <v>32203</v>
      </c>
      <c r="AE2201">
        <v>0.74099999999999999</v>
      </c>
      <c r="AF2201">
        <v>0.30990000000000001</v>
      </c>
      <c r="AG2201">
        <v>3.2</v>
      </c>
      <c r="AH2201" t="s">
        <v>204</v>
      </c>
      <c r="AI2201">
        <v>26452547</v>
      </c>
      <c r="AJ2201">
        <v>14087749</v>
      </c>
      <c r="AK2201">
        <v>12385478</v>
      </c>
      <c r="AM2201">
        <v>168359</v>
      </c>
      <c r="AN2201">
        <v>153837</v>
      </c>
      <c r="AO2201">
        <v>60.86</v>
      </c>
      <c r="AP2201">
        <v>32.409999999999997</v>
      </c>
      <c r="AQ2201">
        <v>28.49</v>
      </c>
      <c r="AS2201">
        <v>3539</v>
      </c>
      <c r="AT2201">
        <v>57446</v>
      </c>
      <c r="AU2201">
        <v>0.13200000000000001</v>
      </c>
      <c r="AV2201">
        <v>60.19</v>
      </c>
      <c r="AW2201">
        <v>43466822</v>
      </c>
      <c r="AX2201">
        <v>77.39</v>
      </c>
      <c r="AY2201">
        <v>41.4</v>
      </c>
      <c r="AZ2201">
        <v>16.462</v>
      </c>
      <c r="BA2201">
        <v>11.132999999999999</v>
      </c>
      <c r="BB2201">
        <v>7894.393</v>
      </c>
      <c r="BC2201">
        <v>0.1</v>
      </c>
      <c r="BD2201">
        <v>539.84900000000005</v>
      </c>
      <c r="BE2201">
        <v>7.11</v>
      </c>
      <c r="BF2201">
        <v>13.5</v>
      </c>
      <c r="BG2201">
        <v>47.4</v>
      </c>
      <c r="BI2201">
        <v>8.8000000000000007</v>
      </c>
      <c r="BJ2201">
        <v>72.06</v>
      </c>
      <c r="BK2201">
        <v>0.77900000000000003</v>
      </c>
    </row>
    <row r="2202" spans="1:63" x14ac:dyDescent="0.3">
      <c r="A2202" t="s">
        <v>208</v>
      </c>
      <c r="B2202" t="s">
        <v>206</v>
      </c>
      <c r="C2202" t="s">
        <v>209</v>
      </c>
      <c r="D2202" s="33">
        <v>44541</v>
      </c>
      <c r="E2202">
        <v>3728246</v>
      </c>
      <c r="F2202">
        <v>10606</v>
      </c>
      <c r="G2202">
        <v>9523.2860000000001</v>
      </c>
      <c r="H2202">
        <v>96427</v>
      </c>
      <c r="I2202">
        <v>475</v>
      </c>
      <c r="J2202">
        <v>428.714</v>
      </c>
      <c r="K2202">
        <v>85772.224000000002</v>
      </c>
      <c r="L2202">
        <v>244.00200000000001</v>
      </c>
      <c r="M2202">
        <v>219.09299999999999</v>
      </c>
      <c r="N2202">
        <v>2218.4050000000002</v>
      </c>
      <c r="O2202">
        <v>10.928000000000001</v>
      </c>
      <c r="P2202">
        <v>9.8629999999999995</v>
      </c>
      <c r="Q2202">
        <v>0.81</v>
      </c>
      <c r="Z2202">
        <v>40267</v>
      </c>
      <c r="AA2202">
        <v>16274905</v>
      </c>
      <c r="AB2202">
        <v>374.42099999999999</v>
      </c>
      <c r="AC2202">
        <v>0.92600000000000005</v>
      </c>
      <c r="AD2202">
        <v>33160</v>
      </c>
      <c r="AE2202">
        <v>0.76300000000000001</v>
      </c>
      <c r="AF2202">
        <v>0.28720000000000001</v>
      </c>
      <c r="AG2202">
        <v>3.5</v>
      </c>
      <c r="AH2202" t="s">
        <v>204</v>
      </c>
      <c r="AI2202">
        <v>26535803</v>
      </c>
      <c r="AJ2202">
        <v>14114892</v>
      </c>
      <c r="AK2202">
        <v>12441591</v>
      </c>
      <c r="AM2202">
        <v>83256</v>
      </c>
      <c r="AN2202">
        <v>149637</v>
      </c>
      <c r="AO2202">
        <v>61.05</v>
      </c>
      <c r="AP2202">
        <v>32.47</v>
      </c>
      <c r="AQ2202">
        <v>28.62</v>
      </c>
      <c r="AS2202">
        <v>3443</v>
      </c>
      <c r="AT2202">
        <v>55570</v>
      </c>
      <c r="AU2202">
        <v>0.128</v>
      </c>
      <c r="AV2202">
        <v>60.19</v>
      </c>
      <c r="AW2202">
        <v>43466822</v>
      </c>
      <c r="AX2202">
        <v>77.39</v>
      </c>
      <c r="AY2202">
        <v>41.4</v>
      </c>
      <c r="AZ2202">
        <v>16.462</v>
      </c>
      <c r="BA2202">
        <v>11.132999999999999</v>
      </c>
      <c r="BB2202">
        <v>7894.393</v>
      </c>
      <c r="BC2202">
        <v>0.1</v>
      </c>
      <c r="BD2202">
        <v>539.84900000000005</v>
      </c>
      <c r="BE2202">
        <v>7.11</v>
      </c>
      <c r="BF2202">
        <v>13.5</v>
      </c>
      <c r="BG2202">
        <v>47.4</v>
      </c>
      <c r="BI2202">
        <v>8.8000000000000007</v>
      </c>
      <c r="BJ2202">
        <v>72.06</v>
      </c>
      <c r="BK2202">
        <v>0.77900000000000003</v>
      </c>
    </row>
    <row r="2203" spans="1:63" x14ac:dyDescent="0.3">
      <c r="A2203" t="s">
        <v>208</v>
      </c>
      <c r="B2203" t="s">
        <v>206</v>
      </c>
      <c r="C2203" t="s">
        <v>209</v>
      </c>
      <c r="D2203" s="33">
        <v>44542</v>
      </c>
      <c r="E2203">
        <v>3733967</v>
      </c>
      <c r="F2203">
        <v>5721</v>
      </c>
      <c r="G2203">
        <v>9310.4290000000001</v>
      </c>
      <c r="H2203">
        <v>96695</v>
      </c>
      <c r="I2203">
        <v>268</v>
      </c>
      <c r="J2203">
        <v>423</v>
      </c>
      <c r="K2203">
        <v>85903.842000000004</v>
      </c>
      <c r="L2203">
        <v>131.61799999999999</v>
      </c>
      <c r="M2203">
        <v>214.196</v>
      </c>
      <c r="N2203">
        <v>2224.5700000000002</v>
      </c>
      <c r="O2203">
        <v>6.1660000000000004</v>
      </c>
      <c r="P2203">
        <v>9.7319999999999993</v>
      </c>
      <c r="Q2203">
        <v>0.82</v>
      </c>
      <c r="Z2203">
        <v>19632</v>
      </c>
      <c r="AA2203">
        <v>16294537</v>
      </c>
      <c r="AB2203">
        <v>374.87299999999999</v>
      </c>
      <c r="AC2203">
        <v>0.45200000000000001</v>
      </c>
      <c r="AD2203">
        <v>31168</v>
      </c>
      <c r="AE2203">
        <v>0.71699999999999997</v>
      </c>
      <c r="AF2203">
        <v>0.29870000000000002</v>
      </c>
      <c r="AG2203">
        <v>3.3</v>
      </c>
      <c r="AH2203" t="s">
        <v>204</v>
      </c>
      <c r="AI2203">
        <v>26589094</v>
      </c>
      <c r="AJ2203">
        <v>14131443</v>
      </c>
      <c r="AK2203">
        <v>12478331</v>
      </c>
      <c r="AM2203">
        <v>53291</v>
      </c>
      <c r="AN2203">
        <v>147136</v>
      </c>
      <c r="AO2203">
        <v>61.17</v>
      </c>
      <c r="AP2203">
        <v>32.51</v>
      </c>
      <c r="AQ2203">
        <v>28.71</v>
      </c>
      <c r="AS2203">
        <v>3385</v>
      </c>
      <c r="AT2203">
        <v>54054</v>
      </c>
      <c r="AU2203">
        <v>0.124</v>
      </c>
      <c r="AV2203">
        <v>60.19</v>
      </c>
      <c r="AW2203">
        <v>43466822</v>
      </c>
      <c r="AX2203">
        <v>77.39</v>
      </c>
      <c r="AY2203">
        <v>41.4</v>
      </c>
      <c r="AZ2203">
        <v>16.462</v>
      </c>
      <c r="BA2203">
        <v>11.132999999999999</v>
      </c>
      <c r="BB2203">
        <v>7894.393</v>
      </c>
      <c r="BC2203">
        <v>0.1</v>
      </c>
      <c r="BD2203">
        <v>539.84900000000005</v>
      </c>
      <c r="BE2203">
        <v>7.11</v>
      </c>
      <c r="BF2203">
        <v>13.5</v>
      </c>
      <c r="BG2203">
        <v>47.4</v>
      </c>
      <c r="BI2203">
        <v>8.8000000000000007</v>
      </c>
      <c r="BJ2203">
        <v>72.06</v>
      </c>
      <c r="BK2203">
        <v>0.77900000000000003</v>
      </c>
    </row>
    <row r="2204" spans="1:63" x14ac:dyDescent="0.3">
      <c r="A2204" t="s">
        <v>208</v>
      </c>
      <c r="B2204" t="s">
        <v>206</v>
      </c>
      <c r="C2204" t="s">
        <v>209</v>
      </c>
      <c r="D2204" s="33">
        <v>44543</v>
      </c>
      <c r="E2204">
        <v>3738390</v>
      </c>
      <c r="F2204">
        <v>4423</v>
      </c>
      <c r="G2204">
        <v>9221.5709999999999</v>
      </c>
      <c r="H2204">
        <v>96910</v>
      </c>
      <c r="I2204">
        <v>215</v>
      </c>
      <c r="J2204">
        <v>415.42899999999997</v>
      </c>
      <c r="K2204">
        <v>86005.597999999998</v>
      </c>
      <c r="L2204">
        <v>101.756</v>
      </c>
      <c r="M2204">
        <v>212.15199999999999</v>
      </c>
      <c r="N2204">
        <v>2229.5169999999998</v>
      </c>
      <c r="O2204">
        <v>4.9459999999999997</v>
      </c>
      <c r="P2204">
        <v>9.5570000000000004</v>
      </c>
      <c r="Q2204">
        <v>0.82</v>
      </c>
      <c r="Z2204">
        <v>11639</v>
      </c>
      <c r="AA2204">
        <v>16306176</v>
      </c>
      <c r="AB2204">
        <v>375.14100000000002</v>
      </c>
      <c r="AC2204">
        <v>0.26800000000000002</v>
      </c>
      <c r="AD2204">
        <v>30914</v>
      </c>
      <c r="AE2204">
        <v>0.71099999999999997</v>
      </c>
      <c r="AF2204">
        <v>0.29830000000000001</v>
      </c>
      <c r="AG2204">
        <v>3.4</v>
      </c>
      <c r="AH2204" t="s">
        <v>204</v>
      </c>
      <c r="AI2204">
        <v>26718836</v>
      </c>
      <c r="AJ2204">
        <v>14174399</v>
      </c>
      <c r="AK2204">
        <v>12565117</v>
      </c>
      <c r="AM2204">
        <v>129742</v>
      </c>
      <c r="AN2204">
        <v>138705</v>
      </c>
      <c r="AO2204">
        <v>61.47</v>
      </c>
      <c r="AP2204">
        <v>32.61</v>
      </c>
      <c r="AQ2204">
        <v>28.91</v>
      </c>
      <c r="AS2204">
        <v>3191</v>
      </c>
      <c r="AT2204">
        <v>49748</v>
      </c>
      <c r="AU2204">
        <v>0.114</v>
      </c>
      <c r="AV2204">
        <v>60.19</v>
      </c>
      <c r="AW2204">
        <v>43466822</v>
      </c>
      <c r="AX2204">
        <v>77.39</v>
      </c>
      <c r="AY2204">
        <v>41.4</v>
      </c>
      <c r="AZ2204">
        <v>16.462</v>
      </c>
      <c r="BA2204">
        <v>11.132999999999999</v>
      </c>
      <c r="BB2204">
        <v>7894.393</v>
      </c>
      <c r="BC2204">
        <v>0.1</v>
      </c>
      <c r="BD2204">
        <v>539.84900000000005</v>
      </c>
      <c r="BE2204">
        <v>7.11</v>
      </c>
      <c r="BF2204">
        <v>13.5</v>
      </c>
      <c r="BG2204">
        <v>47.4</v>
      </c>
      <c r="BI2204">
        <v>8.8000000000000007</v>
      </c>
      <c r="BJ2204">
        <v>72.06</v>
      </c>
      <c r="BK2204">
        <v>0.77900000000000003</v>
      </c>
    </row>
    <row r="2205" spans="1:63" x14ac:dyDescent="0.3">
      <c r="A2205" t="s">
        <v>208</v>
      </c>
      <c r="B2205" t="s">
        <v>206</v>
      </c>
      <c r="C2205" t="s">
        <v>209</v>
      </c>
      <c r="D2205" s="33">
        <v>44544</v>
      </c>
      <c r="E2205">
        <v>3746106</v>
      </c>
      <c r="F2205">
        <v>7716</v>
      </c>
      <c r="G2205">
        <v>9008.857</v>
      </c>
      <c r="H2205">
        <v>97328</v>
      </c>
      <c r="I2205">
        <v>418</v>
      </c>
      <c r="J2205">
        <v>404.14299999999997</v>
      </c>
      <c r="K2205">
        <v>86183.111999999994</v>
      </c>
      <c r="L2205">
        <v>177.51499999999999</v>
      </c>
      <c r="M2205">
        <v>207.25800000000001</v>
      </c>
      <c r="N2205">
        <v>2239.1329999999998</v>
      </c>
      <c r="O2205">
        <v>9.6170000000000009</v>
      </c>
      <c r="P2205">
        <v>9.298</v>
      </c>
      <c r="Q2205">
        <v>0.81</v>
      </c>
      <c r="Z2205">
        <v>27241</v>
      </c>
      <c r="AA2205">
        <v>16333417</v>
      </c>
      <c r="AB2205">
        <v>375.767</v>
      </c>
      <c r="AC2205">
        <v>0.627</v>
      </c>
      <c r="AD2205">
        <v>29766</v>
      </c>
      <c r="AE2205">
        <v>0.68500000000000005</v>
      </c>
      <c r="AF2205">
        <v>0.30270000000000002</v>
      </c>
      <c r="AG2205">
        <v>3.3</v>
      </c>
      <c r="AH2205" t="s">
        <v>204</v>
      </c>
      <c r="AI2205">
        <v>26861757</v>
      </c>
      <c r="AJ2205">
        <v>14221536</v>
      </c>
      <c r="AK2205">
        <v>12660901</v>
      </c>
      <c r="AM2205">
        <v>142921</v>
      </c>
      <c r="AN2205">
        <v>130585</v>
      </c>
      <c r="AO2205">
        <v>61.8</v>
      </c>
      <c r="AP2205">
        <v>32.72</v>
      </c>
      <c r="AQ2205">
        <v>29.13</v>
      </c>
      <c r="AS2205">
        <v>3004</v>
      </c>
      <c r="AT2205">
        <v>45158</v>
      </c>
      <c r="AU2205">
        <v>0.104</v>
      </c>
      <c r="AV2205">
        <v>60.19</v>
      </c>
      <c r="AW2205">
        <v>43466822</v>
      </c>
      <c r="AX2205">
        <v>77.39</v>
      </c>
      <c r="AY2205">
        <v>41.4</v>
      </c>
      <c r="AZ2205">
        <v>16.462</v>
      </c>
      <c r="BA2205">
        <v>11.132999999999999</v>
      </c>
      <c r="BB2205">
        <v>7894.393</v>
      </c>
      <c r="BC2205">
        <v>0.1</v>
      </c>
      <c r="BD2205">
        <v>539.84900000000005</v>
      </c>
      <c r="BE2205">
        <v>7.11</v>
      </c>
      <c r="BF2205">
        <v>13.5</v>
      </c>
      <c r="BG2205">
        <v>47.4</v>
      </c>
      <c r="BI2205">
        <v>8.8000000000000007</v>
      </c>
      <c r="BJ2205">
        <v>72.06</v>
      </c>
      <c r="BK2205">
        <v>0.77900000000000003</v>
      </c>
    </row>
    <row r="2206" spans="1:63" x14ac:dyDescent="0.3">
      <c r="A2206" t="s">
        <v>208</v>
      </c>
      <c r="B2206" t="s">
        <v>206</v>
      </c>
      <c r="C2206" t="s">
        <v>209</v>
      </c>
      <c r="D2206" s="33">
        <v>44545</v>
      </c>
      <c r="E2206">
        <v>3754567</v>
      </c>
      <c r="F2206">
        <v>8461</v>
      </c>
      <c r="G2206">
        <v>8804</v>
      </c>
      <c r="H2206">
        <v>97714</v>
      </c>
      <c r="I2206">
        <v>386</v>
      </c>
      <c r="J2206">
        <v>390.714</v>
      </c>
      <c r="K2206">
        <v>86377.766000000003</v>
      </c>
      <c r="L2206">
        <v>194.654</v>
      </c>
      <c r="M2206">
        <v>202.54499999999999</v>
      </c>
      <c r="N2206">
        <v>2248.0129999999999</v>
      </c>
      <c r="O2206">
        <v>8.8800000000000008</v>
      </c>
      <c r="P2206">
        <v>8.9890000000000008</v>
      </c>
      <c r="Q2206">
        <v>0.78</v>
      </c>
      <c r="Z2206">
        <v>38008</v>
      </c>
      <c r="AA2206">
        <v>16371425</v>
      </c>
      <c r="AB2206">
        <v>376.642</v>
      </c>
      <c r="AC2206">
        <v>0.874</v>
      </c>
      <c r="AD2206">
        <v>30156</v>
      </c>
      <c r="AE2206">
        <v>0.69399999999999995</v>
      </c>
      <c r="AF2206">
        <v>0.29189999999999999</v>
      </c>
      <c r="AG2206">
        <v>3.4</v>
      </c>
      <c r="AH2206" t="s">
        <v>204</v>
      </c>
      <c r="AI2206">
        <v>27004683</v>
      </c>
      <c r="AJ2206">
        <v>14269055</v>
      </c>
      <c r="AK2206">
        <v>12756308</v>
      </c>
      <c r="AM2206">
        <v>142926</v>
      </c>
      <c r="AN2206">
        <v>125460</v>
      </c>
      <c r="AO2206">
        <v>62.13</v>
      </c>
      <c r="AP2206">
        <v>32.83</v>
      </c>
      <c r="AQ2206">
        <v>29.35</v>
      </c>
      <c r="AS2206">
        <v>2886</v>
      </c>
      <c r="AT2206">
        <v>42051</v>
      </c>
      <c r="AU2206">
        <v>9.7000000000000003E-2</v>
      </c>
      <c r="AV2206">
        <v>60.19</v>
      </c>
      <c r="AW2206">
        <v>43466822</v>
      </c>
      <c r="AX2206">
        <v>77.39</v>
      </c>
      <c r="AY2206">
        <v>41.4</v>
      </c>
      <c r="AZ2206">
        <v>16.462</v>
      </c>
      <c r="BA2206">
        <v>11.132999999999999</v>
      </c>
      <c r="BB2206">
        <v>7894.393</v>
      </c>
      <c r="BC2206">
        <v>0.1</v>
      </c>
      <c r="BD2206">
        <v>539.84900000000005</v>
      </c>
      <c r="BE2206">
        <v>7.11</v>
      </c>
      <c r="BF2206">
        <v>13.5</v>
      </c>
      <c r="BG2206">
        <v>47.4</v>
      </c>
      <c r="BI2206">
        <v>8.8000000000000007</v>
      </c>
      <c r="BJ2206">
        <v>72.06</v>
      </c>
      <c r="BK2206">
        <v>0.77900000000000003</v>
      </c>
    </row>
    <row r="2207" spans="1:63" x14ac:dyDescent="0.3">
      <c r="A2207" t="s">
        <v>208</v>
      </c>
      <c r="B2207" t="s">
        <v>206</v>
      </c>
      <c r="C2207" t="s">
        <v>209</v>
      </c>
      <c r="D2207" s="33">
        <v>44546</v>
      </c>
      <c r="E2207">
        <v>3764485</v>
      </c>
      <c r="F2207">
        <v>9918</v>
      </c>
      <c r="G2207">
        <v>8380.2860000000001</v>
      </c>
      <c r="H2207">
        <v>98097</v>
      </c>
      <c r="I2207">
        <v>383</v>
      </c>
      <c r="J2207">
        <v>374.14299999999997</v>
      </c>
      <c r="K2207">
        <v>86605.941000000006</v>
      </c>
      <c r="L2207">
        <v>228.17400000000001</v>
      </c>
      <c r="M2207">
        <v>192.797</v>
      </c>
      <c r="N2207">
        <v>2256.8249999999998</v>
      </c>
      <c r="O2207">
        <v>8.8109999999999999</v>
      </c>
      <c r="P2207">
        <v>8.6080000000000005</v>
      </c>
      <c r="Q2207">
        <v>0.76</v>
      </c>
      <c r="Z2207">
        <v>34486</v>
      </c>
      <c r="AA2207">
        <v>16405911</v>
      </c>
      <c r="AB2207">
        <v>377.435</v>
      </c>
      <c r="AC2207">
        <v>0.79300000000000004</v>
      </c>
      <c r="AD2207">
        <v>29775</v>
      </c>
      <c r="AE2207">
        <v>0.68500000000000005</v>
      </c>
      <c r="AF2207">
        <v>0.28149999999999997</v>
      </c>
      <c r="AG2207">
        <v>3.6</v>
      </c>
      <c r="AH2207" t="s">
        <v>204</v>
      </c>
      <c r="AI2207">
        <v>27137674</v>
      </c>
      <c r="AJ2207">
        <v>14312994</v>
      </c>
      <c r="AK2207">
        <v>12845346</v>
      </c>
      <c r="AL2207">
        <v>14</v>
      </c>
      <c r="AM2207">
        <v>132991</v>
      </c>
      <c r="AN2207">
        <v>121927</v>
      </c>
      <c r="AO2207">
        <v>62.43</v>
      </c>
      <c r="AP2207">
        <v>32.93</v>
      </c>
      <c r="AQ2207">
        <v>29.55</v>
      </c>
      <c r="AR2207">
        <v>0</v>
      </c>
      <c r="AS2207">
        <v>2805</v>
      </c>
      <c r="AT2207">
        <v>40149</v>
      </c>
      <c r="AU2207">
        <v>9.1999999999999998E-2</v>
      </c>
      <c r="AV2207">
        <v>51.85</v>
      </c>
      <c r="AW2207">
        <v>43466822</v>
      </c>
      <c r="AX2207">
        <v>77.39</v>
      </c>
      <c r="AY2207">
        <v>41.4</v>
      </c>
      <c r="AZ2207">
        <v>16.462</v>
      </c>
      <c r="BA2207">
        <v>11.132999999999999</v>
      </c>
      <c r="BB2207">
        <v>7894.393</v>
      </c>
      <c r="BC2207">
        <v>0.1</v>
      </c>
      <c r="BD2207">
        <v>539.84900000000005</v>
      </c>
      <c r="BE2207">
        <v>7.11</v>
      </c>
      <c r="BF2207">
        <v>13.5</v>
      </c>
      <c r="BG2207">
        <v>47.4</v>
      </c>
      <c r="BI2207">
        <v>8.8000000000000007</v>
      </c>
      <c r="BJ2207">
        <v>72.06</v>
      </c>
      <c r="BK2207">
        <v>0.77900000000000003</v>
      </c>
    </row>
    <row r="2208" spans="1:63" x14ac:dyDescent="0.3">
      <c r="A2208" t="s">
        <v>208</v>
      </c>
      <c r="B2208" t="s">
        <v>206</v>
      </c>
      <c r="C2208" t="s">
        <v>209</v>
      </c>
      <c r="D2208" s="33">
        <v>44547</v>
      </c>
      <c r="E2208">
        <v>3773700</v>
      </c>
      <c r="F2208">
        <v>9215</v>
      </c>
      <c r="G2208">
        <v>8008.5709999999999</v>
      </c>
      <c r="H2208">
        <v>98453</v>
      </c>
      <c r="I2208">
        <v>356</v>
      </c>
      <c r="J2208">
        <v>357.286</v>
      </c>
      <c r="K2208">
        <v>86817.941000000006</v>
      </c>
      <c r="L2208">
        <v>212.001</v>
      </c>
      <c r="M2208">
        <v>184.24600000000001</v>
      </c>
      <c r="N2208">
        <v>2265.0149999999999</v>
      </c>
      <c r="O2208">
        <v>8.19</v>
      </c>
      <c r="P2208">
        <v>8.2200000000000006</v>
      </c>
      <c r="Q2208">
        <v>0.75</v>
      </c>
      <c r="Z2208">
        <v>33652</v>
      </c>
      <c r="AA2208">
        <v>16439563</v>
      </c>
      <c r="AB2208">
        <v>378.209</v>
      </c>
      <c r="AC2208">
        <v>0.77400000000000002</v>
      </c>
      <c r="AD2208">
        <v>29275</v>
      </c>
      <c r="AE2208">
        <v>0.67400000000000004</v>
      </c>
      <c r="AF2208">
        <v>0.27360000000000001</v>
      </c>
      <c r="AG2208">
        <v>3.7</v>
      </c>
      <c r="AH2208" t="s">
        <v>204</v>
      </c>
      <c r="AI2208">
        <v>27274636</v>
      </c>
      <c r="AJ2208">
        <v>14355538</v>
      </c>
      <c r="AK2208">
        <v>12939704</v>
      </c>
      <c r="AL2208">
        <v>74</v>
      </c>
      <c r="AM2208">
        <v>136962</v>
      </c>
      <c r="AN2208">
        <v>117441</v>
      </c>
      <c r="AO2208">
        <v>62.75</v>
      </c>
      <c r="AP2208">
        <v>33.03</v>
      </c>
      <c r="AQ2208">
        <v>29.77</v>
      </c>
      <c r="AR2208">
        <v>0</v>
      </c>
      <c r="AS2208">
        <v>2702</v>
      </c>
      <c r="AT2208">
        <v>38256</v>
      </c>
      <c r="AU2208">
        <v>8.7999999999999995E-2</v>
      </c>
      <c r="AV2208">
        <v>51.85</v>
      </c>
      <c r="AW2208">
        <v>43466822</v>
      </c>
      <c r="AX2208">
        <v>77.39</v>
      </c>
      <c r="AY2208">
        <v>41.4</v>
      </c>
      <c r="AZ2208">
        <v>16.462</v>
      </c>
      <c r="BA2208">
        <v>11.132999999999999</v>
      </c>
      <c r="BB2208">
        <v>7894.393</v>
      </c>
      <c r="BC2208">
        <v>0.1</v>
      </c>
      <c r="BD2208">
        <v>539.84900000000005</v>
      </c>
      <c r="BE2208">
        <v>7.11</v>
      </c>
      <c r="BF2208">
        <v>13.5</v>
      </c>
      <c r="BG2208">
        <v>47.4</v>
      </c>
      <c r="BI2208">
        <v>8.8000000000000007</v>
      </c>
      <c r="BJ2208">
        <v>72.06</v>
      </c>
      <c r="BK2208">
        <v>0.77900000000000003</v>
      </c>
    </row>
    <row r="2209" spans="1:67" x14ac:dyDescent="0.3">
      <c r="A2209" t="s">
        <v>208</v>
      </c>
      <c r="B2209" t="s">
        <v>206</v>
      </c>
      <c r="C2209" t="s">
        <v>209</v>
      </c>
      <c r="D2209" s="33">
        <v>44548</v>
      </c>
      <c r="E2209">
        <v>3781506</v>
      </c>
      <c r="F2209">
        <v>7806</v>
      </c>
      <c r="G2209">
        <v>7608.5709999999999</v>
      </c>
      <c r="H2209">
        <v>98769</v>
      </c>
      <c r="I2209">
        <v>316</v>
      </c>
      <c r="J2209">
        <v>334.57100000000003</v>
      </c>
      <c r="K2209">
        <v>86997.527000000002</v>
      </c>
      <c r="L2209">
        <v>179.58500000000001</v>
      </c>
      <c r="M2209">
        <v>175.04300000000001</v>
      </c>
      <c r="N2209">
        <v>2272.2849999999999</v>
      </c>
      <c r="O2209">
        <v>7.27</v>
      </c>
      <c r="P2209">
        <v>7.6970000000000001</v>
      </c>
      <c r="Q2209">
        <v>0.76</v>
      </c>
      <c r="Z2209">
        <v>35092</v>
      </c>
      <c r="AA2209">
        <v>16474655</v>
      </c>
      <c r="AB2209">
        <v>379.017</v>
      </c>
      <c r="AC2209">
        <v>0.80700000000000005</v>
      </c>
      <c r="AD2209">
        <v>28536</v>
      </c>
      <c r="AE2209">
        <v>0.65700000000000003</v>
      </c>
      <c r="AF2209">
        <v>0.2666</v>
      </c>
      <c r="AG2209">
        <v>3.8</v>
      </c>
      <c r="AH2209" t="s">
        <v>204</v>
      </c>
      <c r="AI2209">
        <v>27337322</v>
      </c>
      <c r="AJ2209">
        <v>14375344</v>
      </c>
      <c r="AK2209">
        <v>12982566</v>
      </c>
      <c r="AL2209">
        <v>92</v>
      </c>
      <c r="AM2209">
        <v>62686</v>
      </c>
      <c r="AN2209">
        <v>114503</v>
      </c>
      <c r="AO2209">
        <v>62.89</v>
      </c>
      <c r="AP2209">
        <v>33.07</v>
      </c>
      <c r="AQ2209">
        <v>29.87</v>
      </c>
      <c r="AR2209">
        <v>0</v>
      </c>
      <c r="AS2209">
        <v>2634</v>
      </c>
      <c r="AT2209">
        <v>37207</v>
      </c>
      <c r="AU2209">
        <v>8.5999999999999993E-2</v>
      </c>
      <c r="AV2209">
        <v>51.85</v>
      </c>
      <c r="AW2209">
        <v>43466822</v>
      </c>
      <c r="AX2209">
        <v>77.39</v>
      </c>
      <c r="AY2209">
        <v>41.4</v>
      </c>
      <c r="AZ2209">
        <v>16.462</v>
      </c>
      <c r="BA2209">
        <v>11.132999999999999</v>
      </c>
      <c r="BB2209">
        <v>7894.393</v>
      </c>
      <c r="BC2209">
        <v>0.1</v>
      </c>
      <c r="BD2209">
        <v>539.84900000000005</v>
      </c>
      <c r="BE2209">
        <v>7.11</v>
      </c>
      <c r="BF2209">
        <v>13.5</v>
      </c>
      <c r="BG2209">
        <v>47.4</v>
      </c>
      <c r="BI2209">
        <v>8.8000000000000007</v>
      </c>
      <c r="BJ2209">
        <v>72.06</v>
      </c>
      <c r="BK2209">
        <v>0.77900000000000003</v>
      </c>
    </row>
    <row r="2210" spans="1:67" x14ac:dyDescent="0.3">
      <c r="A2210" t="s">
        <v>208</v>
      </c>
      <c r="B2210" t="s">
        <v>206</v>
      </c>
      <c r="C2210" t="s">
        <v>209</v>
      </c>
      <c r="D2210" s="33">
        <v>44549</v>
      </c>
      <c r="E2210">
        <v>3785395</v>
      </c>
      <c r="F2210">
        <v>3889</v>
      </c>
      <c r="G2210">
        <v>7346.857</v>
      </c>
      <c r="H2210">
        <v>98972</v>
      </c>
      <c r="I2210">
        <v>203</v>
      </c>
      <c r="J2210">
        <v>325.286</v>
      </c>
      <c r="K2210">
        <v>87086.997000000003</v>
      </c>
      <c r="L2210">
        <v>89.471000000000004</v>
      </c>
      <c r="M2210">
        <v>169.02199999999999</v>
      </c>
      <c r="N2210">
        <v>2276.9549999999999</v>
      </c>
      <c r="O2210">
        <v>4.67</v>
      </c>
      <c r="P2210">
        <v>7.484</v>
      </c>
      <c r="Q2210">
        <v>0.77</v>
      </c>
      <c r="Z2210">
        <v>18299</v>
      </c>
      <c r="AA2210">
        <v>16492954</v>
      </c>
      <c r="AB2210">
        <v>379.43799999999999</v>
      </c>
      <c r="AC2210">
        <v>0.42099999999999999</v>
      </c>
      <c r="AD2210">
        <v>28345</v>
      </c>
      <c r="AE2210">
        <v>0.65200000000000002</v>
      </c>
      <c r="AF2210">
        <v>0.25919999999999999</v>
      </c>
      <c r="AG2210">
        <v>3.9</v>
      </c>
      <c r="AH2210" t="s">
        <v>204</v>
      </c>
      <c r="AI2210">
        <v>27373349</v>
      </c>
      <c r="AJ2210">
        <v>14386385</v>
      </c>
      <c r="AK2210">
        <v>13007552</v>
      </c>
      <c r="AL2210">
        <v>92</v>
      </c>
      <c r="AM2210">
        <v>36027</v>
      </c>
      <c r="AN2210">
        <v>112036</v>
      </c>
      <c r="AO2210">
        <v>62.98</v>
      </c>
      <c r="AP2210">
        <v>33.1</v>
      </c>
      <c r="AQ2210">
        <v>29.93</v>
      </c>
      <c r="AR2210">
        <v>0</v>
      </c>
      <c r="AS2210">
        <v>2578</v>
      </c>
      <c r="AT2210">
        <v>36420</v>
      </c>
      <c r="AU2210">
        <v>8.4000000000000005E-2</v>
      </c>
      <c r="AV2210">
        <v>51.85</v>
      </c>
      <c r="AW2210">
        <v>43466822</v>
      </c>
      <c r="AX2210">
        <v>77.39</v>
      </c>
      <c r="AY2210">
        <v>41.4</v>
      </c>
      <c r="AZ2210">
        <v>16.462</v>
      </c>
      <c r="BA2210">
        <v>11.132999999999999</v>
      </c>
      <c r="BB2210">
        <v>7894.393</v>
      </c>
      <c r="BC2210">
        <v>0.1</v>
      </c>
      <c r="BD2210">
        <v>539.84900000000005</v>
      </c>
      <c r="BE2210">
        <v>7.11</v>
      </c>
      <c r="BF2210">
        <v>13.5</v>
      </c>
      <c r="BG2210">
        <v>47.4</v>
      </c>
      <c r="BI2210">
        <v>8.8000000000000007</v>
      </c>
      <c r="BJ2210">
        <v>72.06</v>
      </c>
      <c r="BK2210">
        <v>0.77900000000000003</v>
      </c>
    </row>
    <row r="2211" spans="1:67" x14ac:dyDescent="0.3">
      <c r="A2211" t="s">
        <v>208</v>
      </c>
      <c r="B2211" t="s">
        <v>206</v>
      </c>
      <c r="C2211" t="s">
        <v>209</v>
      </c>
      <c r="D2211" s="33">
        <v>44550</v>
      </c>
      <c r="E2211">
        <v>3788209</v>
      </c>
      <c r="F2211">
        <v>2814</v>
      </c>
      <c r="G2211">
        <v>7117</v>
      </c>
      <c r="H2211">
        <v>99153</v>
      </c>
      <c r="I2211">
        <v>181</v>
      </c>
      <c r="J2211">
        <v>320.42899999999997</v>
      </c>
      <c r="K2211">
        <v>87151.736000000004</v>
      </c>
      <c r="L2211">
        <v>64.739000000000004</v>
      </c>
      <c r="M2211">
        <v>163.73400000000001</v>
      </c>
      <c r="N2211">
        <v>2281.1190000000001</v>
      </c>
      <c r="O2211">
        <v>4.1639999999999997</v>
      </c>
      <c r="P2211">
        <v>7.3719999999999999</v>
      </c>
      <c r="Q2211">
        <v>0.78</v>
      </c>
      <c r="Z2211">
        <v>10987</v>
      </c>
      <c r="AA2211">
        <v>16503941</v>
      </c>
      <c r="AB2211">
        <v>379.69099999999997</v>
      </c>
      <c r="AC2211">
        <v>0.253</v>
      </c>
      <c r="AD2211">
        <v>28252</v>
      </c>
      <c r="AE2211">
        <v>0.65</v>
      </c>
      <c r="AF2211">
        <v>0.25190000000000001</v>
      </c>
      <c r="AG2211">
        <v>4</v>
      </c>
      <c r="AH2211" t="s">
        <v>204</v>
      </c>
      <c r="AI2211">
        <v>27484089</v>
      </c>
      <c r="AJ2211">
        <v>14422441</v>
      </c>
      <c r="AK2211">
        <v>13082157</v>
      </c>
      <c r="AL2211">
        <v>171</v>
      </c>
      <c r="AM2211">
        <v>110740</v>
      </c>
      <c r="AN2211">
        <v>109322</v>
      </c>
      <c r="AO2211">
        <v>63.23</v>
      </c>
      <c r="AP2211">
        <v>33.18</v>
      </c>
      <c r="AQ2211">
        <v>30.1</v>
      </c>
      <c r="AR2211">
        <v>0</v>
      </c>
      <c r="AS2211">
        <v>2515</v>
      </c>
      <c r="AT2211">
        <v>35435</v>
      </c>
      <c r="AU2211">
        <v>8.2000000000000003E-2</v>
      </c>
      <c r="AV2211">
        <v>51.85</v>
      </c>
      <c r="AW2211">
        <v>43466822</v>
      </c>
      <c r="AX2211">
        <v>77.39</v>
      </c>
      <c r="AY2211">
        <v>41.4</v>
      </c>
      <c r="AZ2211">
        <v>16.462</v>
      </c>
      <c r="BA2211">
        <v>11.132999999999999</v>
      </c>
      <c r="BB2211">
        <v>7894.393</v>
      </c>
      <c r="BC2211">
        <v>0.1</v>
      </c>
      <c r="BD2211">
        <v>539.84900000000005</v>
      </c>
      <c r="BE2211">
        <v>7.11</v>
      </c>
      <c r="BF2211">
        <v>13.5</v>
      </c>
      <c r="BG2211">
        <v>47.4</v>
      </c>
      <c r="BI2211">
        <v>8.8000000000000007</v>
      </c>
      <c r="BJ2211">
        <v>72.06</v>
      </c>
      <c r="BK2211">
        <v>0.77900000000000003</v>
      </c>
    </row>
    <row r="2212" spans="1:67" x14ac:dyDescent="0.3">
      <c r="A2212" t="s">
        <v>208</v>
      </c>
      <c r="B2212" t="s">
        <v>206</v>
      </c>
      <c r="C2212" t="s">
        <v>209</v>
      </c>
      <c r="D2212" s="33">
        <v>44551</v>
      </c>
      <c r="E2212">
        <v>3794490</v>
      </c>
      <c r="F2212">
        <v>6281</v>
      </c>
      <c r="G2212">
        <v>6912</v>
      </c>
      <c r="H2212">
        <v>99528</v>
      </c>
      <c r="I2212">
        <v>375</v>
      </c>
      <c r="J2212">
        <v>314.286</v>
      </c>
      <c r="K2212">
        <v>87296.236999999994</v>
      </c>
      <c r="L2212">
        <v>144.501</v>
      </c>
      <c r="M2212">
        <v>159.018</v>
      </c>
      <c r="N2212">
        <v>2289.7460000000001</v>
      </c>
      <c r="O2212">
        <v>8.6270000000000007</v>
      </c>
      <c r="P2212">
        <v>7.23</v>
      </c>
      <c r="Q2212">
        <v>0.79</v>
      </c>
      <c r="Z2212">
        <v>28652</v>
      </c>
      <c r="AA2212">
        <v>16532593</v>
      </c>
      <c r="AB2212">
        <v>380.35</v>
      </c>
      <c r="AC2212">
        <v>0.65900000000000003</v>
      </c>
      <c r="AD2212">
        <v>28454</v>
      </c>
      <c r="AE2212">
        <v>0.65500000000000003</v>
      </c>
      <c r="AF2212">
        <v>0.2429</v>
      </c>
      <c r="AG2212">
        <v>4.0999999999999996</v>
      </c>
      <c r="AH2212" t="s">
        <v>204</v>
      </c>
      <c r="AI2212">
        <v>27603218</v>
      </c>
      <c r="AJ2212">
        <v>14461447</v>
      </c>
      <c r="AK2212">
        <v>13162126</v>
      </c>
      <c r="AL2212">
        <v>325</v>
      </c>
      <c r="AM2212">
        <v>119129</v>
      </c>
      <c r="AN2212">
        <v>105923</v>
      </c>
      <c r="AO2212">
        <v>63.5</v>
      </c>
      <c r="AP2212">
        <v>33.270000000000003</v>
      </c>
      <c r="AQ2212">
        <v>30.28</v>
      </c>
      <c r="AR2212">
        <v>0</v>
      </c>
      <c r="AS2212">
        <v>2437</v>
      </c>
      <c r="AT2212">
        <v>34273</v>
      </c>
      <c r="AU2212">
        <v>7.9000000000000001E-2</v>
      </c>
      <c r="AV2212">
        <v>51.85</v>
      </c>
      <c r="AW2212">
        <v>43466822</v>
      </c>
      <c r="AX2212">
        <v>77.39</v>
      </c>
      <c r="AY2212">
        <v>41.4</v>
      </c>
      <c r="AZ2212">
        <v>16.462</v>
      </c>
      <c r="BA2212">
        <v>11.132999999999999</v>
      </c>
      <c r="BB2212">
        <v>7894.393</v>
      </c>
      <c r="BC2212">
        <v>0.1</v>
      </c>
      <c r="BD2212">
        <v>539.84900000000005</v>
      </c>
      <c r="BE2212">
        <v>7.11</v>
      </c>
      <c r="BF2212">
        <v>13.5</v>
      </c>
      <c r="BG2212">
        <v>47.4</v>
      </c>
      <c r="BI2212">
        <v>8.8000000000000007</v>
      </c>
      <c r="BJ2212">
        <v>72.06</v>
      </c>
      <c r="BK2212">
        <v>0.77900000000000003</v>
      </c>
    </row>
    <row r="2213" spans="1:67" x14ac:dyDescent="0.3">
      <c r="A2213" t="s">
        <v>208</v>
      </c>
      <c r="B2213" t="s">
        <v>206</v>
      </c>
      <c r="C2213" t="s">
        <v>209</v>
      </c>
      <c r="D2213" s="33">
        <v>44552</v>
      </c>
      <c r="E2213">
        <v>3801079</v>
      </c>
      <c r="F2213">
        <v>6589</v>
      </c>
      <c r="G2213">
        <v>6644.5709999999999</v>
      </c>
      <c r="H2213">
        <v>99856</v>
      </c>
      <c r="I2213">
        <v>328</v>
      </c>
      <c r="J2213">
        <v>306</v>
      </c>
      <c r="K2213">
        <v>87447.823999999993</v>
      </c>
      <c r="L2213">
        <v>151.58699999999999</v>
      </c>
      <c r="M2213">
        <v>152.86500000000001</v>
      </c>
      <c r="N2213">
        <v>2297.2919999999999</v>
      </c>
      <c r="O2213">
        <v>7.5460000000000003</v>
      </c>
      <c r="P2213">
        <v>7.04</v>
      </c>
      <c r="Q2213">
        <v>0.75</v>
      </c>
      <c r="Z2213">
        <v>33856</v>
      </c>
      <c r="AA2213">
        <v>16566449</v>
      </c>
      <c r="AB2213">
        <v>381.12900000000002</v>
      </c>
      <c r="AC2213">
        <v>0.77900000000000003</v>
      </c>
      <c r="AD2213">
        <v>27861</v>
      </c>
      <c r="AE2213">
        <v>0.64100000000000001</v>
      </c>
      <c r="AF2213">
        <v>0.23849999999999999</v>
      </c>
      <c r="AG2213">
        <v>4.2</v>
      </c>
      <c r="AH2213" t="s">
        <v>204</v>
      </c>
      <c r="AI2213">
        <v>27720661</v>
      </c>
      <c r="AJ2213">
        <v>14500518</v>
      </c>
      <c r="AK2213">
        <v>13240227</v>
      </c>
      <c r="AL2213">
        <v>596</v>
      </c>
      <c r="AM2213">
        <v>117443</v>
      </c>
      <c r="AN2213">
        <v>102283</v>
      </c>
      <c r="AO2213">
        <v>63.77</v>
      </c>
      <c r="AP2213">
        <v>33.36</v>
      </c>
      <c r="AQ2213">
        <v>30.46</v>
      </c>
      <c r="AR2213">
        <v>0</v>
      </c>
      <c r="AS2213">
        <v>2353</v>
      </c>
      <c r="AT2213">
        <v>33066</v>
      </c>
      <c r="AU2213">
        <v>7.5999999999999998E-2</v>
      </c>
      <c r="AV2213">
        <v>51.85</v>
      </c>
      <c r="AW2213">
        <v>43466822</v>
      </c>
      <c r="AX2213">
        <v>77.39</v>
      </c>
      <c r="AY2213">
        <v>41.4</v>
      </c>
      <c r="AZ2213">
        <v>16.462</v>
      </c>
      <c r="BA2213">
        <v>11.132999999999999</v>
      </c>
      <c r="BB2213">
        <v>7894.393</v>
      </c>
      <c r="BC2213">
        <v>0.1</v>
      </c>
      <c r="BD2213">
        <v>539.84900000000005</v>
      </c>
      <c r="BE2213">
        <v>7.11</v>
      </c>
      <c r="BF2213">
        <v>13.5</v>
      </c>
      <c r="BG2213">
        <v>47.4</v>
      </c>
      <c r="BI2213">
        <v>8.8000000000000007</v>
      </c>
      <c r="BJ2213">
        <v>72.06</v>
      </c>
      <c r="BK2213">
        <v>0.77900000000000003</v>
      </c>
    </row>
    <row r="2214" spans="1:67" x14ac:dyDescent="0.3">
      <c r="A2214" t="s">
        <v>208</v>
      </c>
      <c r="B2214" t="s">
        <v>206</v>
      </c>
      <c r="C2214" t="s">
        <v>209</v>
      </c>
      <c r="D2214" s="33">
        <v>44553</v>
      </c>
      <c r="E2214">
        <v>3808612</v>
      </c>
      <c r="F2214">
        <v>7533</v>
      </c>
      <c r="G2214">
        <v>6303.857</v>
      </c>
      <c r="H2214">
        <v>100159</v>
      </c>
      <c r="I2214">
        <v>303</v>
      </c>
      <c r="J2214">
        <v>294.57100000000003</v>
      </c>
      <c r="K2214">
        <v>87621.129000000001</v>
      </c>
      <c r="L2214">
        <v>173.30500000000001</v>
      </c>
      <c r="M2214">
        <v>145.02699999999999</v>
      </c>
      <c r="N2214">
        <v>2304.2629999999999</v>
      </c>
      <c r="O2214">
        <v>6.9710000000000001</v>
      </c>
      <c r="P2214">
        <v>6.7770000000000001</v>
      </c>
      <c r="Q2214">
        <v>0.72</v>
      </c>
      <c r="Z2214">
        <v>32402</v>
      </c>
      <c r="AA2214">
        <v>16598851</v>
      </c>
      <c r="AB2214">
        <v>381.87400000000002</v>
      </c>
      <c r="AC2214">
        <v>0.745</v>
      </c>
      <c r="AD2214">
        <v>27563</v>
      </c>
      <c r="AE2214">
        <v>0.63400000000000001</v>
      </c>
      <c r="AF2214">
        <v>0.22869999999999999</v>
      </c>
      <c r="AG2214">
        <v>4.4000000000000004</v>
      </c>
      <c r="AH2214" t="s">
        <v>204</v>
      </c>
      <c r="AI2214">
        <v>27834543</v>
      </c>
      <c r="AJ2214">
        <v>14537064</v>
      </c>
      <c r="AK2214">
        <v>13316770</v>
      </c>
      <c r="AL2214">
        <v>1389</v>
      </c>
      <c r="AM2214">
        <v>113882</v>
      </c>
      <c r="AN2214">
        <v>99553</v>
      </c>
      <c r="AO2214">
        <v>64.040000000000006</v>
      </c>
      <c r="AP2214">
        <v>33.44</v>
      </c>
      <c r="AQ2214">
        <v>30.64</v>
      </c>
      <c r="AR2214">
        <v>0</v>
      </c>
      <c r="AS2214">
        <v>2290</v>
      </c>
      <c r="AT2214">
        <v>32010</v>
      </c>
      <c r="AU2214">
        <v>7.3999999999999996E-2</v>
      </c>
      <c r="AV2214">
        <v>51.85</v>
      </c>
      <c r="AW2214">
        <v>43466822</v>
      </c>
      <c r="AX2214">
        <v>77.39</v>
      </c>
      <c r="AY2214">
        <v>41.4</v>
      </c>
      <c r="AZ2214">
        <v>16.462</v>
      </c>
      <c r="BA2214">
        <v>11.132999999999999</v>
      </c>
      <c r="BB2214">
        <v>7894.393</v>
      </c>
      <c r="BC2214">
        <v>0.1</v>
      </c>
      <c r="BD2214">
        <v>539.84900000000005</v>
      </c>
      <c r="BE2214">
        <v>7.11</v>
      </c>
      <c r="BF2214">
        <v>13.5</v>
      </c>
      <c r="BG2214">
        <v>47.4</v>
      </c>
      <c r="BI2214">
        <v>8.8000000000000007</v>
      </c>
      <c r="BJ2214">
        <v>72.06</v>
      </c>
      <c r="BK2214">
        <v>0.77900000000000003</v>
      </c>
    </row>
    <row r="2215" spans="1:67" x14ac:dyDescent="0.3">
      <c r="A2215" t="s">
        <v>208</v>
      </c>
      <c r="B2215" t="s">
        <v>206</v>
      </c>
      <c r="C2215" t="s">
        <v>209</v>
      </c>
      <c r="D2215" s="33">
        <v>44554</v>
      </c>
      <c r="E2215">
        <v>3815440</v>
      </c>
      <c r="F2215">
        <v>6828</v>
      </c>
      <c r="G2215">
        <v>5962.857</v>
      </c>
      <c r="H2215">
        <v>100433</v>
      </c>
      <c r="I2215">
        <v>274</v>
      </c>
      <c r="J2215">
        <v>282.85700000000003</v>
      </c>
      <c r="K2215">
        <v>87778.214000000007</v>
      </c>
      <c r="L2215">
        <v>157.08500000000001</v>
      </c>
      <c r="M2215">
        <v>137.18199999999999</v>
      </c>
      <c r="N2215">
        <v>2310.567</v>
      </c>
      <c r="O2215">
        <v>6.3040000000000003</v>
      </c>
      <c r="P2215">
        <v>6.5069999999999997</v>
      </c>
      <c r="Q2215">
        <v>0.7</v>
      </c>
      <c r="Z2215">
        <v>28013</v>
      </c>
      <c r="AA2215">
        <v>16626864</v>
      </c>
      <c r="AB2215">
        <v>382.51900000000001</v>
      </c>
      <c r="AC2215">
        <v>0.64400000000000002</v>
      </c>
      <c r="AD2215">
        <v>26757</v>
      </c>
      <c r="AE2215">
        <v>0.61599999999999999</v>
      </c>
      <c r="AF2215">
        <v>0.22289999999999999</v>
      </c>
      <c r="AG2215">
        <v>4.5</v>
      </c>
      <c r="AH2215" t="s">
        <v>204</v>
      </c>
      <c r="AI2215">
        <v>27951765</v>
      </c>
      <c r="AJ2215">
        <v>14574569</v>
      </c>
      <c r="AK2215">
        <v>13395591</v>
      </c>
      <c r="AL2215">
        <v>2285</v>
      </c>
      <c r="AM2215">
        <v>117222</v>
      </c>
      <c r="AN2215">
        <v>96733</v>
      </c>
      <c r="AO2215">
        <v>64.31</v>
      </c>
      <c r="AP2215">
        <v>33.53</v>
      </c>
      <c r="AQ2215">
        <v>30.82</v>
      </c>
      <c r="AR2215">
        <v>0.01</v>
      </c>
      <c r="AS2215">
        <v>2225</v>
      </c>
      <c r="AT2215">
        <v>31290</v>
      </c>
      <c r="AU2215">
        <v>7.1999999999999995E-2</v>
      </c>
      <c r="AV2215">
        <v>51.85</v>
      </c>
      <c r="AW2215">
        <v>43466822</v>
      </c>
      <c r="AX2215">
        <v>77.39</v>
      </c>
      <c r="AY2215">
        <v>41.4</v>
      </c>
      <c r="AZ2215">
        <v>16.462</v>
      </c>
      <c r="BA2215">
        <v>11.132999999999999</v>
      </c>
      <c r="BB2215">
        <v>7894.393</v>
      </c>
      <c r="BC2215">
        <v>0.1</v>
      </c>
      <c r="BD2215">
        <v>539.84900000000005</v>
      </c>
      <c r="BE2215">
        <v>7.11</v>
      </c>
      <c r="BF2215">
        <v>13.5</v>
      </c>
      <c r="BG2215">
        <v>47.4</v>
      </c>
      <c r="BI2215">
        <v>8.8000000000000007</v>
      </c>
      <c r="BJ2215">
        <v>72.06</v>
      </c>
      <c r="BK2215">
        <v>0.77900000000000003</v>
      </c>
    </row>
    <row r="2216" spans="1:67" x14ac:dyDescent="0.3">
      <c r="A2216" t="s">
        <v>208</v>
      </c>
      <c r="B2216" t="s">
        <v>206</v>
      </c>
      <c r="C2216" t="s">
        <v>209</v>
      </c>
      <c r="D2216" s="33">
        <v>44555</v>
      </c>
      <c r="E2216">
        <v>3820891</v>
      </c>
      <c r="F2216">
        <v>5451</v>
      </c>
      <c r="G2216">
        <v>5626.4290000000001</v>
      </c>
      <c r="H2216">
        <v>100727</v>
      </c>
      <c r="I2216">
        <v>294</v>
      </c>
      <c r="J2216">
        <v>279.714</v>
      </c>
      <c r="K2216">
        <v>87903.62</v>
      </c>
      <c r="L2216">
        <v>125.40600000000001</v>
      </c>
      <c r="M2216">
        <v>129.44200000000001</v>
      </c>
      <c r="N2216">
        <v>2317.3310000000001</v>
      </c>
      <c r="O2216">
        <v>6.7640000000000002</v>
      </c>
      <c r="P2216">
        <v>6.4349999999999996</v>
      </c>
      <c r="Q2216">
        <v>0.71</v>
      </c>
      <c r="Z2216">
        <v>29531</v>
      </c>
      <c r="AA2216">
        <v>16656395</v>
      </c>
      <c r="AB2216">
        <v>383.19799999999998</v>
      </c>
      <c r="AC2216">
        <v>0.67900000000000005</v>
      </c>
      <c r="AD2216">
        <v>25963</v>
      </c>
      <c r="AE2216">
        <v>0.59699999999999998</v>
      </c>
      <c r="AF2216">
        <v>0.2167</v>
      </c>
      <c r="AG2216">
        <v>4.5999999999999996</v>
      </c>
      <c r="AH2216" t="s">
        <v>204</v>
      </c>
      <c r="AI2216">
        <v>27980023</v>
      </c>
      <c r="AJ2216">
        <v>14583759</v>
      </c>
      <c r="AK2216">
        <v>13414307</v>
      </c>
      <c r="AL2216">
        <v>2637</v>
      </c>
      <c r="AM2216">
        <v>28258</v>
      </c>
      <c r="AN2216">
        <v>91814</v>
      </c>
      <c r="AO2216">
        <v>64.37</v>
      </c>
      <c r="AP2216">
        <v>33.549999999999997</v>
      </c>
      <c r="AQ2216">
        <v>30.86</v>
      </c>
      <c r="AR2216">
        <v>0.01</v>
      </c>
      <c r="AS2216">
        <v>2112</v>
      </c>
      <c r="AT2216">
        <v>29774</v>
      </c>
      <c r="AU2216">
        <v>6.8000000000000005E-2</v>
      </c>
      <c r="AV2216">
        <v>51.85</v>
      </c>
      <c r="AW2216">
        <v>43466822</v>
      </c>
      <c r="AX2216">
        <v>77.39</v>
      </c>
      <c r="AY2216">
        <v>41.4</v>
      </c>
      <c r="AZ2216">
        <v>16.462</v>
      </c>
      <c r="BA2216">
        <v>11.132999999999999</v>
      </c>
      <c r="BB2216">
        <v>7894.393</v>
      </c>
      <c r="BC2216">
        <v>0.1</v>
      </c>
      <c r="BD2216">
        <v>539.84900000000005</v>
      </c>
      <c r="BE2216">
        <v>7.11</v>
      </c>
      <c r="BF2216">
        <v>13.5</v>
      </c>
      <c r="BG2216">
        <v>47.4</v>
      </c>
      <c r="BI2216">
        <v>8.8000000000000007</v>
      </c>
      <c r="BJ2216">
        <v>72.06</v>
      </c>
      <c r="BK2216">
        <v>0.77900000000000003</v>
      </c>
    </row>
    <row r="2217" spans="1:67" x14ac:dyDescent="0.3">
      <c r="A2217" t="s">
        <v>208</v>
      </c>
      <c r="B2217" t="s">
        <v>206</v>
      </c>
      <c r="C2217" t="s">
        <v>209</v>
      </c>
      <c r="D2217" s="33">
        <v>44556</v>
      </c>
      <c r="E2217">
        <v>3823879</v>
      </c>
      <c r="F2217">
        <v>2988</v>
      </c>
      <c r="G2217">
        <v>5497.7139999999999</v>
      </c>
      <c r="H2217">
        <v>100891</v>
      </c>
      <c r="I2217">
        <v>164</v>
      </c>
      <c r="J2217">
        <v>274.14299999999997</v>
      </c>
      <c r="K2217">
        <v>87972.361999999994</v>
      </c>
      <c r="L2217">
        <v>68.742000000000004</v>
      </c>
      <c r="M2217">
        <v>126.48099999999999</v>
      </c>
      <c r="N2217">
        <v>2321.1039999999998</v>
      </c>
      <c r="O2217">
        <v>3.7730000000000001</v>
      </c>
      <c r="P2217">
        <v>6.3070000000000004</v>
      </c>
      <c r="Q2217">
        <v>0.73</v>
      </c>
      <c r="Z2217">
        <v>13548</v>
      </c>
      <c r="AA2217">
        <v>16669943</v>
      </c>
      <c r="AB2217">
        <v>383.51</v>
      </c>
      <c r="AC2217">
        <v>0.312</v>
      </c>
      <c r="AD2217">
        <v>25284</v>
      </c>
      <c r="AE2217">
        <v>0.58199999999999996</v>
      </c>
      <c r="AF2217">
        <v>0.21740000000000001</v>
      </c>
      <c r="AG2217">
        <v>4.5999999999999996</v>
      </c>
      <c r="AH2217" t="s">
        <v>204</v>
      </c>
      <c r="AI2217">
        <v>28009499</v>
      </c>
      <c r="AJ2217">
        <v>14592535</v>
      </c>
      <c r="AK2217">
        <v>13434741</v>
      </c>
      <c r="AL2217">
        <v>2903</v>
      </c>
      <c r="AM2217">
        <v>29476</v>
      </c>
      <c r="AN2217">
        <v>90879</v>
      </c>
      <c r="AO2217">
        <v>64.44</v>
      </c>
      <c r="AP2217">
        <v>33.57</v>
      </c>
      <c r="AQ2217">
        <v>30.91</v>
      </c>
      <c r="AR2217">
        <v>0.01</v>
      </c>
      <c r="AS2217">
        <v>2091</v>
      </c>
      <c r="AT2217">
        <v>29450</v>
      </c>
      <c r="AU2217">
        <v>6.8000000000000005E-2</v>
      </c>
      <c r="AV2217">
        <v>51.85</v>
      </c>
      <c r="AW2217">
        <v>43466822</v>
      </c>
      <c r="AX2217">
        <v>77.39</v>
      </c>
      <c r="AY2217">
        <v>41.4</v>
      </c>
      <c r="AZ2217">
        <v>16.462</v>
      </c>
      <c r="BA2217">
        <v>11.132999999999999</v>
      </c>
      <c r="BB2217">
        <v>7894.393</v>
      </c>
      <c r="BC2217">
        <v>0.1</v>
      </c>
      <c r="BD2217">
        <v>539.84900000000005</v>
      </c>
      <c r="BE2217">
        <v>7.11</v>
      </c>
      <c r="BF2217">
        <v>13.5</v>
      </c>
      <c r="BG2217">
        <v>47.4</v>
      </c>
      <c r="BI2217">
        <v>8.8000000000000007</v>
      </c>
      <c r="BJ2217">
        <v>72.06</v>
      </c>
      <c r="BK2217">
        <v>0.77900000000000003</v>
      </c>
    </row>
    <row r="2218" spans="1:67" x14ac:dyDescent="0.3">
      <c r="A2218" t="s">
        <v>208</v>
      </c>
      <c r="B2218" t="s">
        <v>206</v>
      </c>
      <c r="C2218" t="s">
        <v>209</v>
      </c>
      <c r="D2218" s="33">
        <v>44557</v>
      </c>
      <c r="E2218">
        <v>3825917</v>
      </c>
      <c r="F2218">
        <v>2038</v>
      </c>
      <c r="G2218">
        <v>5386.857</v>
      </c>
      <c r="H2218">
        <v>101049</v>
      </c>
      <c r="I2218">
        <v>158</v>
      </c>
      <c r="J2218">
        <v>270.85700000000003</v>
      </c>
      <c r="K2218">
        <v>88019.248000000007</v>
      </c>
      <c r="L2218">
        <v>46.886000000000003</v>
      </c>
      <c r="M2218">
        <v>123.93</v>
      </c>
      <c r="N2218">
        <v>2324.739</v>
      </c>
      <c r="O2218">
        <v>3.6349999999999998</v>
      </c>
      <c r="P2218">
        <v>6.2309999999999999</v>
      </c>
      <c r="Q2218">
        <v>0.74</v>
      </c>
      <c r="Z2218">
        <v>8899</v>
      </c>
      <c r="AA2218">
        <v>16678842</v>
      </c>
      <c r="AB2218">
        <v>383.714</v>
      </c>
      <c r="AC2218">
        <v>0.20499999999999999</v>
      </c>
      <c r="AD2218">
        <v>24986</v>
      </c>
      <c r="AE2218">
        <v>0.57499999999999996</v>
      </c>
      <c r="AF2218">
        <v>0.21560000000000001</v>
      </c>
      <c r="AG2218">
        <v>4.5999999999999996</v>
      </c>
      <c r="AH2218" t="s">
        <v>204</v>
      </c>
      <c r="AI2218">
        <v>28055523</v>
      </c>
      <c r="AJ2218">
        <v>14605033</v>
      </c>
      <c r="AK2218">
        <v>13467972</v>
      </c>
      <c r="AL2218">
        <v>3198</v>
      </c>
      <c r="AM2218">
        <v>46024</v>
      </c>
      <c r="AN2218">
        <v>81633</v>
      </c>
      <c r="AO2218">
        <v>64.540000000000006</v>
      </c>
      <c r="AP2218">
        <v>33.6</v>
      </c>
      <c r="AQ2218">
        <v>30.98</v>
      </c>
      <c r="AR2218">
        <v>0.01</v>
      </c>
      <c r="AS2218">
        <v>1878</v>
      </c>
      <c r="AT2218">
        <v>26085</v>
      </c>
      <c r="AU2218">
        <v>0.06</v>
      </c>
      <c r="AV2218">
        <v>51.85</v>
      </c>
      <c r="AW2218">
        <v>43466822</v>
      </c>
      <c r="AX2218">
        <v>77.39</v>
      </c>
      <c r="AY2218">
        <v>41.4</v>
      </c>
      <c r="AZ2218">
        <v>16.462</v>
      </c>
      <c r="BA2218">
        <v>11.132999999999999</v>
      </c>
      <c r="BB2218">
        <v>7894.393</v>
      </c>
      <c r="BC2218">
        <v>0.1</v>
      </c>
      <c r="BD2218">
        <v>539.84900000000005</v>
      </c>
      <c r="BE2218">
        <v>7.11</v>
      </c>
      <c r="BF2218">
        <v>13.5</v>
      </c>
      <c r="BG2218">
        <v>47.4</v>
      </c>
      <c r="BI2218">
        <v>8.8000000000000007</v>
      </c>
      <c r="BJ2218">
        <v>72.06</v>
      </c>
      <c r="BK2218">
        <v>0.77900000000000003</v>
      </c>
    </row>
    <row r="2219" spans="1:67" x14ac:dyDescent="0.3">
      <c r="A2219" t="s">
        <v>208</v>
      </c>
      <c r="B2219" t="s">
        <v>206</v>
      </c>
      <c r="C2219" t="s">
        <v>209</v>
      </c>
      <c r="D2219" s="33">
        <v>44558</v>
      </c>
      <c r="E2219">
        <v>3828336</v>
      </c>
      <c r="F2219">
        <v>2419</v>
      </c>
      <c r="G2219">
        <v>4835.143</v>
      </c>
      <c r="H2219">
        <v>101212</v>
      </c>
      <c r="I2219">
        <v>163</v>
      </c>
      <c r="J2219">
        <v>240.571</v>
      </c>
      <c r="K2219">
        <v>88074.9</v>
      </c>
      <c r="L2219">
        <v>55.652000000000001</v>
      </c>
      <c r="M2219">
        <v>111.238</v>
      </c>
      <c r="N2219">
        <v>2328.489</v>
      </c>
      <c r="O2219">
        <v>3.75</v>
      </c>
      <c r="P2219">
        <v>5.5350000000000001</v>
      </c>
      <c r="Q2219">
        <v>0.74</v>
      </c>
      <c r="AD2219">
        <v>24171</v>
      </c>
      <c r="AE2219">
        <v>0.55600000000000005</v>
      </c>
      <c r="AF2219">
        <v>0.2</v>
      </c>
      <c r="AG2219">
        <v>5</v>
      </c>
      <c r="AH2219" t="s">
        <v>204</v>
      </c>
      <c r="AI2219">
        <v>28186652</v>
      </c>
      <c r="AJ2219">
        <v>14639496</v>
      </c>
      <c r="AK2219">
        <v>13562946</v>
      </c>
      <c r="AL2219">
        <v>4890</v>
      </c>
      <c r="AM2219">
        <v>131129</v>
      </c>
      <c r="AN2219">
        <v>83348</v>
      </c>
      <c r="AO2219">
        <v>64.849999999999994</v>
      </c>
      <c r="AP2219">
        <v>33.68</v>
      </c>
      <c r="AQ2219">
        <v>31.2</v>
      </c>
      <c r="AR2219">
        <v>0.01</v>
      </c>
      <c r="AS2219">
        <v>1918</v>
      </c>
      <c r="AT2219">
        <v>25436</v>
      </c>
      <c r="AU2219">
        <v>5.8999999999999997E-2</v>
      </c>
      <c r="AV2219">
        <v>51.85</v>
      </c>
      <c r="AW2219">
        <v>43466822</v>
      </c>
      <c r="AX2219">
        <v>77.39</v>
      </c>
      <c r="AY2219">
        <v>41.4</v>
      </c>
      <c r="AZ2219">
        <v>16.462</v>
      </c>
      <c r="BA2219">
        <v>11.132999999999999</v>
      </c>
      <c r="BB2219">
        <v>7894.393</v>
      </c>
      <c r="BC2219">
        <v>0.1</v>
      </c>
      <c r="BD2219">
        <v>539.84900000000005</v>
      </c>
      <c r="BE2219">
        <v>7.11</v>
      </c>
      <c r="BF2219">
        <v>13.5</v>
      </c>
      <c r="BG2219">
        <v>47.4</v>
      </c>
      <c r="BI2219">
        <v>8.8000000000000007</v>
      </c>
      <c r="BJ2219">
        <v>72.06</v>
      </c>
      <c r="BK2219">
        <v>0.77900000000000003</v>
      </c>
    </row>
    <row r="2220" spans="1:67" x14ac:dyDescent="0.3">
      <c r="A2220" t="s">
        <v>208</v>
      </c>
      <c r="B2220" t="s">
        <v>206</v>
      </c>
      <c r="C2220" t="s">
        <v>209</v>
      </c>
      <c r="D2220" s="33">
        <v>44559</v>
      </c>
      <c r="E2220">
        <v>3833952</v>
      </c>
      <c r="F2220">
        <v>5616</v>
      </c>
      <c r="G2220">
        <v>4696.143</v>
      </c>
      <c r="H2220">
        <v>101548</v>
      </c>
      <c r="I2220">
        <v>336</v>
      </c>
      <c r="J2220">
        <v>241.714</v>
      </c>
      <c r="K2220">
        <v>88204.101999999999</v>
      </c>
      <c r="L2220">
        <v>129.202</v>
      </c>
      <c r="M2220">
        <v>108.04</v>
      </c>
      <c r="N2220">
        <v>2336.2190000000001</v>
      </c>
      <c r="O2220">
        <v>7.73</v>
      </c>
      <c r="P2220">
        <v>5.5609999999999999</v>
      </c>
      <c r="Q2220">
        <v>0.78</v>
      </c>
      <c r="AA2220">
        <v>16724734</v>
      </c>
      <c r="AB2220">
        <v>384.77</v>
      </c>
      <c r="AD2220">
        <v>22612</v>
      </c>
      <c r="AE2220">
        <v>0.52</v>
      </c>
      <c r="AF2220">
        <v>0.2077</v>
      </c>
      <c r="AG2220">
        <v>4.8</v>
      </c>
      <c r="AH2220" t="s">
        <v>204</v>
      </c>
      <c r="AI2220">
        <v>28303694</v>
      </c>
      <c r="AJ2220">
        <v>14671167</v>
      </c>
      <c r="AK2220">
        <v>13646233</v>
      </c>
      <c r="AL2220">
        <v>6974</v>
      </c>
      <c r="AM2220">
        <v>117042</v>
      </c>
      <c r="AN2220">
        <v>83290</v>
      </c>
      <c r="AO2220">
        <v>65.12</v>
      </c>
      <c r="AP2220">
        <v>33.75</v>
      </c>
      <c r="AQ2220">
        <v>31.39</v>
      </c>
      <c r="AR2220">
        <v>0.02</v>
      </c>
      <c r="AS2220">
        <v>1916</v>
      </c>
      <c r="AT2220">
        <v>24378</v>
      </c>
      <c r="AU2220">
        <v>5.6000000000000001E-2</v>
      </c>
      <c r="AV2220">
        <v>51.85</v>
      </c>
      <c r="AW2220">
        <v>43466822</v>
      </c>
      <c r="AX2220">
        <v>77.39</v>
      </c>
      <c r="AY2220">
        <v>41.4</v>
      </c>
      <c r="AZ2220">
        <v>16.462</v>
      </c>
      <c r="BA2220">
        <v>11.132999999999999</v>
      </c>
      <c r="BB2220">
        <v>7894.393</v>
      </c>
      <c r="BC2220">
        <v>0.1</v>
      </c>
      <c r="BD2220">
        <v>539.84900000000005</v>
      </c>
      <c r="BE2220">
        <v>7.11</v>
      </c>
      <c r="BF2220">
        <v>13.5</v>
      </c>
      <c r="BG2220">
        <v>47.4</v>
      </c>
      <c r="BI2220">
        <v>8.8000000000000007</v>
      </c>
      <c r="BJ2220">
        <v>72.06</v>
      </c>
      <c r="BK2220">
        <v>0.77900000000000003</v>
      </c>
    </row>
    <row r="2221" spans="1:67" x14ac:dyDescent="0.3">
      <c r="A2221" t="s">
        <v>208</v>
      </c>
      <c r="B2221" t="s">
        <v>206</v>
      </c>
      <c r="C2221" t="s">
        <v>209</v>
      </c>
      <c r="D2221" s="33">
        <v>44560</v>
      </c>
      <c r="E2221">
        <v>3840041</v>
      </c>
      <c r="F2221">
        <v>6089</v>
      </c>
      <c r="G2221">
        <v>4489.857</v>
      </c>
      <c r="H2221">
        <v>101847</v>
      </c>
      <c r="I2221">
        <v>299</v>
      </c>
      <c r="J2221">
        <v>241.143</v>
      </c>
      <c r="K2221">
        <v>88344.186000000002</v>
      </c>
      <c r="L2221">
        <v>140.084</v>
      </c>
      <c r="M2221">
        <v>103.294</v>
      </c>
      <c r="N2221">
        <v>2343.0970000000002</v>
      </c>
      <c r="O2221">
        <v>6.8789999999999996</v>
      </c>
      <c r="P2221">
        <v>5.548</v>
      </c>
      <c r="Q2221">
        <v>0.79</v>
      </c>
      <c r="Z2221">
        <v>32605</v>
      </c>
      <c r="AA2221">
        <v>16757339</v>
      </c>
      <c r="AB2221">
        <v>385.52</v>
      </c>
      <c r="AC2221">
        <v>0.75</v>
      </c>
      <c r="AD2221">
        <v>22641</v>
      </c>
      <c r="AE2221">
        <v>0.52100000000000002</v>
      </c>
      <c r="AF2221">
        <v>0.1983</v>
      </c>
      <c r="AG2221">
        <v>5</v>
      </c>
      <c r="AH2221" t="s">
        <v>204</v>
      </c>
      <c r="AI2221">
        <v>28405399</v>
      </c>
      <c r="AJ2221">
        <v>14698232</v>
      </c>
      <c r="AK2221">
        <v>13719067</v>
      </c>
      <c r="AL2221">
        <v>8780</v>
      </c>
      <c r="AM2221">
        <v>101705</v>
      </c>
      <c r="AN2221">
        <v>81551</v>
      </c>
      <c r="AO2221">
        <v>65.349999999999994</v>
      </c>
      <c r="AP2221">
        <v>33.81</v>
      </c>
      <c r="AQ2221">
        <v>31.56</v>
      </c>
      <c r="AR2221">
        <v>0.02</v>
      </c>
      <c r="AS2221">
        <v>1876</v>
      </c>
      <c r="AT2221">
        <v>23024</v>
      </c>
      <c r="AU2221">
        <v>5.2999999999999999E-2</v>
      </c>
      <c r="AV2221">
        <v>51.85</v>
      </c>
      <c r="AW2221">
        <v>43466822</v>
      </c>
      <c r="AX2221">
        <v>77.39</v>
      </c>
      <c r="AY2221">
        <v>41.4</v>
      </c>
      <c r="AZ2221">
        <v>16.462</v>
      </c>
      <c r="BA2221">
        <v>11.132999999999999</v>
      </c>
      <c r="BB2221">
        <v>7894.393</v>
      </c>
      <c r="BC2221">
        <v>0.1</v>
      </c>
      <c r="BD2221">
        <v>539.84900000000005</v>
      </c>
      <c r="BE2221">
        <v>7.11</v>
      </c>
      <c r="BF2221">
        <v>13.5</v>
      </c>
      <c r="BG2221">
        <v>47.4</v>
      </c>
      <c r="BI2221">
        <v>8.8000000000000007</v>
      </c>
      <c r="BJ2221">
        <v>72.06</v>
      </c>
      <c r="BK2221">
        <v>0.77900000000000003</v>
      </c>
    </row>
    <row r="2222" spans="1:67" x14ac:dyDescent="0.3">
      <c r="A2222" t="s">
        <v>208</v>
      </c>
      <c r="B2222" t="s">
        <v>206</v>
      </c>
      <c r="C2222" t="s">
        <v>209</v>
      </c>
      <c r="D2222" s="33">
        <v>44561</v>
      </c>
      <c r="E2222">
        <v>3847226</v>
      </c>
      <c r="F2222">
        <v>7185</v>
      </c>
      <c r="G2222">
        <v>4540.857</v>
      </c>
      <c r="H2222">
        <v>102088</v>
      </c>
      <c r="I2222">
        <v>241</v>
      </c>
      <c r="J2222">
        <v>236.429</v>
      </c>
      <c r="K2222">
        <v>88509.483999999997</v>
      </c>
      <c r="L2222">
        <v>165.298</v>
      </c>
      <c r="M2222">
        <v>104.467</v>
      </c>
      <c r="N2222">
        <v>2348.6419999999998</v>
      </c>
      <c r="O2222">
        <v>5.5439999999999996</v>
      </c>
      <c r="P2222">
        <v>5.4390000000000001</v>
      </c>
      <c r="Q2222">
        <v>0.82</v>
      </c>
      <c r="Z2222">
        <v>29446</v>
      </c>
      <c r="AA2222">
        <v>16786785</v>
      </c>
      <c r="AB2222">
        <v>386.19799999999998</v>
      </c>
      <c r="AC2222">
        <v>0.67700000000000005</v>
      </c>
      <c r="AD2222">
        <v>22846</v>
      </c>
      <c r="AE2222">
        <v>0.52600000000000002</v>
      </c>
      <c r="AF2222">
        <v>0.1988</v>
      </c>
      <c r="AG2222">
        <v>5</v>
      </c>
      <c r="AH2222" t="s">
        <v>204</v>
      </c>
      <c r="AI2222">
        <v>28457565</v>
      </c>
      <c r="AJ2222">
        <v>14713309</v>
      </c>
      <c r="AK2222">
        <v>13755421</v>
      </c>
      <c r="AL2222">
        <v>9515</v>
      </c>
      <c r="AM2222">
        <v>52166</v>
      </c>
      <c r="AN2222">
        <v>72257</v>
      </c>
      <c r="AO2222">
        <v>65.47</v>
      </c>
      <c r="AP2222">
        <v>33.85</v>
      </c>
      <c r="AQ2222">
        <v>31.65</v>
      </c>
      <c r="AR2222">
        <v>0.02</v>
      </c>
      <c r="AS2222">
        <v>1662</v>
      </c>
      <c r="AT2222">
        <v>19820</v>
      </c>
      <c r="AU2222">
        <v>4.5999999999999999E-2</v>
      </c>
      <c r="AV2222">
        <v>51.85</v>
      </c>
      <c r="AW2222">
        <v>43466822</v>
      </c>
      <c r="AX2222">
        <v>77.39</v>
      </c>
      <c r="AY2222">
        <v>41.4</v>
      </c>
      <c r="AZ2222">
        <v>16.462</v>
      </c>
      <c r="BA2222">
        <v>11.132999999999999</v>
      </c>
      <c r="BB2222">
        <v>7894.393</v>
      </c>
      <c r="BC2222">
        <v>0.1</v>
      </c>
      <c r="BD2222">
        <v>539.84900000000005</v>
      </c>
      <c r="BE2222">
        <v>7.11</v>
      </c>
      <c r="BF2222">
        <v>13.5</v>
      </c>
      <c r="BG2222">
        <v>47.4</v>
      </c>
      <c r="BI2222">
        <v>8.8000000000000007</v>
      </c>
      <c r="BJ2222">
        <v>72.06</v>
      </c>
      <c r="BK2222">
        <v>0.77900000000000003</v>
      </c>
      <c r="BL2222">
        <v>178896.4</v>
      </c>
      <c r="BM2222">
        <v>15.53</v>
      </c>
      <c r="BN2222">
        <v>29.08</v>
      </c>
      <c r="BO2222">
        <v>4115.70001598</v>
      </c>
    </row>
    <row r="2223" spans="1:67" x14ac:dyDescent="0.3">
      <c r="A2223" t="s">
        <v>208</v>
      </c>
      <c r="B2223" t="s">
        <v>206</v>
      </c>
      <c r="C2223" t="s">
        <v>209</v>
      </c>
      <c r="D2223" s="33">
        <v>44562</v>
      </c>
      <c r="E2223">
        <v>3852397</v>
      </c>
      <c r="F2223">
        <v>5171</v>
      </c>
      <c r="G2223">
        <v>4500.857</v>
      </c>
      <c r="H2223">
        <v>102300</v>
      </c>
      <c r="I2223">
        <v>212</v>
      </c>
      <c r="J2223">
        <v>224.714</v>
      </c>
      <c r="K2223">
        <v>88628.448999999993</v>
      </c>
      <c r="L2223">
        <v>118.964</v>
      </c>
      <c r="M2223">
        <v>103.547</v>
      </c>
      <c r="N2223">
        <v>2353.5189999999998</v>
      </c>
      <c r="O2223">
        <v>4.8769999999999998</v>
      </c>
      <c r="P2223">
        <v>5.17</v>
      </c>
      <c r="Q2223">
        <v>0.83</v>
      </c>
      <c r="Z2223">
        <v>22507</v>
      </c>
      <c r="AA2223">
        <v>16809292</v>
      </c>
      <c r="AB2223">
        <v>386.71499999999997</v>
      </c>
      <c r="AC2223">
        <v>0.51800000000000002</v>
      </c>
      <c r="AD2223">
        <v>21842</v>
      </c>
      <c r="AE2223">
        <v>0.502</v>
      </c>
      <c r="AF2223">
        <v>0.20610000000000001</v>
      </c>
      <c r="AG2223">
        <v>4.9000000000000004</v>
      </c>
      <c r="AH2223" t="s">
        <v>204</v>
      </c>
      <c r="AI2223">
        <v>28457565</v>
      </c>
      <c r="AJ2223">
        <v>14713309</v>
      </c>
      <c r="AK2223">
        <v>13755421</v>
      </c>
      <c r="AL2223">
        <v>9515</v>
      </c>
      <c r="AM2223">
        <v>0</v>
      </c>
      <c r="AN2223">
        <v>68220</v>
      </c>
      <c r="AO2223">
        <v>65.47</v>
      </c>
      <c r="AP2223">
        <v>33.85</v>
      </c>
      <c r="AQ2223">
        <v>31.65</v>
      </c>
      <c r="AR2223">
        <v>0.02</v>
      </c>
      <c r="AS2223">
        <v>1569</v>
      </c>
      <c r="AT2223">
        <v>18507</v>
      </c>
      <c r="AU2223">
        <v>4.2999999999999997E-2</v>
      </c>
      <c r="AV2223">
        <v>51.85</v>
      </c>
      <c r="AW2223">
        <v>43466822</v>
      </c>
      <c r="AX2223">
        <v>77.39</v>
      </c>
      <c r="AY2223">
        <v>41.4</v>
      </c>
      <c r="AZ2223">
        <v>16.462</v>
      </c>
      <c r="BA2223">
        <v>11.132999999999999</v>
      </c>
      <c r="BB2223">
        <v>7894.393</v>
      </c>
      <c r="BC2223">
        <v>0.1</v>
      </c>
      <c r="BD2223">
        <v>539.84900000000005</v>
      </c>
      <c r="BE2223">
        <v>7.11</v>
      </c>
      <c r="BF2223">
        <v>13.5</v>
      </c>
      <c r="BG2223">
        <v>47.4</v>
      </c>
      <c r="BI2223">
        <v>8.8000000000000007</v>
      </c>
      <c r="BJ2223">
        <v>72.06</v>
      </c>
      <c r="BK2223">
        <v>0.77900000000000003</v>
      </c>
    </row>
    <row r="2224" spans="1:67" x14ac:dyDescent="0.3">
      <c r="A2224" t="s">
        <v>208</v>
      </c>
      <c r="B2224" t="s">
        <v>206</v>
      </c>
      <c r="C2224" t="s">
        <v>209</v>
      </c>
      <c r="D2224" s="33">
        <v>44563</v>
      </c>
      <c r="E2224">
        <v>3854405</v>
      </c>
      <c r="F2224">
        <v>2008</v>
      </c>
      <c r="G2224">
        <v>4360.857</v>
      </c>
      <c r="H2224">
        <v>102421</v>
      </c>
      <c r="I2224">
        <v>121</v>
      </c>
      <c r="J2224">
        <v>218.571</v>
      </c>
      <c r="K2224">
        <v>88674.645000000004</v>
      </c>
      <c r="L2224">
        <v>46.195999999999998</v>
      </c>
      <c r="M2224">
        <v>100.32599999999999</v>
      </c>
      <c r="N2224">
        <v>2356.3029999999999</v>
      </c>
      <c r="O2224">
        <v>2.7839999999999998</v>
      </c>
      <c r="P2224">
        <v>5.0279999999999996</v>
      </c>
      <c r="Q2224">
        <v>0.82</v>
      </c>
      <c r="Z2224">
        <v>6974</v>
      </c>
      <c r="AA2224">
        <v>16816266</v>
      </c>
      <c r="AB2224">
        <v>386.87599999999998</v>
      </c>
      <c r="AC2224">
        <v>0.16</v>
      </c>
      <c r="AD2224">
        <v>20903</v>
      </c>
      <c r="AE2224">
        <v>0.48099999999999998</v>
      </c>
      <c r="AF2224">
        <v>0.20860000000000001</v>
      </c>
      <c r="AG2224">
        <v>4.8</v>
      </c>
      <c r="AH2224" t="s">
        <v>204</v>
      </c>
      <c r="AI2224">
        <v>28457565</v>
      </c>
      <c r="AJ2224">
        <v>14713309</v>
      </c>
      <c r="AK2224">
        <v>13755421</v>
      </c>
      <c r="AL2224">
        <v>9515</v>
      </c>
      <c r="AM2224">
        <v>0</v>
      </c>
      <c r="AN2224">
        <v>64009</v>
      </c>
      <c r="AO2224">
        <v>65.47</v>
      </c>
      <c r="AP2224">
        <v>33.85</v>
      </c>
      <c r="AQ2224">
        <v>31.65</v>
      </c>
      <c r="AR2224">
        <v>0.02</v>
      </c>
      <c r="AS2224">
        <v>1473</v>
      </c>
      <c r="AT2224">
        <v>17253</v>
      </c>
      <c r="AU2224">
        <v>0.04</v>
      </c>
      <c r="AV2224">
        <v>51.85</v>
      </c>
      <c r="AW2224">
        <v>43466822</v>
      </c>
      <c r="AX2224">
        <v>77.39</v>
      </c>
      <c r="AY2224">
        <v>41.4</v>
      </c>
      <c r="AZ2224">
        <v>16.462</v>
      </c>
      <c r="BA2224">
        <v>11.132999999999999</v>
      </c>
      <c r="BB2224">
        <v>7894.393</v>
      </c>
      <c r="BC2224">
        <v>0.1</v>
      </c>
      <c r="BD2224">
        <v>539.84900000000005</v>
      </c>
      <c r="BE2224">
        <v>7.11</v>
      </c>
      <c r="BF2224">
        <v>13.5</v>
      </c>
      <c r="BG2224">
        <v>47.4</v>
      </c>
      <c r="BI2224">
        <v>8.8000000000000007</v>
      </c>
      <c r="BJ2224">
        <v>72.06</v>
      </c>
      <c r="BK2224">
        <v>0.77900000000000003</v>
      </c>
    </row>
    <row r="2225" spans="1:63" x14ac:dyDescent="0.3">
      <c r="A2225" t="s">
        <v>208</v>
      </c>
      <c r="B2225" t="s">
        <v>206</v>
      </c>
      <c r="C2225" t="s">
        <v>209</v>
      </c>
      <c r="D2225" s="33">
        <v>44564</v>
      </c>
      <c r="E2225">
        <v>3856359</v>
      </c>
      <c r="F2225">
        <v>1954</v>
      </c>
      <c r="G2225">
        <v>4348.857</v>
      </c>
      <c r="H2225">
        <v>102558</v>
      </c>
      <c r="I2225">
        <v>137</v>
      </c>
      <c r="J2225">
        <v>215.571</v>
      </c>
      <c r="K2225">
        <v>88719.599000000002</v>
      </c>
      <c r="L2225">
        <v>44.954000000000001</v>
      </c>
      <c r="M2225">
        <v>100.05</v>
      </c>
      <c r="N2225">
        <v>2359.4549999999999</v>
      </c>
      <c r="O2225">
        <v>3.1520000000000001</v>
      </c>
      <c r="P2225">
        <v>4.9589999999999996</v>
      </c>
      <c r="Q2225">
        <v>0.83</v>
      </c>
      <c r="Z2225">
        <v>7748</v>
      </c>
      <c r="AA2225">
        <v>16824014</v>
      </c>
      <c r="AB2225">
        <v>387.05399999999997</v>
      </c>
      <c r="AC2225">
        <v>0.17799999999999999</v>
      </c>
      <c r="AD2225">
        <v>20739</v>
      </c>
      <c r="AE2225">
        <v>0.47699999999999998</v>
      </c>
      <c r="AF2225">
        <v>0.2097</v>
      </c>
      <c r="AG2225">
        <v>4.8</v>
      </c>
      <c r="AH2225" t="s">
        <v>204</v>
      </c>
      <c r="AI2225">
        <v>28493854</v>
      </c>
      <c r="AJ2225">
        <v>14721820</v>
      </c>
      <c r="AK2225">
        <v>13782842</v>
      </c>
      <c r="AL2225">
        <v>9872</v>
      </c>
      <c r="AM2225">
        <v>36289</v>
      </c>
      <c r="AN2225">
        <v>62619</v>
      </c>
      <c r="AO2225">
        <v>65.55</v>
      </c>
      <c r="AP2225">
        <v>33.869999999999997</v>
      </c>
      <c r="AQ2225">
        <v>31.71</v>
      </c>
      <c r="AR2225">
        <v>0.02</v>
      </c>
      <c r="AS2225">
        <v>1441</v>
      </c>
      <c r="AT2225">
        <v>16684</v>
      </c>
      <c r="AU2225">
        <v>3.7999999999999999E-2</v>
      </c>
      <c r="AV2225">
        <v>51.85</v>
      </c>
      <c r="AW2225">
        <v>43466822</v>
      </c>
      <c r="AX2225">
        <v>77.39</v>
      </c>
      <c r="AY2225">
        <v>41.4</v>
      </c>
      <c r="AZ2225">
        <v>16.462</v>
      </c>
      <c r="BA2225">
        <v>11.132999999999999</v>
      </c>
      <c r="BB2225">
        <v>7894.393</v>
      </c>
      <c r="BC2225">
        <v>0.1</v>
      </c>
      <c r="BD2225">
        <v>539.84900000000005</v>
      </c>
      <c r="BE2225">
        <v>7.11</v>
      </c>
      <c r="BF2225">
        <v>13.5</v>
      </c>
      <c r="BG2225">
        <v>47.4</v>
      </c>
      <c r="BI2225">
        <v>8.8000000000000007</v>
      </c>
      <c r="BJ2225">
        <v>72.06</v>
      </c>
      <c r="BK2225">
        <v>0.77900000000000003</v>
      </c>
    </row>
    <row r="2226" spans="1:63" x14ac:dyDescent="0.3">
      <c r="A2226" t="s">
        <v>208</v>
      </c>
      <c r="B2226" t="s">
        <v>206</v>
      </c>
      <c r="C2226" t="s">
        <v>209</v>
      </c>
      <c r="D2226" s="33">
        <v>44565</v>
      </c>
      <c r="E2226">
        <v>3858248</v>
      </c>
      <c r="F2226">
        <v>1889</v>
      </c>
      <c r="G2226">
        <v>4273.143</v>
      </c>
      <c r="H2226">
        <v>102717</v>
      </c>
      <c r="I2226">
        <v>159</v>
      </c>
      <c r="J2226">
        <v>215</v>
      </c>
      <c r="K2226">
        <v>88763.057000000001</v>
      </c>
      <c r="L2226">
        <v>43.457999999999998</v>
      </c>
      <c r="M2226">
        <v>98.308000000000007</v>
      </c>
      <c r="N2226">
        <v>2363.1129999999998</v>
      </c>
      <c r="O2226">
        <v>3.6579999999999999</v>
      </c>
      <c r="P2226">
        <v>4.9459999999999997</v>
      </c>
      <c r="Q2226">
        <v>0.83</v>
      </c>
      <c r="Z2226">
        <v>11633</v>
      </c>
      <c r="AA2226">
        <v>16835647</v>
      </c>
      <c r="AB2226">
        <v>387.322</v>
      </c>
      <c r="AC2226">
        <v>0.26800000000000002</v>
      </c>
      <c r="AD2226">
        <v>19123</v>
      </c>
      <c r="AE2226">
        <v>0.44</v>
      </c>
      <c r="AF2226">
        <v>0.2235</v>
      </c>
      <c r="AG2226">
        <v>4.5</v>
      </c>
      <c r="AH2226" t="s">
        <v>204</v>
      </c>
      <c r="AI2226">
        <v>28596332</v>
      </c>
      <c r="AJ2226">
        <v>14748322</v>
      </c>
      <c r="AK2226">
        <v>13856378</v>
      </c>
      <c r="AL2226">
        <v>12312</v>
      </c>
      <c r="AM2226">
        <v>102478</v>
      </c>
      <c r="AN2226">
        <v>58526</v>
      </c>
      <c r="AO2226">
        <v>65.790000000000006</v>
      </c>
      <c r="AP2226">
        <v>33.93</v>
      </c>
      <c r="AQ2226">
        <v>31.88</v>
      </c>
      <c r="AR2226">
        <v>0.03</v>
      </c>
      <c r="AS2226">
        <v>1346</v>
      </c>
      <c r="AT2226">
        <v>15547</v>
      </c>
      <c r="AU2226">
        <v>3.5999999999999997E-2</v>
      </c>
      <c r="AV2226">
        <v>62.96</v>
      </c>
      <c r="AW2226">
        <v>43466822</v>
      </c>
      <c r="AX2226">
        <v>77.39</v>
      </c>
      <c r="AY2226">
        <v>41.4</v>
      </c>
      <c r="AZ2226">
        <v>16.462</v>
      </c>
      <c r="BA2226">
        <v>11.132999999999999</v>
      </c>
      <c r="BB2226">
        <v>7894.393</v>
      </c>
      <c r="BC2226">
        <v>0.1</v>
      </c>
      <c r="BD2226">
        <v>539.84900000000005</v>
      </c>
      <c r="BE2226">
        <v>7.11</v>
      </c>
      <c r="BF2226">
        <v>13.5</v>
      </c>
      <c r="BG2226">
        <v>47.4</v>
      </c>
      <c r="BI2226">
        <v>8.8000000000000007</v>
      </c>
      <c r="BJ2226">
        <v>72.06</v>
      </c>
      <c r="BK2226">
        <v>0.77900000000000003</v>
      </c>
    </row>
    <row r="2227" spans="1:63" x14ac:dyDescent="0.3">
      <c r="A2227" t="s">
        <v>208</v>
      </c>
      <c r="B2227" t="s">
        <v>206</v>
      </c>
      <c r="C2227" t="s">
        <v>209</v>
      </c>
      <c r="D2227" s="33">
        <v>44566</v>
      </c>
      <c r="E2227">
        <v>3862959</v>
      </c>
      <c r="F2227">
        <v>4711</v>
      </c>
      <c r="G2227">
        <v>4143.857</v>
      </c>
      <c r="H2227">
        <v>103014</v>
      </c>
      <c r="I2227">
        <v>297</v>
      </c>
      <c r="J2227">
        <v>209.429</v>
      </c>
      <c r="K2227">
        <v>88871.438999999998</v>
      </c>
      <c r="L2227">
        <v>108.38200000000001</v>
      </c>
      <c r="M2227">
        <v>95.334000000000003</v>
      </c>
      <c r="N2227">
        <v>2369.9459999999999</v>
      </c>
      <c r="O2227">
        <v>6.8330000000000002</v>
      </c>
      <c r="P2227">
        <v>4.8179999999999996</v>
      </c>
      <c r="Q2227">
        <v>0.9</v>
      </c>
      <c r="Z2227">
        <v>30291</v>
      </c>
      <c r="AA2227">
        <v>16865938</v>
      </c>
      <c r="AB2227">
        <v>388.01900000000001</v>
      </c>
      <c r="AC2227">
        <v>0.69699999999999995</v>
      </c>
      <c r="AD2227">
        <v>20172</v>
      </c>
      <c r="AE2227">
        <v>0.46400000000000002</v>
      </c>
      <c r="AF2227">
        <v>0.2054</v>
      </c>
      <c r="AG2227">
        <v>4.9000000000000004</v>
      </c>
      <c r="AH2227" t="s">
        <v>204</v>
      </c>
      <c r="AI2227">
        <v>28701176</v>
      </c>
      <c r="AJ2227">
        <v>14778319</v>
      </c>
      <c r="AK2227">
        <v>13926542</v>
      </c>
      <c r="AL2227">
        <v>16995</v>
      </c>
      <c r="AM2227">
        <v>104844</v>
      </c>
      <c r="AN2227">
        <v>56783</v>
      </c>
      <c r="AO2227">
        <v>66.03</v>
      </c>
      <c r="AP2227">
        <v>34</v>
      </c>
      <c r="AQ2227">
        <v>32.04</v>
      </c>
      <c r="AR2227">
        <v>0.04</v>
      </c>
      <c r="AS2227">
        <v>1306</v>
      </c>
      <c r="AT2227">
        <v>15307</v>
      </c>
      <c r="AU2227">
        <v>3.5000000000000003E-2</v>
      </c>
      <c r="AV2227">
        <v>62.96</v>
      </c>
      <c r="AW2227">
        <v>43466822</v>
      </c>
      <c r="AX2227">
        <v>77.39</v>
      </c>
      <c r="AY2227">
        <v>41.4</v>
      </c>
      <c r="AZ2227">
        <v>16.462</v>
      </c>
      <c r="BA2227">
        <v>11.132999999999999</v>
      </c>
      <c r="BB2227">
        <v>7894.393</v>
      </c>
      <c r="BC2227">
        <v>0.1</v>
      </c>
      <c r="BD2227">
        <v>539.84900000000005</v>
      </c>
      <c r="BE2227">
        <v>7.11</v>
      </c>
      <c r="BF2227">
        <v>13.5</v>
      </c>
      <c r="BG2227">
        <v>47.4</v>
      </c>
      <c r="BI2227">
        <v>8.8000000000000007</v>
      </c>
      <c r="BJ2227">
        <v>72.06</v>
      </c>
      <c r="BK2227">
        <v>0.77900000000000003</v>
      </c>
    </row>
    <row r="2228" spans="1:63" x14ac:dyDescent="0.3">
      <c r="A2228" t="s">
        <v>208</v>
      </c>
      <c r="B2228" t="s">
        <v>206</v>
      </c>
      <c r="C2228" t="s">
        <v>209</v>
      </c>
      <c r="D2228" s="33">
        <v>44567</v>
      </c>
      <c r="E2228">
        <v>3869728</v>
      </c>
      <c r="F2228">
        <v>6769</v>
      </c>
      <c r="G2228">
        <v>4241</v>
      </c>
      <c r="H2228">
        <v>103225</v>
      </c>
      <c r="I2228">
        <v>211</v>
      </c>
      <c r="J2228">
        <v>196.857</v>
      </c>
      <c r="K2228">
        <v>89027.167000000001</v>
      </c>
      <c r="L2228">
        <v>155.72800000000001</v>
      </c>
      <c r="M2228">
        <v>97.569000000000003</v>
      </c>
      <c r="N2228">
        <v>2374.8000000000002</v>
      </c>
      <c r="O2228">
        <v>4.8540000000000001</v>
      </c>
      <c r="P2228">
        <v>4.5289999999999999</v>
      </c>
      <c r="Q2228">
        <v>0.97</v>
      </c>
      <c r="Z2228">
        <v>32812</v>
      </c>
      <c r="AA2228">
        <v>16898750</v>
      </c>
      <c r="AB2228">
        <v>388.774</v>
      </c>
      <c r="AC2228">
        <v>0.755</v>
      </c>
      <c r="AD2228">
        <v>20202</v>
      </c>
      <c r="AE2228">
        <v>0.46500000000000002</v>
      </c>
      <c r="AF2228">
        <v>0.2099</v>
      </c>
      <c r="AG2228">
        <v>4.8</v>
      </c>
      <c r="AH2228" t="s">
        <v>204</v>
      </c>
      <c r="AI2228">
        <v>28773017</v>
      </c>
      <c r="AJ2228">
        <v>14800316</v>
      </c>
      <c r="AK2228">
        <v>13971378</v>
      </c>
      <c r="AL2228">
        <v>22003</v>
      </c>
      <c r="AM2228">
        <v>71841</v>
      </c>
      <c r="AN2228">
        <v>52517</v>
      </c>
      <c r="AO2228">
        <v>66.2</v>
      </c>
      <c r="AP2228">
        <v>34.049999999999997</v>
      </c>
      <c r="AQ2228">
        <v>32.14</v>
      </c>
      <c r="AR2228">
        <v>0.05</v>
      </c>
      <c r="AS2228">
        <v>1208</v>
      </c>
      <c r="AT2228">
        <v>14583</v>
      </c>
      <c r="AU2228">
        <v>3.4000000000000002E-2</v>
      </c>
      <c r="AV2228">
        <v>62.96</v>
      </c>
      <c r="AW2228">
        <v>43466822</v>
      </c>
      <c r="AX2228">
        <v>77.39</v>
      </c>
      <c r="AY2228">
        <v>41.4</v>
      </c>
      <c r="AZ2228">
        <v>16.462</v>
      </c>
      <c r="BA2228">
        <v>11.132999999999999</v>
      </c>
      <c r="BB2228">
        <v>7894.393</v>
      </c>
      <c r="BC2228">
        <v>0.1</v>
      </c>
      <c r="BD2228">
        <v>539.84900000000005</v>
      </c>
      <c r="BE2228">
        <v>7.11</v>
      </c>
      <c r="BF2228">
        <v>13.5</v>
      </c>
      <c r="BG2228">
        <v>47.4</v>
      </c>
      <c r="BI2228">
        <v>8.8000000000000007</v>
      </c>
      <c r="BJ2228">
        <v>72.06</v>
      </c>
      <c r="BK2228">
        <v>0.77900000000000003</v>
      </c>
    </row>
    <row r="2229" spans="1:63" x14ac:dyDescent="0.3">
      <c r="A2229" t="s">
        <v>208</v>
      </c>
      <c r="B2229" t="s">
        <v>206</v>
      </c>
      <c r="C2229" t="s">
        <v>209</v>
      </c>
      <c r="D2229" s="33">
        <v>44568</v>
      </c>
      <c r="E2229">
        <v>3877032</v>
      </c>
      <c r="F2229">
        <v>7304</v>
      </c>
      <c r="G2229">
        <v>4258</v>
      </c>
      <c r="H2229">
        <v>103434</v>
      </c>
      <c r="I2229">
        <v>209</v>
      </c>
      <c r="J2229">
        <v>192.286</v>
      </c>
      <c r="K2229">
        <v>89195.202999999994</v>
      </c>
      <c r="L2229">
        <v>168.036</v>
      </c>
      <c r="M2229">
        <v>97.96</v>
      </c>
      <c r="N2229">
        <v>2379.6080000000002</v>
      </c>
      <c r="O2229">
        <v>4.8079999999999998</v>
      </c>
      <c r="P2229">
        <v>4.4240000000000004</v>
      </c>
      <c r="Q2229">
        <v>0.99</v>
      </c>
      <c r="AD2229">
        <v>19223</v>
      </c>
      <c r="AE2229">
        <v>0.442</v>
      </c>
      <c r="AF2229">
        <v>0.2215</v>
      </c>
      <c r="AG2229">
        <v>4.5</v>
      </c>
      <c r="AH2229" t="s">
        <v>204</v>
      </c>
      <c r="AI2229">
        <v>28773017</v>
      </c>
      <c r="AJ2229">
        <v>14800316</v>
      </c>
      <c r="AK2229">
        <v>13971378</v>
      </c>
      <c r="AL2229">
        <v>22003</v>
      </c>
      <c r="AM2229">
        <v>0</v>
      </c>
      <c r="AN2229">
        <v>45065</v>
      </c>
      <c r="AO2229">
        <v>66.2</v>
      </c>
      <c r="AP2229">
        <v>34.049999999999997</v>
      </c>
      <c r="AQ2229">
        <v>32.14</v>
      </c>
      <c r="AR2229">
        <v>0.05</v>
      </c>
      <c r="AS2229">
        <v>1037</v>
      </c>
      <c r="AT2229">
        <v>12430</v>
      </c>
      <c r="AU2229">
        <v>2.9000000000000001E-2</v>
      </c>
      <c r="AV2229">
        <v>62.96</v>
      </c>
      <c r="AW2229">
        <v>43466822</v>
      </c>
      <c r="AX2229">
        <v>77.39</v>
      </c>
      <c r="AY2229">
        <v>41.4</v>
      </c>
      <c r="AZ2229">
        <v>16.462</v>
      </c>
      <c r="BA2229">
        <v>11.132999999999999</v>
      </c>
      <c r="BB2229">
        <v>7894.393</v>
      </c>
      <c r="BC2229">
        <v>0.1</v>
      </c>
      <c r="BD2229">
        <v>539.84900000000005</v>
      </c>
      <c r="BE2229">
        <v>7.11</v>
      </c>
      <c r="BF2229">
        <v>13.5</v>
      </c>
      <c r="BG2229">
        <v>47.4</v>
      </c>
      <c r="BI2229">
        <v>8.8000000000000007</v>
      </c>
      <c r="BJ2229">
        <v>72.06</v>
      </c>
      <c r="BK2229">
        <v>0.77900000000000003</v>
      </c>
    </row>
    <row r="2230" spans="1:63" x14ac:dyDescent="0.3">
      <c r="A2230" t="s">
        <v>208</v>
      </c>
      <c r="B2230" t="s">
        <v>206</v>
      </c>
      <c r="C2230" t="s">
        <v>209</v>
      </c>
      <c r="D2230" s="33">
        <v>44569</v>
      </c>
      <c r="E2230">
        <v>3880371</v>
      </c>
      <c r="F2230">
        <v>3339</v>
      </c>
      <c r="G2230">
        <v>3996.2860000000001</v>
      </c>
      <c r="H2230">
        <v>103523</v>
      </c>
      <c r="I2230">
        <v>89</v>
      </c>
      <c r="J2230">
        <v>174.714</v>
      </c>
      <c r="K2230">
        <v>89272.02</v>
      </c>
      <c r="L2230">
        <v>76.816999999999993</v>
      </c>
      <c r="M2230">
        <v>91.938999999999993</v>
      </c>
      <c r="N2230">
        <v>2381.6559999999999</v>
      </c>
      <c r="O2230">
        <v>2.048</v>
      </c>
      <c r="P2230">
        <v>4.0190000000000001</v>
      </c>
      <c r="Q2230">
        <v>0.98</v>
      </c>
      <c r="AA2230">
        <v>16943946</v>
      </c>
      <c r="AB2230">
        <v>389.81299999999999</v>
      </c>
      <c r="AD2230">
        <v>19236</v>
      </c>
      <c r="AE2230">
        <v>0.443</v>
      </c>
      <c r="AF2230">
        <v>0.20780000000000001</v>
      </c>
      <c r="AG2230">
        <v>4.8</v>
      </c>
      <c r="AH2230" t="s">
        <v>204</v>
      </c>
      <c r="AI2230">
        <v>28799967</v>
      </c>
      <c r="AJ2230">
        <v>14807334</v>
      </c>
      <c r="AK2230">
        <v>13988803</v>
      </c>
      <c r="AL2230">
        <v>24510</v>
      </c>
      <c r="AM2230">
        <v>26950</v>
      </c>
      <c r="AN2230">
        <v>48915</v>
      </c>
      <c r="AO2230">
        <v>66.260000000000005</v>
      </c>
      <c r="AP2230">
        <v>34.07</v>
      </c>
      <c r="AQ2230">
        <v>32.18</v>
      </c>
      <c r="AR2230">
        <v>0.06</v>
      </c>
      <c r="AS2230">
        <v>1125</v>
      </c>
      <c r="AT2230">
        <v>13432</v>
      </c>
      <c r="AU2230">
        <v>3.1E-2</v>
      </c>
      <c r="AV2230">
        <v>62.96</v>
      </c>
      <c r="AW2230">
        <v>43466822</v>
      </c>
      <c r="AX2230">
        <v>77.39</v>
      </c>
      <c r="AY2230">
        <v>41.4</v>
      </c>
      <c r="AZ2230">
        <v>16.462</v>
      </c>
      <c r="BA2230">
        <v>11.132999999999999</v>
      </c>
      <c r="BB2230">
        <v>7894.393</v>
      </c>
      <c r="BC2230">
        <v>0.1</v>
      </c>
      <c r="BD2230">
        <v>539.84900000000005</v>
      </c>
      <c r="BE2230">
        <v>7.11</v>
      </c>
      <c r="BF2230">
        <v>13.5</v>
      </c>
      <c r="BG2230">
        <v>47.4</v>
      </c>
      <c r="BI2230">
        <v>8.8000000000000007</v>
      </c>
      <c r="BJ2230">
        <v>72.06</v>
      </c>
      <c r="BK2230">
        <v>0.77900000000000003</v>
      </c>
    </row>
    <row r="2231" spans="1:63" x14ac:dyDescent="0.3">
      <c r="A2231" t="s">
        <v>208</v>
      </c>
      <c r="B2231" t="s">
        <v>206</v>
      </c>
      <c r="C2231" t="s">
        <v>209</v>
      </c>
      <c r="D2231" s="33">
        <v>44570</v>
      </c>
      <c r="E2231">
        <v>3883316</v>
      </c>
      <c r="F2231">
        <v>2945</v>
      </c>
      <c r="G2231">
        <v>4130.143</v>
      </c>
      <c r="H2231">
        <v>103615</v>
      </c>
      <c r="I2231">
        <v>92</v>
      </c>
      <c r="J2231">
        <v>170.571</v>
      </c>
      <c r="K2231">
        <v>89339.773000000001</v>
      </c>
      <c r="L2231">
        <v>67.753</v>
      </c>
      <c r="M2231">
        <v>95.018000000000001</v>
      </c>
      <c r="N2231">
        <v>2383.7719999999999</v>
      </c>
      <c r="O2231">
        <v>2.117</v>
      </c>
      <c r="P2231">
        <v>3.9239999999999999</v>
      </c>
      <c r="Q2231">
        <v>1.06</v>
      </c>
      <c r="Z2231">
        <v>12568</v>
      </c>
      <c r="AA2231">
        <v>16956514</v>
      </c>
      <c r="AB2231">
        <v>390.10199999999998</v>
      </c>
      <c r="AC2231">
        <v>0.28899999999999998</v>
      </c>
      <c r="AD2231">
        <v>20035</v>
      </c>
      <c r="AE2231">
        <v>0.46100000000000002</v>
      </c>
      <c r="AF2231">
        <v>0.20610000000000001</v>
      </c>
      <c r="AG2231">
        <v>4.9000000000000004</v>
      </c>
      <c r="AH2231" t="s">
        <v>204</v>
      </c>
      <c r="AI2231">
        <v>28820343</v>
      </c>
      <c r="AJ2231">
        <v>14813184</v>
      </c>
      <c r="AK2231">
        <v>14001153</v>
      </c>
      <c r="AL2231">
        <v>26686</v>
      </c>
      <c r="AM2231">
        <v>20376</v>
      </c>
      <c r="AN2231">
        <v>51825</v>
      </c>
      <c r="AO2231">
        <v>66.3</v>
      </c>
      <c r="AP2231">
        <v>34.08</v>
      </c>
      <c r="AQ2231">
        <v>32.21</v>
      </c>
      <c r="AR2231">
        <v>0.06</v>
      </c>
      <c r="AS2231">
        <v>1192</v>
      </c>
      <c r="AT2231">
        <v>14268</v>
      </c>
      <c r="AU2231">
        <v>3.3000000000000002E-2</v>
      </c>
      <c r="AV2231">
        <v>62.96</v>
      </c>
      <c r="AW2231">
        <v>43466822</v>
      </c>
      <c r="AX2231">
        <v>77.39</v>
      </c>
      <c r="AY2231">
        <v>41.4</v>
      </c>
      <c r="AZ2231">
        <v>16.462</v>
      </c>
      <c r="BA2231">
        <v>11.132999999999999</v>
      </c>
      <c r="BB2231">
        <v>7894.393</v>
      </c>
      <c r="BC2231">
        <v>0.1</v>
      </c>
      <c r="BD2231">
        <v>539.84900000000005</v>
      </c>
      <c r="BE2231">
        <v>7.11</v>
      </c>
      <c r="BF2231">
        <v>13.5</v>
      </c>
      <c r="BG2231">
        <v>47.4</v>
      </c>
      <c r="BI2231">
        <v>8.8000000000000007</v>
      </c>
      <c r="BJ2231">
        <v>72.06</v>
      </c>
      <c r="BK2231">
        <v>0.77900000000000003</v>
      </c>
    </row>
    <row r="2232" spans="1:63" x14ac:dyDescent="0.3">
      <c r="A2232" t="s">
        <v>208</v>
      </c>
      <c r="B2232" t="s">
        <v>206</v>
      </c>
      <c r="C2232" t="s">
        <v>209</v>
      </c>
      <c r="D2232" s="33">
        <v>44571</v>
      </c>
      <c r="E2232">
        <v>3885416</v>
      </c>
      <c r="F2232">
        <v>2100</v>
      </c>
      <c r="G2232">
        <v>4151</v>
      </c>
      <c r="H2232">
        <v>103716</v>
      </c>
      <c r="I2232">
        <v>101</v>
      </c>
      <c r="J2232">
        <v>165.429</v>
      </c>
      <c r="K2232">
        <v>89388.085000000006</v>
      </c>
      <c r="L2232">
        <v>48.313000000000002</v>
      </c>
      <c r="M2232">
        <v>95.498000000000005</v>
      </c>
      <c r="N2232">
        <v>2386.096</v>
      </c>
      <c r="O2232">
        <v>2.3239999999999998</v>
      </c>
      <c r="P2232">
        <v>3.806</v>
      </c>
      <c r="Q2232">
        <v>1.1599999999999999</v>
      </c>
      <c r="Z2232">
        <v>10332</v>
      </c>
      <c r="AA2232">
        <v>16966846</v>
      </c>
      <c r="AB2232">
        <v>390.34</v>
      </c>
      <c r="AC2232">
        <v>0.23799999999999999</v>
      </c>
      <c r="AD2232">
        <v>20405</v>
      </c>
      <c r="AE2232">
        <v>0.46899999999999997</v>
      </c>
      <c r="AF2232">
        <v>0.2034</v>
      </c>
      <c r="AG2232">
        <v>4.9000000000000004</v>
      </c>
      <c r="AH2232" t="s">
        <v>204</v>
      </c>
      <c r="AI2232">
        <v>28916728</v>
      </c>
      <c r="AJ2232">
        <v>14842426</v>
      </c>
      <c r="AK2232">
        <v>14060228</v>
      </c>
      <c r="AL2232">
        <v>34754</v>
      </c>
      <c r="AM2232">
        <v>96385</v>
      </c>
      <c r="AN2232">
        <v>60411</v>
      </c>
      <c r="AO2232">
        <v>66.53</v>
      </c>
      <c r="AP2232">
        <v>34.15</v>
      </c>
      <c r="AQ2232">
        <v>32.35</v>
      </c>
      <c r="AR2232">
        <v>0.08</v>
      </c>
      <c r="AS2232">
        <v>1390</v>
      </c>
      <c r="AT2232">
        <v>17229</v>
      </c>
      <c r="AU2232">
        <v>0.04</v>
      </c>
      <c r="AV2232">
        <v>62.96</v>
      </c>
      <c r="AW2232">
        <v>43466822</v>
      </c>
      <c r="AX2232">
        <v>77.39</v>
      </c>
      <c r="AY2232">
        <v>41.4</v>
      </c>
      <c r="AZ2232">
        <v>16.462</v>
      </c>
      <c r="BA2232">
        <v>11.132999999999999</v>
      </c>
      <c r="BB2232">
        <v>7894.393</v>
      </c>
      <c r="BC2232">
        <v>0.1</v>
      </c>
      <c r="BD2232">
        <v>539.84900000000005</v>
      </c>
      <c r="BE2232">
        <v>7.11</v>
      </c>
      <c r="BF2232">
        <v>13.5</v>
      </c>
      <c r="BG2232">
        <v>47.4</v>
      </c>
      <c r="BI2232">
        <v>8.8000000000000007</v>
      </c>
      <c r="BJ2232">
        <v>72.06</v>
      </c>
      <c r="BK2232">
        <v>0.77900000000000003</v>
      </c>
    </row>
    <row r="2233" spans="1:63" x14ac:dyDescent="0.3">
      <c r="A2233" t="s">
        <v>208</v>
      </c>
      <c r="B2233" t="s">
        <v>206</v>
      </c>
      <c r="C2233" t="s">
        <v>209</v>
      </c>
      <c r="D2233" s="33">
        <v>44572</v>
      </c>
      <c r="E2233">
        <v>3890974</v>
      </c>
      <c r="F2233">
        <v>5558</v>
      </c>
      <c r="G2233">
        <v>4675.143</v>
      </c>
      <c r="H2233">
        <v>103950</v>
      </c>
      <c r="I2233">
        <v>234</v>
      </c>
      <c r="J2233">
        <v>176.143</v>
      </c>
      <c r="K2233">
        <v>89515.952999999994</v>
      </c>
      <c r="L2233">
        <v>127.86799999999999</v>
      </c>
      <c r="M2233">
        <v>107.557</v>
      </c>
      <c r="N2233">
        <v>2391.4789999999998</v>
      </c>
      <c r="O2233">
        <v>5.383</v>
      </c>
      <c r="P2233">
        <v>4.0519999999999996</v>
      </c>
      <c r="Q2233">
        <v>1.31</v>
      </c>
      <c r="AD2233">
        <v>23597</v>
      </c>
      <c r="AE2233">
        <v>0.54300000000000004</v>
      </c>
      <c r="AF2233">
        <v>0.1981</v>
      </c>
      <c r="AG2233">
        <v>5</v>
      </c>
      <c r="AH2233" t="s">
        <v>204</v>
      </c>
      <c r="AI2233">
        <v>29023090</v>
      </c>
      <c r="AJ2233">
        <v>14875714</v>
      </c>
      <c r="AK2233">
        <v>14119576</v>
      </c>
      <c r="AL2233">
        <v>48480</v>
      </c>
      <c r="AM2233">
        <v>106362</v>
      </c>
      <c r="AN2233">
        <v>60965</v>
      </c>
      <c r="AO2233">
        <v>66.77</v>
      </c>
      <c r="AP2233">
        <v>34.22</v>
      </c>
      <c r="AQ2233">
        <v>32.479999999999997</v>
      </c>
      <c r="AR2233">
        <v>0.11</v>
      </c>
      <c r="AS2233">
        <v>1403</v>
      </c>
      <c r="AT2233">
        <v>18199</v>
      </c>
      <c r="AU2233">
        <v>4.2000000000000003E-2</v>
      </c>
      <c r="AV2233">
        <v>62.96</v>
      </c>
      <c r="AW2233">
        <v>43466822</v>
      </c>
      <c r="AX2233">
        <v>77.39</v>
      </c>
      <c r="AY2233">
        <v>41.4</v>
      </c>
      <c r="AZ2233">
        <v>16.462</v>
      </c>
      <c r="BA2233">
        <v>11.132999999999999</v>
      </c>
      <c r="BB2233">
        <v>7894.393</v>
      </c>
      <c r="BC2233">
        <v>0.1</v>
      </c>
      <c r="BD2233">
        <v>539.84900000000005</v>
      </c>
      <c r="BE2233">
        <v>7.11</v>
      </c>
      <c r="BF2233">
        <v>13.5</v>
      </c>
      <c r="BG2233">
        <v>47.4</v>
      </c>
      <c r="BI2233">
        <v>8.8000000000000007</v>
      </c>
      <c r="BJ2233">
        <v>72.06</v>
      </c>
      <c r="BK2233">
        <v>0.77900000000000003</v>
      </c>
    </row>
    <row r="2234" spans="1:63" x14ac:dyDescent="0.3">
      <c r="A2234" t="s">
        <v>208</v>
      </c>
      <c r="B2234" t="s">
        <v>206</v>
      </c>
      <c r="C2234" t="s">
        <v>209</v>
      </c>
      <c r="D2234" s="33">
        <v>44573</v>
      </c>
      <c r="E2234">
        <v>3898240</v>
      </c>
      <c r="F2234">
        <v>7266</v>
      </c>
      <c r="G2234">
        <v>5040.143</v>
      </c>
      <c r="H2234">
        <v>104159</v>
      </c>
      <c r="I2234">
        <v>209</v>
      </c>
      <c r="J2234">
        <v>163.571</v>
      </c>
      <c r="K2234">
        <v>89683.115000000005</v>
      </c>
      <c r="L2234">
        <v>167.16200000000001</v>
      </c>
      <c r="M2234">
        <v>115.95399999999999</v>
      </c>
      <c r="N2234">
        <v>2396.2869999999998</v>
      </c>
      <c r="O2234">
        <v>4.8079999999999998</v>
      </c>
      <c r="P2234">
        <v>3.7629999999999999</v>
      </c>
      <c r="Q2234">
        <v>1.41</v>
      </c>
      <c r="AA2234">
        <v>17034809</v>
      </c>
      <c r="AB2234">
        <v>391.904</v>
      </c>
      <c r="AD2234">
        <v>24124</v>
      </c>
      <c r="AE2234">
        <v>0.55500000000000005</v>
      </c>
      <c r="AF2234">
        <v>0.2089</v>
      </c>
      <c r="AG2234">
        <v>4.8</v>
      </c>
      <c r="AH2234" t="s">
        <v>204</v>
      </c>
      <c r="AI2234">
        <v>29125670</v>
      </c>
      <c r="AJ2234">
        <v>14909166</v>
      </c>
      <c r="AK2234">
        <v>14172918</v>
      </c>
      <c r="AL2234">
        <v>64266</v>
      </c>
      <c r="AM2234">
        <v>102580</v>
      </c>
      <c r="AN2234">
        <v>60642</v>
      </c>
      <c r="AO2234">
        <v>67.010000000000005</v>
      </c>
      <c r="AP2234">
        <v>34.299999999999997</v>
      </c>
      <c r="AQ2234">
        <v>32.61</v>
      </c>
      <c r="AR2234">
        <v>0.15</v>
      </c>
      <c r="AS2234">
        <v>1395</v>
      </c>
      <c r="AT2234">
        <v>18692</v>
      </c>
      <c r="AU2234">
        <v>4.2999999999999997E-2</v>
      </c>
      <c r="AV2234">
        <v>62.96</v>
      </c>
      <c r="AW2234">
        <v>43466822</v>
      </c>
      <c r="AX2234">
        <v>77.39</v>
      </c>
      <c r="AY2234">
        <v>41.4</v>
      </c>
      <c r="AZ2234">
        <v>16.462</v>
      </c>
      <c r="BA2234">
        <v>11.132999999999999</v>
      </c>
      <c r="BB2234">
        <v>7894.393</v>
      </c>
      <c r="BC2234">
        <v>0.1</v>
      </c>
      <c r="BD2234">
        <v>539.84900000000005</v>
      </c>
      <c r="BE2234">
        <v>7.11</v>
      </c>
      <c r="BF2234">
        <v>13.5</v>
      </c>
      <c r="BG2234">
        <v>47.4</v>
      </c>
      <c r="BI2234">
        <v>8.8000000000000007</v>
      </c>
      <c r="BJ2234">
        <v>72.06</v>
      </c>
      <c r="BK2234">
        <v>0.77900000000000003</v>
      </c>
    </row>
    <row r="2235" spans="1:63" x14ac:dyDescent="0.3">
      <c r="A2235" t="s">
        <v>208</v>
      </c>
      <c r="B2235" t="s">
        <v>206</v>
      </c>
      <c r="C2235" t="s">
        <v>209</v>
      </c>
      <c r="D2235" s="33">
        <v>44574</v>
      </c>
      <c r="E2235">
        <v>3908469</v>
      </c>
      <c r="F2235">
        <v>10229</v>
      </c>
      <c r="G2235">
        <v>5534.4290000000001</v>
      </c>
      <c r="H2235">
        <v>104367</v>
      </c>
      <c r="I2235">
        <v>208</v>
      </c>
      <c r="J2235">
        <v>163.143</v>
      </c>
      <c r="K2235">
        <v>89918.444000000003</v>
      </c>
      <c r="L2235">
        <v>235.32900000000001</v>
      </c>
      <c r="M2235">
        <v>127.325</v>
      </c>
      <c r="N2235">
        <v>2401.0729999999999</v>
      </c>
      <c r="O2235">
        <v>4.7850000000000001</v>
      </c>
      <c r="P2235">
        <v>3.7530000000000001</v>
      </c>
      <c r="Q2235">
        <v>1.48</v>
      </c>
      <c r="Z2235">
        <v>36660</v>
      </c>
      <c r="AA2235">
        <v>17071469</v>
      </c>
      <c r="AB2235">
        <v>392.74700000000001</v>
      </c>
      <c r="AC2235">
        <v>0.84299999999999997</v>
      </c>
      <c r="AD2235">
        <v>24674</v>
      </c>
      <c r="AE2235">
        <v>0.56799999999999995</v>
      </c>
      <c r="AF2235">
        <v>0.2243</v>
      </c>
      <c r="AG2235">
        <v>4.5</v>
      </c>
      <c r="AH2235" t="s">
        <v>204</v>
      </c>
      <c r="AI2235">
        <v>29218505</v>
      </c>
      <c r="AJ2235">
        <v>14941500</v>
      </c>
      <c r="AK2235">
        <v>14218383</v>
      </c>
      <c r="AL2235">
        <v>79302</v>
      </c>
      <c r="AM2235">
        <v>92835</v>
      </c>
      <c r="AN2235">
        <v>63641</v>
      </c>
      <c r="AO2235">
        <v>67.22</v>
      </c>
      <c r="AP2235">
        <v>34.369999999999997</v>
      </c>
      <c r="AQ2235">
        <v>32.71</v>
      </c>
      <c r="AR2235">
        <v>0.18</v>
      </c>
      <c r="AS2235">
        <v>1464</v>
      </c>
      <c r="AT2235">
        <v>20169</v>
      </c>
      <c r="AU2235">
        <v>4.5999999999999999E-2</v>
      </c>
      <c r="AV2235">
        <v>62.96</v>
      </c>
      <c r="AW2235">
        <v>43466822</v>
      </c>
      <c r="AX2235">
        <v>77.39</v>
      </c>
      <c r="AY2235">
        <v>41.4</v>
      </c>
      <c r="AZ2235">
        <v>16.462</v>
      </c>
      <c r="BA2235">
        <v>11.132999999999999</v>
      </c>
      <c r="BB2235">
        <v>7894.393</v>
      </c>
      <c r="BC2235">
        <v>0.1</v>
      </c>
      <c r="BD2235">
        <v>539.84900000000005</v>
      </c>
      <c r="BE2235">
        <v>7.11</v>
      </c>
      <c r="BF2235">
        <v>13.5</v>
      </c>
      <c r="BG2235">
        <v>47.4</v>
      </c>
      <c r="BI2235">
        <v>8.8000000000000007</v>
      </c>
      <c r="BJ2235">
        <v>72.06</v>
      </c>
      <c r="BK2235">
        <v>0.77900000000000003</v>
      </c>
    </row>
    <row r="2236" spans="1:63" x14ac:dyDescent="0.3">
      <c r="A2236" t="s">
        <v>208</v>
      </c>
      <c r="B2236" t="s">
        <v>206</v>
      </c>
      <c r="C2236" t="s">
        <v>209</v>
      </c>
      <c r="D2236" s="33">
        <v>44575</v>
      </c>
      <c r="E2236">
        <v>3919151</v>
      </c>
      <c r="F2236">
        <v>10682</v>
      </c>
      <c r="G2236">
        <v>6017</v>
      </c>
      <c r="H2236">
        <v>104521</v>
      </c>
      <c r="I2236">
        <v>154</v>
      </c>
      <c r="J2236">
        <v>155.286</v>
      </c>
      <c r="K2236">
        <v>90164.195000000007</v>
      </c>
      <c r="L2236">
        <v>245.751</v>
      </c>
      <c r="M2236">
        <v>138.42699999999999</v>
      </c>
      <c r="N2236">
        <v>2404.616</v>
      </c>
      <c r="O2236">
        <v>3.5430000000000001</v>
      </c>
      <c r="P2236">
        <v>3.573</v>
      </c>
      <c r="Q2236">
        <v>1.51</v>
      </c>
      <c r="Z2236">
        <v>37216</v>
      </c>
      <c r="AA2236">
        <v>17108685</v>
      </c>
      <c r="AB2236">
        <v>393.60300000000001</v>
      </c>
      <c r="AC2236">
        <v>0.85599999999999998</v>
      </c>
      <c r="AD2236">
        <v>26762</v>
      </c>
      <c r="AE2236">
        <v>0.61599999999999999</v>
      </c>
      <c r="AF2236">
        <v>0.2248</v>
      </c>
      <c r="AG2236">
        <v>4.4000000000000004</v>
      </c>
      <c r="AH2236" t="s">
        <v>204</v>
      </c>
      <c r="AI2236">
        <v>29309322</v>
      </c>
      <c r="AJ2236">
        <v>14971998</v>
      </c>
      <c r="AK2236">
        <v>14261510</v>
      </c>
      <c r="AL2236">
        <v>96494</v>
      </c>
      <c r="AM2236">
        <v>90817</v>
      </c>
      <c r="AN2236">
        <v>76615</v>
      </c>
      <c r="AO2236">
        <v>67.430000000000007</v>
      </c>
      <c r="AP2236">
        <v>34.44</v>
      </c>
      <c r="AQ2236">
        <v>32.81</v>
      </c>
      <c r="AR2236">
        <v>0.22</v>
      </c>
      <c r="AS2236">
        <v>1763</v>
      </c>
      <c r="AT2236">
        <v>24526</v>
      </c>
      <c r="AU2236">
        <v>5.6000000000000001E-2</v>
      </c>
      <c r="AV2236">
        <v>62.96</v>
      </c>
      <c r="AW2236">
        <v>43466822</v>
      </c>
      <c r="AX2236">
        <v>77.39</v>
      </c>
      <c r="AY2236">
        <v>41.4</v>
      </c>
      <c r="AZ2236">
        <v>16.462</v>
      </c>
      <c r="BA2236">
        <v>11.132999999999999</v>
      </c>
      <c r="BB2236">
        <v>7894.393</v>
      </c>
      <c r="BC2236">
        <v>0.1</v>
      </c>
      <c r="BD2236">
        <v>539.84900000000005</v>
      </c>
      <c r="BE2236">
        <v>7.11</v>
      </c>
      <c r="BF2236">
        <v>13.5</v>
      </c>
      <c r="BG2236">
        <v>47.4</v>
      </c>
      <c r="BI2236">
        <v>8.8000000000000007</v>
      </c>
      <c r="BJ2236">
        <v>72.06</v>
      </c>
      <c r="BK2236">
        <v>0.77900000000000003</v>
      </c>
    </row>
    <row r="2237" spans="1:63" x14ac:dyDescent="0.3">
      <c r="A2237" t="s">
        <v>208</v>
      </c>
      <c r="B2237" t="s">
        <v>206</v>
      </c>
      <c r="C2237" t="s">
        <v>209</v>
      </c>
      <c r="D2237" s="33">
        <v>44576</v>
      </c>
      <c r="E2237">
        <v>3929950</v>
      </c>
      <c r="F2237">
        <v>10799</v>
      </c>
      <c r="G2237">
        <v>7082.7139999999999</v>
      </c>
      <c r="H2237">
        <v>104663</v>
      </c>
      <c r="I2237">
        <v>142</v>
      </c>
      <c r="J2237">
        <v>162.857</v>
      </c>
      <c r="K2237">
        <v>90412.637000000002</v>
      </c>
      <c r="L2237">
        <v>248.44200000000001</v>
      </c>
      <c r="M2237">
        <v>162.94499999999999</v>
      </c>
      <c r="N2237">
        <v>2407.8820000000001</v>
      </c>
      <c r="O2237">
        <v>3.2669999999999999</v>
      </c>
      <c r="P2237">
        <v>3.7469999999999999</v>
      </c>
      <c r="Q2237">
        <v>1.51</v>
      </c>
      <c r="Z2237">
        <v>39207</v>
      </c>
      <c r="AA2237">
        <v>17147892</v>
      </c>
      <c r="AB2237">
        <v>394.505</v>
      </c>
      <c r="AC2237">
        <v>0.90200000000000002</v>
      </c>
      <c r="AD2237">
        <v>29135</v>
      </c>
      <c r="AE2237">
        <v>0.67</v>
      </c>
      <c r="AF2237">
        <v>0.24310000000000001</v>
      </c>
      <c r="AG2237">
        <v>4.0999999999999996</v>
      </c>
      <c r="AH2237" t="s">
        <v>204</v>
      </c>
      <c r="AI2237">
        <v>29349091</v>
      </c>
      <c r="AJ2237">
        <v>14985041</v>
      </c>
      <c r="AK2237">
        <v>14280270</v>
      </c>
      <c r="AL2237">
        <v>104460</v>
      </c>
      <c r="AM2237">
        <v>39769</v>
      </c>
      <c r="AN2237">
        <v>78446</v>
      </c>
      <c r="AO2237">
        <v>67.52</v>
      </c>
      <c r="AP2237">
        <v>34.47</v>
      </c>
      <c r="AQ2237">
        <v>32.85</v>
      </c>
      <c r="AR2237">
        <v>0.24</v>
      </c>
      <c r="AS2237">
        <v>1805</v>
      </c>
      <c r="AT2237">
        <v>25387</v>
      </c>
      <c r="AU2237">
        <v>5.8000000000000003E-2</v>
      </c>
      <c r="AV2237">
        <v>62.96</v>
      </c>
      <c r="AW2237">
        <v>43466822</v>
      </c>
      <c r="AX2237">
        <v>77.39</v>
      </c>
      <c r="AY2237">
        <v>41.4</v>
      </c>
      <c r="AZ2237">
        <v>16.462</v>
      </c>
      <c r="BA2237">
        <v>11.132999999999999</v>
      </c>
      <c r="BB2237">
        <v>7894.393</v>
      </c>
      <c r="BC2237">
        <v>0.1</v>
      </c>
      <c r="BD2237">
        <v>539.84900000000005</v>
      </c>
      <c r="BE2237">
        <v>7.11</v>
      </c>
      <c r="BF2237">
        <v>13.5</v>
      </c>
      <c r="BG2237">
        <v>47.4</v>
      </c>
      <c r="BI2237">
        <v>8.8000000000000007</v>
      </c>
      <c r="BJ2237">
        <v>72.06</v>
      </c>
      <c r="BK2237">
        <v>0.77900000000000003</v>
      </c>
    </row>
    <row r="2238" spans="1:63" x14ac:dyDescent="0.3">
      <c r="A2238" t="s">
        <v>208</v>
      </c>
      <c r="B2238" t="s">
        <v>206</v>
      </c>
      <c r="C2238" t="s">
        <v>209</v>
      </c>
      <c r="D2238" s="33">
        <v>44577</v>
      </c>
      <c r="E2238">
        <v>3936582</v>
      </c>
      <c r="F2238">
        <v>6632</v>
      </c>
      <c r="G2238">
        <v>7609.4290000000001</v>
      </c>
      <c r="H2238">
        <v>104765</v>
      </c>
      <c r="I2238">
        <v>102</v>
      </c>
      <c r="J2238">
        <v>164.286</v>
      </c>
      <c r="K2238">
        <v>90565.213000000003</v>
      </c>
      <c r="L2238">
        <v>152.57599999999999</v>
      </c>
      <c r="M2238">
        <v>175.06299999999999</v>
      </c>
      <c r="N2238">
        <v>2410.2289999999998</v>
      </c>
      <c r="O2238">
        <v>2.347</v>
      </c>
      <c r="P2238">
        <v>3.78</v>
      </c>
      <c r="Q2238">
        <v>1.49</v>
      </c>
      <c r="Z2238">
        <v>20309</v>
      </c>
      <c r="AA2238">
        <v>17168201</v>
      </c>
      <c r="AB2238">
        <v>394.97300000000001</v>
      </c>
      <c r="AC2238">
        <v>0.46700000000000003</v>
      </c>
      <c r="AD2238">
        <v>30241</v>
      </c>
      <c r="AE2238">
        <v>0.69599999999999995</v>
      </c>
      <c r="AF2238">
        <v>0.25159999999999999</v>
      </c>
      <c r="AG2238">
        <v>4</v>
      </c>
      <c r="AH2238" t="s">
        <v>204</v>
      </c>
      <c r="AI2238">
        <v>29372377</v>
      </c>
      <c r="AJ2238">
        <v>14993075</v>
      </c>
      <c r="AK2238">
        <v>14291200</v>
      </c>
      <c r="AL2238">
        <v>108782</v>
      </c>
      <c r="AM2238">
        <v>23286</v>
      </c>
      <c r="AN2238">
        <v>78862</v>
      </c>
      <c r="AO2238">
        <v>67.569999999999993</v>
      </c>
      <c r="AP2238">
        <v>34.49</v>
      </c>
      <c r="AQ2238">
        <v>32.880000000000003</v>
      </c>
      <c r="AR2238">
        <v>0.25</v>
      </c>
      <c r="AS2238">
        <v>1814</v>
      </c>
      <c r="AT2238">
        <v>25699</v>
      </c>
      <c r="AU2238">
        <v>5.8999999999999997E-2</v>
      </c>
      <c r="AV2238">
        <v>62.96</v>
      </c>
      <c r="AW2238">
        <v>43466822</v>
      </c>
      <c r="AX2238">
        <v>77.39</v>
      </c>
      <c r="AY2238">
        <v>41.4</v>
      </c>
      <c r="AZ2238">
        <v>16.462</v>
      </c>
      <c r="BA2238">
        <v>11.132999999999999</v>
      </c>
      <c r="BB2238">
        <v>7894.393</v>
      </c>
      <c r="BC2238">
        <v>0.1</v>
      </c>
      <c r="BD2238">
        <v>539.84900000000005</v>
      </c>
      <c r="BE2238">
        <v>7.11</v>
      </c>
      <c r="BF2238">
        <v>13.5</v>
      </c>
      <c r="BG2238">
        <v>47.4</v>
      </c>
      <c r="BI2238">
        <v>8.8000000000000007</v>
      </c>
      <c r="BJ2238">
        <v>72.06</v>
      </c>
      <c r="BK2238">
        <v>0.77900000000000003</v>
      </c>
    </row>
    <row r="2239" spans="1:63" x14ac:dyDescent="0.3">
      <c r="A2239" t="s">
        <v>208</v>
      </c>
      <c r="B2239" t="s">
        <v>206</v>
      </c>
      <c r="C2239" t="s">
        <v>209</v>
      </c>
      <c r="D2239" s="33">
        <v>44578</v>
      </c>
      <c r="E2239">
        <v>3941923</v>
      </c>
      <c r="F2239">
        <v>5341</v>
      </c>
      <c r="G2239">
        <v>8072.4290000000001</v>
      </c>
      <c r="H2239">
        <v>104856</v>
      </c>
      <c r="I2239">
        <v>91</v>
      </c>
      <c r="J2239">
        <v>162.857</v>
      </c>
      <c r="K2239">
        <v>90688.088000000003</v>
      </c>
      <c r="L2239">
        <v>122.875</v>
      </c>
      <c r="M2239">
        <v>185.715</v>
      </c>
      <c r="N2239">
        <v>2412.3229999999999</v>
      </c>
      <c r="O2239">
        <v>2.0939999999999999</v>
      </c>
      <c r="P2239">
        <v>3.7469999999999999</v>
      </c>
      <c r="Q2239">
        <v>1.5</v>
      </c>
      <c r="Z2239">
        <v>14616</v>
      </c>
      <c r="AA2239">
        <v>17182817</v>
      </c>
      <c r="AB2239">
        <v>395.30900000000003</v>
      </c>
      <c r="AC2239">
        <v>0.33600000000000002</v>
      </c>
      <c r="AD2239">
        <v>30853</v>
      </c>
      <c r="AE2239">
        <v>0.71</v>
      </c>
      <c r="AF2239">
        <v>0.2616</v>
      </c>
      <c r="AG2239">
        <v>3.8</v>
      </c>
      <c r="AH2239" t="s">
        <v>204</v>
      </c>
      <c r="AI2239">
        <v>29453298</v>
      </c>
      <c r="AJ2239">
        <v>15022922</v>
      </c>
      <c r="AK2239">
        <v>14327423</v>
      </c>
      <c r="AL2239">
        <v>123633</v>
      </c>
      <c r="AM2239">
        <v>80921</v>
      </c>
      <c r="AN2239">
        <v>76653</v>
      </c>
      <c r="AO2239">
        <v>67.760000000000005</v>
      </c>
      <c r="AP2239">
        <v>34.56</v>
      </c>
      <c r="AQ2239">
        <v>32.96</v>
      </c>
      <c r="AR2239">
        <v>0.28000000000000003</v>
      </c>
      <c r="AS2239">
        <v>1763</v>
      </c>
      <c r="AT2239">
        <v>25785</v>
      </c>
      <c r="AU2239">
        <v>5.8999999999999997E-2</v>
      </c>
      <c r="AV2239">
        <v>62.96</v>
      </c>
      <c r="AW2239">
        <v>43466822</v>
      </c>
      <c r="AX2239">
        <v>77.39</v>
      </c>
      <c r="AY2239">
        <v>41.4</v>
      </c>
      <c r="AZ2239">
        <v>16.462</v>
      </c>
      <c r="BA2239">
        <v>11.132999999999999</v>
      </c>
      <c r="BB2239">
        <v>7894.393</v>
      </c>
      <c r="BC2239">
        <v>0.1</v>
      </c>
      <c r="BD2239">
        <v>539.84900000000005</v>
      </c>
      <c r="BE2239">
        <v>7.11</v>
      </c>
      <c r="BF2239">
        <v>13.5</v>
      </c>
      <c r="BG2239">
        <v>47.4</v>
      </c>
      <c r="BI2239">
        <v>8.8000000000000007</v>
      </c>
      <c r="BJ2239">
        <v>72.06</v>
      </c>
      <c r="BK2239">
        <v>0.77900000000000003</v>
      </c>
    </row>
    <row r="2240" spans="1:63" x14ac:dyDescent="0.3">
      <c r="A2240" t="s">
        <v>208</v>
      </c>
      <c r="B2240" t="s">
        <v>206</v>
      </c>
      <c r="C2240" t="s">
        <v>209</v>
      </c>
      <c r="D2240" s="33">
        <v>44579</v>
      </c>
      <c r="E2240">
        <v>3950774</v>
      </c>
      <c r="F2240">
        <v>8851</v>
      </c>
      <c r="G2240">
        <v>8542.857</v>
      </c>
      <c r="H2240">
        <v>105059</v>
      </c>
      <c r="I2240">
        <v>203</v>
      </c>
      <c r="J2240">
        <v>158.429</v>
      </c>
      <c r="K2240">
        <v>90891.714999999997</v>
      </c>
      <c r="L2240">
        <v>203.62700000000001</v>
      </c>
      <c r="M2240">
        <v>196.53700000000001</v>
      </c>
      <c r="N2240">
        <v>2416.9929999999999</v>
      </c>
      <c r="O2240">
        <v>4.67</v>
      </c>
      <c r="P2240">
        <v>3.645</v>
      </c>
      <c r="Q2240">
        <v>1.56</v>
      </c>
      <c r="Z2240">
        <v>37678</v>
      </c>
      <c r="AA2240">
        <v>17220495</v>
      </c>
      <c r="AB2240">
        <v>396.17599999999999</v>
      </c>
      <c r="AC2240">
        <v>0.86699999999999999</v>
      </c>
      <c r="AD2240">
        <v>31381</v>
      </c>
      <c r="AE2240">
        <v>0.72199999999999998</v>
      </c>
      <c r="AF2240">
        <v>0.2722</v>
      </c>
      <c r="AG2240">
        <v>3.7</v>
      </c>
      <c r="AH2240" t="s">
        <v>204</v>
      </c>
      <c r="AI2240">
        <v>29538475</v>
      </c>
      <c r="AJ2240">
        <v>15053123</v>
      </c>
      <c r="AK2240">
        <v>14364167</v>
      </c>
      <c r="AL2240">
        <v>141865</v>
      </c>
      <c r="AM2240">
        <v>85177</v>
      </c>
      <c r="AN2240">
        <v>73626</v>
      </c>
      <c r="AO2240">
        <v>67.959999999999994</v>
      </c>
      <c r="AP2240">
        <v>34.630000000000003</v>
      </c>
      <c r="AQ2240">
        <v>33.049999999999997</v>
      </c>
      <c r="AR2240">
        <v>0.33</v>
      </c>
      <c r="AS2240">
        <v>1694</v>
      </c>
      <c r="AT2240">
        <v>25344</v>
      </c>
      <c r="AU2240">
        <v>5.8000000000000003E-2</v>
      </c>
      <c r="AV2240">
        <v>75</v>
      </c>
      <c r="AW2240">
        <v>43466822</v>
      </c>
      <c r="AX2240">
        <v>77.39</v>
      </c>
      <c r="AY2240">
        <v>41.4</v>
      </c>
      <c r="AZ2240">
        <v>16.462</v>
      </c>
      <c r="BA2240">
        <v>11.132999999999999</v>
      </c>
      <c r="BB2240">
        <v>7894.393</v>
      </c>
      <c r="BC2240">
        <v>0.1</v>
      </c>
      <c r="BD2240">
        <v>539.84900000000005</v>
      </c>
      <c r="BE2240">
        <v>7.11</v>
      </c>
      <c r="BF2240">
        <v>13.5</v>
      </c>
      <c r="BG2240">
        <v>47.4</v>
      </c>
      <c r="BI2240">
        <v>8.8000000000000007</v>
      </c>
      <c r="BJ2240">
        <v>72.06</v>
      </c>
      <c r="BK2240">
        <v>0.77900000000000003</v>
      </c>
    </row>
    <row r="2241" spans="1:63" x14ac:dyDescent="0.3">
      <c r="A2241" t="s">
        <v>208</v>
      </c>
      <c r="B2241" t="s">
        <v>206</v>
      </c>
      <c r="C2241" t="s">
        <v>209</v>
      </c>
      <c r="D2241" s="33">
        <v>44580</v>
      </c>
      <c r="E2241">
        <v>3963917</v>
      </c>
      <c r="F2241">
        <v>13143</v>
      </c>
      <c r="G2241">
        <v>9382.4290000000001</v>
      </c>
      <c r="H2241">
        <v>105236</v>
      </c>
      <c r="I2241">
        <v>177</v>
      </c>
      <c r="J2241">
        <v>153.857</v>
      </c>
      <c r="K2241">
        <v>91194.084000000003</v>
      </c>
      <c r="L2241">
        <v>302.36900000000003</v>
      </c>
      <c r="M2241">
        <v>215.85300000000001</v>
      </c>
      <c r="N2241">
        <v>2421.0650000000001</v>
      </c>
      <c r="O2241">
        <v>4.0720000000000001</v>
      </c>
      <c r="P2241">
        <v>3.54</v>
      </c>
      <c r="Q2241">
        <v>1.66</v>
      </c>
      <c r="Z2241">
        <v>50298</v>
      </c>
      <c r="AA2241">
        <v>17270793</v>
      </c>
      <c r="AB2241">
        <v>397.33300000000003</v>
      </c>
      <c r="AC2241">
        <v>1.157</v>
      </c>
      <c r="AD2241">
        <v>33712</v>
      </c>
      <c r="AE2241">
        <v>0.77600000000000002</v>
      </c>
      <c r="AF2241">
        <v>0.27829999999999999</v>
      </c>
      <c r="AG2241">
        <v>3.6</v>
      </c>
      <c r="AH2241" t="s">
        <v>204</v>
      </c>
      <c r="AI2241">
        <v>29613234</v>
      </c>
      <c r="AJ2241">
        <v>15080099</v>
      </c>
      <c r="AK2241">
        <v>14396505</v>
      </c>
      <c r="AL2241">
        <v>157310</v>
      </c>
      <c r="AM2241">
        <v>74759</v>
      </c>
      <c r="AN2241">
        <v>69652</v>
      </c>
      <c r="AO2241">
        <v>68.13</v>
      </c>
      <c r="AP2241">
        <v>34.69</v>
      </c>
      <c r="AQ2241">
        <v>33.119999999999997</v>
      </c>
      <c r="AR2241">
        <v>0.36</v>
      </c>
      <c r="AS2241">
        <v>1602</v>
      </c>
      <c r="AT2241">
        <v>24419</v>
      </c>
      <c r="AU2241">
        <v>5.6000000000000001E-2</v>
      </c>
      <c r="AV2241">
        <v>75</v>
      </c>
      <c r="AW2241">
        <v>43466822</v>
      </c>
      <c r="AX2241">
        <v>77.39</v>
      </c>
      <c r="AY2241">
        <v>41.4</v>
      </c>
      <c r="AZ2241">
        <v>16.462</v>
      </c>
      <c r="BA2241">
        <v>11.132999999999999</v>
      </c>
      <c r="BB2241">
        <v>7894.393</v>
      </c>
      <c r="BC2241">
        <v>0.1</v>
      </c>
      <c r="BD2241">
        <v>539.84900000000005</v>
      </c>
      <c r="BE2241">
        <v>7.11</v>
      </c>
      <c r="BF2241">
        <v>13.5</v>
      </c>
      <c r="BG2241">
        <v>47.4</v>
      </c>
      <c r="BI2241">
        <v>8.8000000000000007</v>
      </c>
      <c r="BJ2241">
        <v>72.06</v>
      </c>
      <c r="BK2241">
        <v>0.77900000000000003</v>
      </c>
    </row>
    <row r="2242" spans="1:63" x14ac:dyDescent="0.3">
      <c r="A2242" t="s">
        <v>208</v>
      </c>
      <c r="B2242" t="s">
        <v>206</v>
      </c>
      <c r="C2242" t="s">
        <v>209</v>
      </c>
      <c r="D2242" s="33">
        <v>44581</v>
      </c>
      <c r="E2242">
        <v>3982738</v>
      </c>
      <c r="F2242">
        <v>18821</v>
      </c>
      <c r="G2242">
        <v>10609.857</v>
      </c>
      <c r="H2242">
        <v>105380</v>
      </c>
      <c r="I2242">
        <v>144</v>
      </c>
      <c r="J2242">
        <v>144.714</v>
      </c>
      <c r="K2242">
        <v>91627.081000000006</v>
      </c>
      <c r="L2242">
        <v>432.99700000000001</v>
      </c>
      <c r="M2242">
        <v>244.09100000000001</v>
      </c>
      <c r="N2242">
        <v>2424.3780000000002</v>
      </c>
      <c r="O2242">
        <v>3.3130000000000002</v>
      </c>
      <c r="P2242">
        <v>3.3290000000000002</v>
      </c>
      <c r="Q2242">
        <v>1.74</v>
      </c>
      <c r="Z2242">
        <v>61642</v>
      </c>
      <c r="AA2242">
        <v>17332435</v>
      </c>
      <c r="AB2242">
        <v>398.75099999999998</v>
      </c>
      <c r="AC2242">
        <v>1.4179999999999999</v>
      </c>
      <c r="AD2242">
        <v>37281</v>
      </c>
      <c r="AE2242">
        <v>0.85799999999999998</v>
      </c>
      <c r="AF2242">
        <v>0.28460000000000002</v>
      </c>
      <c r="AG2242">
        <v>3.5</v>
      </c>
      <c r="AH2242" t="s">
        <v>204</v>
      </c>
      <c r="AI2242">
        <v>29699380</v>
      </c>
      <c r="AJ2242">
        <v>15109349</v>
      </c>
      <c r="AK2242">
        <v>14431410</v>
      </c>
      <c r="AL2242">
        <v>179301</v>
      </c>
      <c r="AM2242">
        <v>86146</v>
      </c>
      <c r="AN2242">
        <v>68696</v>
      </c>
      <c r="AO2242">
        <v>68.33</v>
      </c>
      <c r="AP2242">
        <v>34.76</v>
      </c>
      <c r="AQ2242">
        <v>33.200000000000003</v>
      </c>
      <c r="AR2242">
        <v>0.41</v>
      </c>
      <c r="AS2242">
        <v>1580</v>
      </c>
      <c r="AT2242">
        <v>23978</v>
      </c>
      <c r="AU2242">
        <v>5.5E-2</v>
      </c>
      <c r="AV2242">
        <v>75</v>
      </c>
      <c r="AW2242">
        <v>43466822</v>
      </c>
      <c r="AX2242">
        <v>77.39</v>
      </c>
      <c r="AY2242">
        <v>41.4</v>
      </c>
      <c r="AZ2242">
        <v>16.462</v>
      </c>
      <c r="BA2242">
        <v>11.132999999999999</v>
      </c>
      <c r="BB2242">
        <v>7894.393</v>
      </c>
      <c r="BC2242">
        <v>0.1</v>
      </c>
      <c r="BD2242">
        <v>539.84900000000005</v>
      </c>
      <c r="BE2242">
        <v>7.11</v>
      </c>
      <c r="BF2242">
        <v>13.5</v>
      </c>
      <c r="BG2242">
        <v>47.4</v>
      </c>
      <c r="BI2242">
        <v>8.8000000000000007</v>
      </c>
      <c r="BJ2242">
        <v>72.06</v>
      </c>
      <c r="BK2242">
        <v>0.77900000000000003</v>
      </c>
    </row>
    <row r="2243" spans="1:63" x14ac:dyDescent="0.3">
      <c r="A2243" t="s">
        <v>208</v>
      </c>
      <c r="B2243" t="s">
        <v>206</v>
      </c>
      <c r="C2243" t="s">
        <v>209</v>
      </c>
      <c r="D2243" s="33">
        <v>44582</v>
      </c>
      <c r="E2243">
        <v>4003280</v>
      </c>
      <c r="F2243">
        <v>20542</v>
      </c>
      <c r="G2243">
        <v>12018.429</v>
      </c>
      <c r="H2243">
        <v>105545</v>
      </c>
      <c r="I2243">
        <v>165</v>
      </c>
      <c r="J2243">
        <v>146.286</v>
      </c>
      <c r="K2243">
        <v>92099.671000000002</v>
      </c>
      <c r="L2243">
        <v>472.59</v>
      </c>
      <c r="M2243">
        <v>276.49700000000001</v>
      </c>
      <c r="N2243">
        <v>2428.174</v>
      </c>
      <c r="O2243">
        <v>3.7959999999999998</v>
      </c>
      <c r="P2243">
        <v>3.3650000000000002</v>
      </c>
      <c r="Q2243">
        <v>1.77</v>
      </c>
      <c r="Z2243">
        <v>57396</v>
      </c>
      <c r="AA2243">
        <v>17389831</v>
      </c>
      <c r="AB2243">
        <v>400.07100000000003</v>
      </c>
      <c r="AC2243">
        <v>1.32</v>
      </c>
      <c r="AD2243">
        <v>40164</v>
      </c>
      <c r="AE2243">
        <v>0.92400000000000004</v>
      </c>
      <c r="AF2243">
        <v>0.29920000000000002</v>
      </c>
      <c r="AG2243">
        <v>3.3</v>
      </c>
      <c r="AH2243" t="s">
        <v>204</v>
      </c>
      <c r="AI2243">
        <v>29790690</v>
      </c>
      <c r="AJ2243">
        <v>15141197</v>
      </c>
      <c r="AK2243">
        <v>14464273</v>
      </c>
      <c r="AL2243">
        <v>205900</v>
      </c>
      <c r="AM2243">
        <v>91310</v>
      </c>
      <c r="AN2243">
        <v>68767</v>
      </c>
      <c r="AO2243">
        <v>68.540000000000006</v>
      </c>
      <c r="AP2243">
        <v>34.83</v>
      </c>
      <c r="AQ2243">
        <v>33.28</v>
      </c>
      <c r="AR2243">
        <v>0.47</v>
      </c>
      <c r="AS2243">
        <v>1582</v>
      </c>
      <c r="AT2243">
        <v>24171</v>
      </c>
      <c r="AU2243">
        <v>5.6000000000000001E-2</v>
      </c>
      <c r="AV2243">
        <v>75</v>
      </c>
      <c r="AW2243">
        <v>43466822</v>
      </c>
      <c r="AX2243">
        <v>77.39</v>
      </c>
      <c r="AY2243">
        <v>41.4</v>
      </c>
      <c r="AZ2243">
        <v>16.462</v>
      </c>
      <c r="BA2243">
        <v>11.132999999999999</v>
      </c>
      <c r="BB2243">
        <v>7894.393</v>
      </c>
      <c r="BC2243">
        <v>0.1</v>
      </c>
      <c r="BD2243">
        <v>539.84900000000005</v>
      </c>
      <c r="BE2243">
        <v>7.11</v>
      </c>
      <c r="BF2243">
        <v>13.5</v>
      </c>
      <c r="BG2243">
        <v>47.4</v>
      </c>
      <c r="BI2243">
        <v>8.8000000000000007</v>
      </c>
      <c r="BJ2243">
        <v>72.06</v>
      </c>
      <c r="BK2243">
        <v>0.77900000000000003</v>
      </c>
    </row>
    <row r="2244" spans="1:63" x14ac:dyDescent="0.3">
      <c r="A2244" t="s">
        <v>208</v>
      </c>
      <c r="B2244" t="s">
        <v>206</v>
      </c>
      <c r="C2244" t="s">
        <v>209</v>
      </c>
      <c r="D2244" s="33">
        <v>44583</v>
      </c>
      <c r="E2244">
        <v>4026198</v>
      </c>
      <c r="F2244">
        <v>22918</v>
      </c>
      <c r="G2244">
        <v>13749.714</v>
      </c>
      <c r="H2244">
        <v>105693</v>
      </c>
      <c r="I2244">
        <v>148</v>
      </c>
      <c r="J2244">
        <v>147.143</v>
      </c>
      <c r="K2244">
        <v>92626.923999999999</v>
      </c>
      <c r="L2244">
        <v>527.25300000000004</v>
      </c>
      <c r="M2244">
        <v>316.327</v>
      </c>
      <c r="N2244">
        <v>2431.5790000000002</v>
      </c>
      <c r="O2244">
        <v>3.4049999999999998</v>
      </c>
      <c r="P2244">
        <v>3.3849999999999998</v>
      </c>
      <c r="Q2244">
        <v>1.76</v>
      </c>
      <c r="Z2244">
        <v>65319</v>
      </c>
      <c r="AA2244">
        <v>17455150</v>
      </c>
      <c r="AB2244">
        <v>401.57400000000001</v>
      </c>
      <c r="AC2244">
        <v>1.5029999999999999</v>
      </c>
      <c r="AD2244">
        <v>43894</v>
      </c>
      <c r="AE2244">
        <v>1.01</v>
      </c>
      <c r="AF2244">
        <v>0.31319999999999998</v>
      </c>
      <c r="AG2244">
        <v>3.2</v>
      </c>
      <c r="AH2244" t="s">
        <v>204</v>
      </c>
      <c r="AI2244">
        <v>29829551</v>
      </c>
      <c r="AJ2244">
        <v>15155836</v>
      </c>
      <c r="AK2244">
        <v>14477929</v>
      </c>
      <c r="AL2244">
        <v>216466</v>
      </c>
      <c r="AM2244">
        <v>38861</v>
      </c>
      <c r="AN2244">
        <v>68637</v>
      </c>
      <c r="AO2244">
        <v>68.63</v>
      </c>
      <c r="AP2244">
        <v>34.869999999999997</v>
      </c>
      <c r="AQ2244">
        <v>33.31</v>
      </c>
      <c r="AR2244">
        <v>0.5</v>
      </c>
      <c r="AS2244">
        <v>1579</v>
      </c>
      <c r="AT2244">
        <v>24399</v>
      </c>
      <c r="AU2244">
        <v>5.6000000000000001E-2</v>
      </c>
      <c r="AV2244">
        <v>75</v>
      </c>
      <c r="AW2244">
        <v>43466822</v>
      </c>
      <c r="AX2244">
        <v>77.39</v>
      </c>
      <c r="AY2244">
        <v>41.4</v>
      </c>
      <c r="AZ2244">
        <v>16.462</v>
      </c>
      <c r="BA2244">
        <v>11.132999999999999</v>
      </c>
      <c r="BB2244">
        <v>7894.393</v>
      </c>
      <c r="BC2244">
        <v>0.1</v>
      </c>
      <c r="BD2244">
        <v>539.84900000000005</v>
      </c>
      <c r="BE2244">
        <v>7.11</v>
      </c>
      <c r="BF2244">
        <v>13.5</v>
      </c>
      <c r="BG2244">
        <v>47.4</v>
      </c>
      <c r="BI2244">
        <v>8.8000000000000007</v>
      </c>
      <c r="BJ2244">
        <v>72.06</v>
      </c>
      <c r="BK2244">
        <v>0.77900000000000003</v>
      </c>
    </row>
    <row r="2245" spans="1:63" x14ac:dyDescent="0.3">
      <c r="A2245" t="s">
        <v>208</v>
      </c>
      <c r="B2245" t="s">
        <v>206</v>
      </c>
      <c r="C2245" t="s">
        <v>209</v>
      </c>
      <c r="D2245" s="33">
        <v>44584</v>
      </c>
      <c r="E2245">
        <v>4042152</v>
      </c>
      <c r="F2245">
        <v>15954</v>
      </c>
      <c r="G2245">
        <v>15081.429</v>
      </c>
      <c r="H2245">
        <v>105791</v>
      </c>
      <c r="I2245">
        <v>98</v>
      </c>
      <c r="J2245">
        <v>146.571</v>
      </c>
      <c r="K2245">
        <v>92993.962</v>
      </c>
      <c r="L2245">
        <v>367.03899999999999</v>
      </c>
      <c r="M2245">
        <v>346.964</v>
      </c>
      <c r="N2245">
        <v>2433.8330000000001</v>
      </c>
      <c r="O2245">
        <v>2.2549999999999999</v>
      </c>
      <c r="P2245">
        <v>3.3719999999999999</v>
      </c>
      <c r="Q2245">
        <v>1.71</v>
      </c>
      <c r="Z2245">
        <v>42049</v>
      </c>
      <c r="AA2245">
        <v>17497199</v>
      </c>
      <c r="AB2245">
        <v>402.541</v>
      </c>
      <c r="AC2245">
        <v>0.96699999999999997</v>
      </c>
      <c r="AD2245">
        <v>47000</v>
      </c>
      <c r="AE2245">
        <v>1.081</v>
      </c>
      <c r="AF2245">
        <v>0.32090000000000002</v>
      </c>
      <c r="AG2245">
        <v>3.1</v>
      </c>
      <c r="AH2245" t="s">
        <v>204</v>
      </c>
      <c r="AI2245">
        <v>29852092</v>
      </c>
      <c r="AJ2245">
        <v>15164116</v>
      </c>
      <c r="AK2245">
        <v>14486764</v>
      </c>
      <c r="AL2245">
        <v>221892</v>
      </c>
      <c r="AM2245">
        <v>22541</v>
      </c>
      <c r="AN2245">
        <v>68531</v>
      </c>
      <c r="AO2245">
        <v>68.680000000000007</v>
      </c>
      <c r="AP2245">
        <v>34.89</v>
      </c>
      <c r="AQ2245">
        <v>33.33</v>
      </c>
      <c r="AR2245">
        <v>0.51</v>
      </c>
      <c r="AS2245">
        <v>1577</v>
      </c>
      <c r="AT2245">
        <v>24434</v>
      </c>
      <c r="AU2245">
        <v>5.6000000000000001E-2</v>
      </c>
      <c r="AV2245">
        <v>75</v>
      </c>
      <c r="AW2245">
        <v>43466822</v>
      </c>
      <c r="AX2245">
        <v>77.39</v>
      </c>
      <c r="AY2245">
        <v>41.4</v>
      </c>
      <c r="AZ2245">
        <v>16.462</v>
      </c>
      <c r="BA2245">
        <v>11.132999999999999</v>
      </c>
      <c r="BB2245">
        <v>7894.393</v>
      </c>
      <c r="BC2245">
        <v>0.1</v>
      </c>
      <c r="BD2245">
        <v>539.84900000000005</v>
      </c>
      <c r="BE2245">
        <v>7.11</v>
      </c>
      <c r="BF2245">
        <v>13.5</v>
      </c>
      <c r="BG2245">
        <v>47.4</v>
      </c>
      <c r="BI2245">
        <v>8.8000000000000007</v>
      </c>
      <c r="BJ2245">
        <v>72.06</v>
      </c>
      <c r="BK2245">
        <v>0.77900000000000003</v>
      </c>
    </row>
    <row r="2246" spans="1:63" x14ac:dyDescent="0.3">
      <c r="A2246" t="s">
        <v>208</v>
      </c>
      <c r="B2246" t="s">
        <v>206</v>
      </c>
      <c r="C2246" t="s">
        <v>209</v>
      </c>
      <c r="D2246" s="33">
        <v>44585</v>
      </c>
      <c r="E2246">
        <v>4055643</v>
      </c>
      <c r="F2246">
        <v>13491</v>
      </c>
      <c r="G2246">
        <v>16245.714</v>
      </c>
      <c r="H2246">
        <v>105871</v>
      </c>
      <c r="I2246">
        <v>80</v>
      </c>
      <c r="J2246">
        <v>145</v>
      </c>
      <c r="K2246">
        <v>93304.337</v>
      </c>
      <c r="L2246">
        <v>310.375</v>
      </c>
      <c r="M2246">
        <v>373.75</v>
      </c>
      <c r="N2246">
        <v>2435.674</v>
      </c>
      <c r="O2246">
        <v>1.84</v>
      </c>
      <c r="P2246">
        <v>3.3359999999999999</v>
      </c>
      <c r="Q2246">
        <v>1.66</v>
      </c>
      <c r="Z2246">
        <v>26131</v>
      </c>
      <c r="AA2246">
        <v>17523330</v>
      </c>
      <c r="AB2246">
        <v>403.14299999999997</v>
      </c>
      <c r="AC2246">
        <v>0.60099999999999998</v>
      </c>
      <c r="AD2246">
        <v>48645</v>
      </c>
      <c r="AE2246">
        <v>1.119</v>
      </c>
      <c r="AF2246">
        <v>0.33400000000000002</v>
      </c>
      <c r="AG2246">
        <v>3</v>
      </c>
      <c r="AH2246" t="s">
        <v>204</v>
      </c>
      <c r="AI2246">
        <v>29921638</v>
      </c>
      <c r="AJ2246">
        <v>15191377</v>
      </c>
      <c r="AK2246">
        <v>14511464</v>
      </c>
      <c r="AL2246">
        <v>239477</v>
      </c>
      <c r="AM2246">
        <v>69546</v>
      </c>
      <c r="AN2246">
        <v>66906</v>
      </c>
      <c r="AO2246">
        <v>68.84</v>
      </c>
      <c r="AP2246">
        <v>34.950000000000003</v>
      </c>
      <c r="AQ2246">
        <v>33.39</v>
      </c>
      <c r="AR2246">
        <v>0.55000000000000004</v>
      </c>
      <c r="AS2246">
        <v>1539</v>
      </c>
      <c r="AT2246">
        <v>24065</v>
      </c>
      <c r="AU2246">
        <v>5.5E-2</v>
      </c>
      <c r="AV2246">
        <v>75</v>
      </c>
      <c r="AW2246">
        <v>43466822</v>
      </c>
      <c r="AX2246">
        <v>77.39</v>
      </c>
      <c r="AY2246">
        <v>41.4</v>
      </c>
      <c r="AZ2246">
        <v>16.462</v>
      </c>
      <c r="BA2246">
        <v>11.132999999999999</v>
      </c>
      <c r="BB2246">
        <v>7894.393</v>
      </c>
      <c r="BC2246">
        <v>0.1</v>
      </c>
      <c r="BD2246">
        <v>539.84900000000005</v>
      </c>
      <c r="BE2246">
        <v>7.11</v>
      </c>
      <c r="BF2246">
        <v>13.5</v>
      </c>
      <c r="BG2246">
        <v>47.4</v>
      </c>
      <c r="BI2246">
        <v>8.8000000000000007</v>
      </c>
      <c r="BJ2246">
        <v>72.06</v>
      </c>
      <c r="BK2246">
        <v>0.77900000000000003</v>
      </c>
    </row>
    <row r="2247" spans="1:63" x14ac:dyDescent="0.3">
      <c r="A2247" t="s">
        <v>208</v>
      </c>
      <c r="B2247" t="s">
        <v>206</v>
      </c>
      <c r="C2247" t="s">
        <v>209</v>
      </c>
      <c r="D2247" s="33">
        <v>44586</v>
      </c>
      <c r="E2247">
        <v>4075351</v>
      </c>
      <c r="F2247">
        <v>19708</v>
      </c>
      <c r="G2247">
        <v>17796.714</v>
      </c>
      <c r="H2247">
        <v>106047</v>
      </c>
      <c r="I2247">
        <v>176</v>
      </c>
      <c r="J2247">
        <v>141.143</v>
      </c>
      <c r="K2247">
        <v>93757.74</v>
      </c>
      <c r="L2247">
        <v>453.40300000000002</v>
      </c>
      <c r="M2247">
        <v>409.43200000000002</v>
      </c>
      <c r="N2247">
        <v>2439.723</v>
      </c>
      <c r="O2247">
        <v>4.0490000000000004</v>
      </c>
      <c r="P2247">
        <v>3.2469999999999999</v>
      </c>
      <c r="Q2247">
        <v>1.63</v>
      </c>
      <c r="Z2247">
        <v>58184</v>
      </c>
      <c r="AA2247">
        <v>17581514</v>
      </c>
      <c r="AB2247">
        <v>404.48099999999999</v>
      </c>
      <c r="AC2247">
        <v>1.339</v>
      </c>
      <c r="AD2247">
        <v>51574</v>
      </c>
      <c r="AE2247">
        <v>1.1870000000000001</v>
      </c>
      <c r="AF2247">
        <v>0.34510000000000002</v>
      </c>
      <c r="AG2247">
        <v>2.9</v>
      </c>
      <c r="AH2247" t="s">
        <v>204</v>
      </c>
      <c r="AI2247">
        <v>30003374</v>
      </c>
      <c r="AJ2247">
        <v>15221306</v>
      </c>
      <c r="AK2247">
        <v>14540448</v>
      </c>
      <c r="AL2247">
        <v>262300</v>
      </c>
      <c r="AM2247">
        <v>81736</v>
      </c>
      <c r="AN2247">
        <v>66414</v>
      </c>
      <c r="AO2247">
        <v>69.03</v>
      </c>
      <c r="AP2247">
        <v>35.020000000000003</v>
      </c>
      <c r="AQ2247">
        <v>33.450000000000003</v>
      </c>
      <c r="AR2247">
        <v>0.6</v>
      </c>
      <c r="AS2247">
        <v>1528</v>
      </c>
      <c r="AT2247">
        <v>24026</v>
      </c>
      <c r="AU2247">
        <v>5.5E-2</v>
      </c>
      <c r="AV2247">
        <v>75</v>
      </c>
      <c r="AW2247">
        <v>43466822</v>
      </c>
      <c r="AX2247">
        <v>77.39</v>
      </c>
      <c r="AY2247">
        <v>41.4</v>
      </c>
      <c r="AZ2247">
        <v>16.462</v>
      </c>
      <c r="BA2247">
        <v>11.132999999999999</v>
      </c>
      <c r="BB2247">
        <v>7894.393</v>
      </c>
      <c r="BC2247">
        <v>0.1</v>
      </c>
      <c r="BD2247">
        <v>539.84900000000005</v>
      </c>
      <c r="BE2247">
        <v>7.11</v>
      </c>
      <c r="BF2247">
        <v>13.5</v>
      </c>
      <c r="BG2247">
        <v>47.4</v>
      </c>
      <c r="BI2247">
        <v>8.8000000000000007</v>
      </c>
      <c r="BJ2247">
        <v>72.06</v>
      </c>
      <c r="BK2247">
        <v>0.77900000000000003</v>
      </c>
    </row>
    <row r="2248" spans="1:63" x14ac:dyDescent="0.3">
      <c r="A2248" t="s">
        <v>208</v>
      </c>
      <c r="B2248" t="s">
        <v>206</v>
      </c>
      <c r="C2248" t="s">
        <v>209</v>
      </c>
      <c r="D2248" s="33">
        <v>44587</v>
      </c>
      <c r="E2248">
        <v>4100292</v>
      </c>
      <c r="F2248">
        <v>24941</v>
      </c>
      <c r="G2248">
        <v>19482.143</v>
      </c>
      <c r="H2248">
        <v>106205</v>
      </c>
      <c r="I2248">
        <v>158</v>
      </c>
      <c r="J2248">
        <v>138.429</v>
      </c>
      <c r="K2248">
        <v>94331.534</v>
      </c>
      <c r="L2248">
        <v>573.79399999999998</v>
      </c>
      <c r="M2248">
        <v>448.20699999999999</v>
      </c>
      <c r="N2248">
        <v>2443.3580000000002</v>
      </c>
      <c r="O2248">
        <v>3.6349999999999998</v>
      </c>
      <c r="P2248">
        <v>3.1850000000000001</v>
      </c>
      <c r="Q2248">
        <v>1.63</v>
      </c>
      <c r="Z2248">
        <v>79688</v>
      </c>
      <c r="AA2248">
        <v>17661202</v>
      </c>
      <c r="AB2248">
        <v>406.315</v>
      </c>
      <c r="AC2248">
        <v>1.833</v>
      </c>
      <c r="AD2248">
        <v>55773</v>
      </c>
      <c r="AE2248">
        <v>1.2829999999999999</v>
      </c>
      <c r="AF2248">
        <v>0.3493</v>
      </c>
      <c r="AG2248">
        <v>2.9</v>
      </c>
      <c r="AH2248" t="s">
        <v>204</v>
      </c>
      <c r="AI2248">
        <v>30085734</v>
      </c>
      <c r="AJ2248">
        <v>15250200</v>
      </c>
      <c r="AK2248">
        <v>14570174</v>
      </c>
      <c r="AL2248">
        <v>286040</v>
      </c>
      <c r="AM2248">
        <v>82360</v>
      </c>
      <c r="AN2248">
        <v>67500</v>
      </c>
      <c r="AO2248">
        <v>69.22</v>
      </c>
      <c r="AP2248">
        <v>35.08</v>
      </c>
      <c r="AQ2248">
        <v>33.520000000000003</v>
      </c>
      <c r="AR2248">
        <v>0.66</v>
      </c>
      <c r="AS2248">
        <v>1553</v>
      </c>
      <c r="AT2248">
        <v>24300</v>
      </c>
      <c r="AU2248">
        <v>5.6000000000000001E-2</v>
      </c>
      <c r="AV2248">
        <v>75</v>
      </c>
      <c r="AW2248">
        <v>43466822</v>
      </c>
      <c r="AX2248">
        <v>77.39</v>
      </c>
      <c r="AY2248">
        <v>41.4</v>
      </c>
      <c r="AZ2248">
        <v>16.462</v>
      </c>
      <c r="BA2248">
        <v>11.132999999999999</v>
      </c>
      <c r="BB2248">
        <v>7894.393</v>
      </c>
      <c r="BC2248">
        <v>0.1</v>
      </c>
      <c r="BD2248">
        <v>539.84900000000005</v>
      </c>
      <c r="BE2248">
        <v>7.11</v>
      </c>
      <c r="BF2248">
        <v>13.5</v>
      </c>
      <c r="BG2248">
        <v>47.4</v>
      </c>
      <c r="BI2248">
        <v>8.8000000000000007</v>
      </c>
      <c r="BJ2248">
        <v>72.06</v>
      </c>
      <c r="BK2248">
        <v>0.77900000000000003</v>
      </c>
    </row>
    <row r="2249" spans="1:63" x14ac:dyDescent="0.3">
      <c r="A2249" t="s">
        <v>208</v>
      </c>
      <c r="B2249" t="s">
        <v>206</v>
      </c>
      <c r="C2249" t="s">
        <v>209</v>
      </c>
      <c r="D2249" s="33">
        <v>44588</v>
      </c>
      <c r="E2249">
        <v>4133396</v>
      </c>
      <c r="F2249">
        <v>33104</v>
      </c>
      <c r="G2249">
        <v>21522.571</v>
      </c>
      <c r="H2249">
        <v>106373</v>
      </c>
      <c r="I2249">
        <v>168</v>
      </c>
      <c r="J2249">
        <v>141.857</v>
      </c>
      <c r="K2249">
        <v>95093.126000000004</v>
      </c>
      <c r="L2249">
        <v>761.59199999999998</v>
      </c>
      <c r="M2249">
        <v>495.149</v>
      </c>
      <c r="N2249">
        <v>2447.223</v>
      </c>
      <c r="O2249">
        <v>3.8650000000000002</v>
      </c>
      <c r="P2249">
        <v>3.2639999999999998</v>
      </c>
      <c r="Q2249">
        <v>1.63</v>
      </c>
      <c r="Z2249">
        <v>94996</v>
      </c>
      <c r="AA2249">
        <v>17756198</v>
      </c>
      <c r="AB2249">
        <v>408.5</v>
      </c>
      <c r="AC2249">
        <v>2.1850000000000001</v>
      </c>
      <c r="AD2249">
        <v>60538</v>
      </c>
      <c r="AE2249">
        <v>1.393</v>
      </c>
      <c r="AF2249">
        <v>0.35549999999999998</v>
      </c>
      <c r="AG2249">
        <v>2.8</v>
      </c>
      <c r="AH2249" t="s">
        <v>204</v>
      </c>
      <c r="AI2249">
        <v>30166832</v>
      </c>
      <c r="AJ2249">
        <v>15278385</v>
      </c>
      <c r="AK2249">
        <v>14597402</v>
      </c>
      <c r="AL2249">
        <v>311725</v>
      </c>
      <c r="AM2249">
        <v>81098</v>
      </c>
      <c r="AN2249">
        <v>66779</v>
      </c>
      <c r="AO2249">
        <v>69.400000000000006</v>
      </c>
      <c r="AP2249">
        <v>35.15</v>
      </c>
      <c r="AQ2249">
        <v>33.58</v>
      </c>
      <c r="AR2249">
        <v>0.72</v>
      </c>
      <c r="AS2249">
        <v>1536</v>
      </c>
      <c r="AT2249">
        <v>24148</v>
      </c>
      <c r="AU2249">
        <v>5.6000000000000001E-2</v>
      </c>
      <c r="AV2249">
        <v>75</v>
      </c>
      <c r="AW2249">
        <v>43466822</v>
      </c>
      <c r="AX2249">
        <v>77.39</v>
      </c>
      <c r="AY2249">
        <v>41.4</v>
      </c>
      <c r="AZ2249">
        <v>16.462</v>
      </c>
      <c r="BA2249">
        <v>11.132999999999999</v>
      </c>
      <c r="BB2249">
        <v>7894.393</v>
      </c>
      <c r="BC2249">
        <v>0.1</v>
      </c>
      <c r="BD2249">
        <v>539.84900000000005</v>
      </c>
      <c r="BE2249">
        <v>7.11</v>
      </c>
      <c r="BF2249">
        <v>13.5</v>
      </c>
      <c r="BG2249">
        <v>47.4</v>
      </c>
      <c r="BI2249">
        <v>8.8000000000000007</v>
      </c>
      <c r="BJ2249">
        <v>72.06</v>
      </c>
      <c r="BK2249">
        <v>0.77900000000000003</v>
      </c>
    </row>
    <row r="2250" spans="1:63" x14ac:dyDescent="0.3">
      <c r="A2250" t="s">
        <v>208</v>
      </c>
      <c r="B2250" t="s">
        <v>206</v>
      </c>
      <c r="C2250" t="s">
        <v>209</v>
      </c>
      <c r="D2250" s="33">
        <v>44589</v>
      </c>
      <c r="E2250">
        <v>4168560</v>
      </c>
      <c r="F2250">
        <v>35164</v>
      </c>
      <c r="G2250">
        <v>23611.429</v>
      </c>
      <c r="H2250">
        <v>106529</v>
      </c>
      <c r="I2250">
        <v>156</v>
      </c>
      <c r="J2250">
        <v>140.571</v>
      </c>
      <c r="K2250">
        <v>95902.111000000004</v>
      </c>
      <c r="L2250">
        <v>808.98500000000001</v>
      </c>
      <c r="M2250">
        <v>543.20600000000002</v>
      </c>
      <c r="N2250">
        <v>2450.8119999999999</v>
      </c>
      <c r="O2250">
        <v>3.589</v>
      </c>
      <c r="P2250">
        <v>3.234</v>
      </c>
      <c r="Q2250">
        <v>1.62</v>
      </c>
      <c r="Z2250">
        <v>91934</v>
      </c>
      <c r="AA2250">
        <v>17848132</v>
      </c>
      <c r="AB2250">
        <v>410.61500000000001</v>
      </c>
      <c r="AC2250">
        <v>2.1150000000000002</v>
      </c>
      <c r="AD2250">
        <v>65472</v>
      </c>
      <c r="AE2250">
        <v>1.506</v>
      </c>
      <c r="AF2250">
        <v>0.36059999999999998</v>
      </c>
      <c r="AG2250">
        <v>2.8</v>
      </c>
      <c r="AH2250" t="s">
        <v>204</v>
      </c>
      <c r="AI2250">
        <v>30245396</v>
      </c>
      <c r="AJ2250">
        <v>15306057</v>
      </c>
      <c r="AK2250">
        <v>14621114</v>
      </c>
      <c r="AL2250">
        <v>338905</v>
      </c>
      <c r="AM2250">
        <v>78564</v>
      </c>
      <c r="AN2250">
        <v>64958</v>
      </c>
      <c r="AO2250">
        <v>69.58</v>
      </c>
      <c r="AP2250">
        <v>35.21</v>
      </c>
      <c r="AQ2250">
        <v>33.64</v>
      </c>
      <c r="AR2250">
        <v>0.78</v>
      </c>
      <c r="AS2250">
        <v>1494</v>
      </c>
      <c r="AT2250">
        <v>23551</v>
      </c>
      <c r="AU2250">
        <v>5.3999999999999999E-2</v>
      </c>
      <c r="AV2250">
        <v>75</v>
      </c>
      <c r="AW2250">
        <v>43466822</v>
      </c>
      <c r="AX2250">
        <v>77.39</v>
      </c>
      <c r="AY2250">
        <v>41.4</v>
      </c>
      <c r="AZ2250">
        <v>16.462</v>
      </c>
      <c r="BA2250">
        <v>11.132999999999999</v>
      </c>
      <c r="BB2250">
        <v>7894.393</v>
      </c>
      <c r="BC2250">
        <v>0.1</v>
      </c>
      <c r="BD2250">
        <v>539.84900000000005</v>
      </c>
      <c r="BE2250">
        <v>7.11</v>
      </c>
      <c r="BF2250">
        <v>13.5</v>
      </c>
      <c r="BG2250">
        <v>47.4</v>
      </c>
      <c r="BI2250">
        <v>8.8000000000000007</v>
      </c>
      <c r="BJ2250">
        <v>72.06</v>
      </c>
      <c r="BK2250">
        <v>0.77900000000000003</v>
      </c>
    </row>
    <row r="2251" spans="1:63" x14ac:dyDescent="0.3">
      <c r="A2251" t="s">
        <v>208</v>
      </c>
      <c r="B2251" t="s">
        <v>206</v>
      </c>
      <c r="C2251" t="s">
        <v>209</v>
      </c>
      <c r="D2251" s="33">
        <v>44590</v>
      </c>
      <c r="E2251">
        <v>4206731</v>
      </c>
      <c r="F2251">
        <v>38171</v>
      </c>
      <c r="G2251">
        <v>25790.429</v>
      </c>
      <c r="H2251">
        <v>106690</v>
      </c>
      <c r="I2251">
        <v>161</v>
      </c>
      <c r="J2251">
        <v>142.429</v>
      </c>
      <c r="K2251">
        <v>96780.274999999994</v>
      </c>
      <c r="L2251">
        <v>878.16399999999999</v>
      </c>
      <c r="M2251">
        <v>593.33600000000001</v>
      </c>
      <c r="N2251">
        <v>2454.5160000000001</v>
      </c>
      <c r="O2251">
        <v>3.7040000000000002</v>
      </c>
      <c r="P2251">
        <v>3.2770000000000001</v>
      </c>
      <c r="Q2251">
        <v>1.59</v>
      </c>
      <c r="AD2251">
        <v>67655</v>
      </c>
      <c r="AE2251">
        <v>1.556</v>
      </c>
      <c r="AF2251">
        <v>0.38119999999999998</v>
      </c>
      <c r="AG2251">
        <v>2.6</v>
      </c>
      <c r="AH2251" t="s">
        <v>204</v>
      </c>
      <c r="AI2251">
        <v>30279598</v>
      </c>
      <c r="AJ2251">
        <v>15318149</v>
      </c>
      <c r="AK2251">
        <v>14632514</v>
      </c>
      <c r="AL2251">
        <v>349615</v>
      </c>
      <c r="AM2251">
        <v>34202</v>
      </c>
      <c r="AN2251">
        <v>64292</v>
      </c>
      <c r="AO2251">
        <v>69.66</v>
      </c>
      <c r="AP2251">
        <v>35.24</v>
      </c>
      <c r="AQ2251">
        <v>33.659999999999997</v>
      </c>
      <c r="AR2251">
        <v>0.8</v>
      </c>
      <c r="AS2251">
        <v>1479</v>
      </c>
      <c r="AT2251">
        <v>23188</v>
      </c>
      <c r="AU2251">
        <v>5.2999999999999999E-2</v>
      </c>
      <c r="AV2251">
        <v>75</v>
      </c>
      <c r="AW2251">
        <v>43466822</v>
      </c>
      <c r="AX2251">
        <v>77.39</v>
      </c>
      <c r="AY2251">
        <v>41.4</v>
      </c>
      <c r="AZ2251">
        <v>16.462</v>
      </c>
      <c r="BA2251">
        <v>11.132999999999999</v>
      </c>
      <c r="BB2251">
        <v>7894.393</v>
      </c>
      <c r="BC2251">
        <v>0.1</v>
      </c>
      <c r="BD2251">
        <v>539.84900000000005</v>
      </c>
      <c r="BE2251">
        <v>7.11</v>
      </c>
      <c r="BF2251">
        <v>13.5</v>
      </c>
      <c r="BG2251">
        <v>47.4</v>
      </c>
      <c r="BI2251">
        <v>8.8000000000000007</v>
      </c>
      <c r="BJ2251">
        <v>72.06</v>
      </c>
      <c r="BK2251">
        <v>0.77900000000000003</v>
      </c>
    </row>
    <row r="2252" spans="1:63" x14ac:dyDescent="0.3">
      <c r="A2252" t="s">
        <v>208</v>
      </c>
      <c r="B2252" t="s">
        <v>206</v>
      </c>
      <c r="C2252" t="s">
        <v>209</v>
      </c>
      <c r="D2252" s="33">
        <v>44591</v>
      </c>
      <c r="E2252">
        <v>4232143</v>
      </c>
      <c r="F2252">
        <v>25412</v>
      </c>
      <c r="G2252">
        <v>27141.571</v>
      </c>
      <c r="H2252">
        <v>106793</v>
      </c>
      <c r="I2252">
        <v>103</v>
      </c>
      <c r="J2252">
        <v>143.143</v>
      </c>
      <c r="K2252">
        <v>97364.904999999999</v>
      </c>
      <c r="L2252">
        <v>584.63</v>
      </c>
      <c r="M2252">
        <v>624.41999999999996</v>
      </c>
      <c r="N2252">
        <v>2456.8850000000002</v>
      </c>
      <c r="O2252">
        <v>2.37</v>
      </c>
      <c r="P2252">
        <v>3.2930000000000001</v>
      </c>
      <c r="Q2252">
        <v>1.53</v>
      </c>
      <c r="AA2252">
        <v>18009334</v>
      </c>
      <c r="AB2252">
        <v>414.32400000000001</v>
      </c>
      <c r="AD2252">
        <v>73162</v>
      </c>
      <c r="AE2252">
        <v>1.6830000000000001</v>
      </c>
      <c r="AF2252">
        <v>0.371</v>
      </c>
      <c r="AG2252">
        <v>2.7</v>
      </c>
      <c r="AH2252" t="s">
        <v>204</v>
      </c>
      <c r="AI2252">
        <v>30300581</v>
      </c>
      <c r="AJ2252">
        <v>15324673</v>
      </c>
      <c r="AK2252">
        <v>14640167</v>
      </c>
      <c r="AL2252">
        <v>356421</v>
      </c>
      <c r="AM2252">
        <v>20983</v>
      </c>
      <c r="AN2252">
        <v>64070</v>
      </c>
      <c r="AO2252">
        <v>69.709999999999994</v>
      </c>
      <c r="AP2252">
        <v>35.26</v>
      </c>
      <c r="AQ2252">
        <v>33.68</v>
      </c>
      <c r="AR2252">
        <v>0.82</v>
      </c>
      <c r="AS2252">
        <v>1474</v>
      </c>
      <c r="AT2252">
        <v>22937</v>
      </c>
      <c r="AU2252">
        <v>5.2999999999999999E-2</v>
      </c>
      <c r="AV2252">
        <v>75</v>
      </c>
      <c r="AW2252">
        <v>43466822</v>
      </c>
      <c r="AX2252">
        <v>77.39</v>
      </c>
      <c r="AY2252">
        <v>41.4</v>
      </c>
      <c r="AZ2252">
        <v>16.462</v>
      </c>
      <c r="BA2252">
        <v>11.132999999999999</v>
      </c>
      <c r="BB2252">
        <v>7894.393</v>
      </c>
      <c r="BC2252">
        <v>0.1</v>
      </c>
      <c r="BD2252">
        <v>539.84900000000005</v>
      </c>
      <c r="BE2252">
        <v>7.11</v>
      </c>
      <c r="BF2252">
        <v>13.5</v>
      </c>
      <c r="BG2252">
        <v>47.4</v>
      </c>
      <c r="BI2252">
        <v>8.8000000000000007</v>
      </c>
      <c r="BJ2252">
        <v>72.06</v>
      </c>
      <c r="BK2252">
        <v>0.77900000000000003</v>
      </c>
    </row>
    <row r="2253" spans="1:63" x14ac:dyDescent="0.3">
      <c r="A2253" t="s">
        <v>208</v>
      </c>
      <c r="B2253" t="s">
        <v>206</v>
      </c>
      <c r="C2253" t="s">
        <v>209</v>
      </c>
      <c r="D2253" s="33">
        <v>44592</v>
      </c>
      <c r="E2253">
        <v>4255206</v>
      </c>
      <c r="F2253">
        <v>23063</v>
      </c>
      <c r="G2253">
        <v>28509</v>
      </c>
      <c r="H2253">
        <v>106880</v>
      </c>
      <c r="I2253">
        <v>87</v>
      </c>
      <c r="J2253">
        <v>144.143</v>
      </c>
      <c r="K2253">
        <v>97895.494000000006</v>
      </c>
      <c r="L2253">
        <v>530.58900000000006</v>
      </c>
      <c r="M2253">
        <v>655.88</v>
      </c>
      <c r="N2253">
        <v>2458.8870000000002</v>
      </c>
      <c r="O2253">
        <v>2.0019999999999998</v>
      </c>
      <c r="P2253">
        <v>3.3159999999999998</v>
      </c>
      <c r="Q2253">
        <v>1.47</v>
      </c>
      <c r="Z2253">
        <v>36354</v>
      </c>
      <c r="AA2253">
        <v>18045688</v>
      </c>
      <c r="AB2253">
        <v>415.16</v>
      </c>
      <c r="AC2253">
        <v>0.83599999999999997</v>
      </c>
      <c r="AD2253">
        <v>74623</v>
      </c>
      <c r="AE2253">
        <v>1.7170000000000001</v>
      </c>
      <c r="AF2253">
        <v>0.38200000000000001</v>
      </c>
      <c r="AG2253">
        <v>2.6</v>
      </c>
      <c r="AH2253" t="s">
        <v>204</v>
      </c>
      <c r="AI2253">
        <v>30366236</v>
      </c>
      <c r="AJ2253">
        <v>15347951</v>
      </c>
      <c r="AK2253">
        <v>14665692</v>
      </c>
      <c r="AL2253">
        <v>373273</v>
      </c>
      <c r="AM2253">
        <v>65655</v>
      </c>
      <c r="AN2253">
        <v>63514</v>
      </c>
      <c r="AO2253">
        <v>69.86</v>
      </c>
      <c r="AP2253">
        <v>35.31</v>
      </c>
      <c r="AQ2253">
        <v>33.74</v>
      </c>
      <c r="AR2253">
        <v>0.86</v>
      </c>
      <c r="AS2253">
        <v>1461</v>
      </c>
      <c r="AT2253">
        <v>22368</v>
      </c>
      <c r="AU2253">
        <v>5.0999999999999997E-2</v>
      </c>
      <c r="AV2253">
        <v>75</v>
      </c>
      <c r="AW2253">
        <v>43466822</v>
      </c>
      <c r="AX2253">
        <v>77.39</v>
      </c>
      <c r="AY2253">
        <v>41.4</v>
      </c>
      <c r="AZ2253">
        <v>16.462</v>
      </c>
      <c r="BA2253">
        <v>11.132999999999999</v>
      </c>
      <c r="BB2253">
        <v>7894.393</v>
      </c>
      <c r="BC2253">
        <v>0.1</v>
      </c>
      <c r="BD2253">
        <v>539.84900000000005</v>
      </c>
      <c r="BE2253">
        <v>7.11</v>
      </c>
      <c r="BF2253">
        <v>13.5</v>
      </c>
      <c r="BG2253">
        <v>47.4</v>
      </c>
      <c r="BI2253">
        <v>8.8000000000000007</v>
      </c>
      <c r="BJ2253">
        <v>72.06</v>
      </c>
      <c r="BK2253">
        <v>0.77900000000000003</v>
      </c>
    </row>
    <row r="2254" spans="1:63" x14ac:dyDescent="0.3">
      <c r="A2254" t="s">
        <v>208</v>
      </c>
      <c r="B2254" t="s">
        <v>206</v>
      </c>
      <c r="C2254" t="s">
        <v>209</v>
      </c>
      <c r="D2254" s="33">
        <v>44593</v>
      </c>
      <c r="E2254">
        <v>4287117</v>
      </c>
      <c r="F2254">
        <v>31911</v>
      </c>
      <c r="G2254">
        <v>30252.286</v>
      </c>
      <c r="H2254">
        <v>107086</v>
      </c>
      <c r="I2254">
        <v>206</v>
      </c>
      <c r="J2254">
        <v>148.429</v>
      </c>
      <c r="K2254">
        <v>98629.64</v>
      </c>
      <c r="L2254">
        <v>734.14599999999996</v>
      </c>
      <c r="M2254">
        <v>695.98599999999999</v>
      </c>
      <c r="N2254">
        <v>2463.6260000000002</v>
      </c>
      <c r="O2254">
        <v>4.7389999999999999</v>
      </c>
      <c r="P2254">
        <v>3.415</v>
      </c>
      <c r="Q2254">
        <v>1.41</v>
      </c>
      <c r="AD2254">
        <v>77822</v>
      </c>
      <c r="AE2254">
        <v>1.79</v>
      </c>
      <c r="AF2254">
        <v>0.38869999999999999</v>
      </c>
      <c r="AG2254">
        <v>2.6</v>
      </c>
      <c r="AH2254" t="s">
        <v>204</v>
      </c>
      <c r="AI2254">
        <v>30440828</v>
      </c>
      <c r="AJ2254">
        <v>15373128</v>
      </c>
      <c r="AK2254">
        <v>14692940</v>
      </c>
      <c r="AL2254">
        <v>395440</v>
      </c>
      <c r="AM2254">
        <v>74592</v>
      </c>
      <c r="AN2254">
        <v>62493</v>
      </c>
      <c r="AO2254">
        <v>70.03</v>
      </c>
      <c r="AP2254">
        <v>35.369999999999997</v>
      </c>
      <c r="AQ2254">
        <v>33.799999999999997</v>
      </c>
      <c r="AR2254">
        <v>0.91</v>
      </c>
      <c r="AS2254">
        <v>1438</v>
      </c>
      <c r="AT2254">
        <v>21689</v>
      </c>
      <c r="AU2254">
        <v>0.05</v>
      </c>
      <c r="AV2254">
        <v>75</v>
      </c>
      <c r="AW2254">
        <v>43466822</v>
      </c>
      <c r="AX2254">
        <v>77.39</v>
      </c>
      <c r="AY2254">
        <v>41.4</v>
      </c>
      <c r="AZ2254">
        <v>16.462</v>
      </c>
      <c r="BA2254">
        <v>11.132999999999999</v>
      </c>
      <c r="BB2254">
        <v>7894.393</v>
      </c>
      <c r="BC2254">
        <v>0.1</v>
      </c>
      <c r="BD2254">
        <v>539.84900000000005</v>
      </c>
      <c r="BE2254">
        <v>7.11</v>
      </c>
      <c r="BF2254">
        <v>13.5</v>
      </c>
      <c r="BG2254">
        <v>47.4</v>
      </c>
      <c r="BI2254">
        <v>8.8000000000000007</v>
      </c>
      <c r="BJ2254">
        <v>72.06</v>
      </c>
      <c r="BK2254">
        <v>0.77900000000000003</v>
      </c>
    </row>
    <row r="2255" spans="1:63" x14ac:dyDescent="0.3">
      <c r="A2255" t="s">
        <v>208</v>
      </c>
      <c r="B2255" t="s">
        <v>206</v>
      </c>
      <c r="C2255" t="s">
        <v>209</v>
      </c>
      <c r="D2255" s="33">
        <v>44594</v>
      </c>
      <c r="E2255">
        <v>4323009</v>
      </c>
      <c r="F2255">
        <v>35892</v>
      </c>
      <c r="G2255">
        <v>31816.714</v>
      </c>
      <c r="H2255">
        <v>107303</v>
      </c>
      <c r="I2255">
        <v>217</v>
      </c>
      <c r="J2255">
        <v>156.857</v>
      </c>
      <c r="K2255">
        <v>99455.373000000007</v>
      </c>
      <c r="L2255">
        <v>825.73299999999995</v>
      </c>
      <c r="M2255">
        <v>731.97699999999998</v>
      </c>
      <c r="N2255">
        <v>2468.6179999999999</v>
      </c>
      <c r="O2255">
        <v>4.992</v>
      </c>
      <c r="P2255">
        <v>3.609</v>
      </c>
      <c r="Q2255">
        <v>1.35</v>
      </c>
      <c r="AA2255">
        <v>18206854</v>
      </c>
      <c r="AB2255">
        <v>418.86799999999999</v>
      </c>
      <c r="AD2255">
        <v>77950</v>
      </c>
      <c r="AE2255">
        <v>1.7929999999999999</v>
      </c>
      <c r="AF2255">
        <v>0.40820000000000001</v>
      </c>
      <c r="AG2255">
        <v>2.4</v>
      </c>
      <c r="AH2255" t="s">
        <v>204</v>
      </c>
      <c r="AI2255">
        <v>30514023</v>
      </c>
      <c r="AJ2255">
        <v>15396723</v>
      </c>
      <c r="AK2255">
        <v>14720878</v>
      </c>
      <c r="AL2255">
        <v>417102</v>
      </c>
      <c r="AM2255">
        <v>73195</v>
      </c>
      <c r="AN2255">
        <v>61184</v>
      </c>
      <c r="AO2255">
        <v>70.2</v>
      </c>
      <c r="AP2255">
        <v>35.42</v>
      </c>
      <c r="AQ2255">
        <v>33.869999999999997</v>
      </c>
      <c r="AR2255">
        <v>0.96</v>
      </c>
      <c r="AS2255">
        <v>1408</v>
      </c>
      <c r="AT2255">
        <v>20932</v>
      </c>
      <c r="AU2255">
        <v>4.8000000000000001E-2</v>
      </c>
      <c r="AV2255">
        <v>75</v>
      </c>
      <c r="AW2255">
        <v>43466822</v>
      </c>
      <c r="AX2255">
        <v>77.39</v>
      </c>
      <c r="AY2255">
        <v>41.4</v>
      </c>
      <c r="AZ2255">
        <v>16.462</v>
      </c>
      <c r="BA2255">
        <v>11.132999999999999</v>
      </c>
      <c r="BB2255">
        <v>7894.393</v>
      </c>
      <c r="BC2255">
        <v>0.1</v>
      </c>
      <c r="BD2255">
        <v>539.84900000000005</v>
      </c>
      <c r="BE2255">
        <v>7.11</v>
      </c>
      <c r="BF2255">
        <v>13.5</v>
      </c>
      <c r="BG2255">
        <v>47.4</v>
      </c>
      <c r="BI2255">
        <v>8.8000000000000007</v>
      </c>
      <c r="BJ2255">
        <v>72.06</v>
      </c>
      <c r="BK2255">
        <v>0.77900000000000003</v>
      </c>
    </row>
    <row r="2256" spans="1:63" x14ac:dyDescent="0.3">
      <c r="A2256" t="s">
        <v>208</v>
      </c>
      <c r="B2256" t="s">
        <v>206</v>
      </c>
      <c r="C2256" t="s">
        <v>209</v>
      </c>
      <c r="D2256" s="33">
        <v>44595</v>
      </c>
      <c r="E2256">
        <v>4363754</v>
      </c>
      <c r="F2256">
        <v>40745</v>
      </c>
      <c r="G2256">
        <v>32908.286</v>
      </c>
      <c r="H2256">
        <v>107524</v>
      </c>
      <c r="I2256">
        <v>221</v>
      </c>
      <c r="J2256">
        <v>164.429</v>
      </c>
      <c r="K2256">
        <v>100392.755</v>
      </c>
      <c r="L2256">
        <v>937.38199999999995</v>
      </c>
      <c r="M2256">
        <v>757.09</v>
      </c>
      <c r="N2256">
        <v>2473.703</v>
      </c>
      <c r="O2256">
        <v>5.0839999999999996</v>
      </c>
      <c r="P2256">
        <v>3.7829999999999999</v>
      </c>
      <c r="Q2256">
        <v>1.31</v>
      </c>
      <c r="Z2256">
        <v>101202</v>
      </c>
      <c r="AA2256">
        <v>18308056</v>
      </c>
      <c r="AB2256">
        <v>421.19600000000003</v>
      </c>
      <c r="AC2256">
        <v>2.3279999999999998</v>
      </c>
      <c r="AD2256">
        <v>78837</v>
      </c>
      <c r="AE2256">
        <v>1.8140000000000001</v>
      </c>
      <c r="AF2256">
        <v>0.41739999999999999</v>
      </c>
      <c r="AG2256">
        <v>2.4</v>
      </c>
      <c r="AH2256" t="s">
        <v>204</v>
      </c>
      <c r="AI2256">
        <v>30589327</v>
      </c>
      <c r="AJ2256">
        <v>15420205</v>
      </c>
      <c r="AK2256">
        <v>14749322</v>
      </c>
      <c r="AL2256">
        <v>440480</v>
      </c>
      <c r="AM2256">
        <v>75304</v>
      </c>
      <c r="AN2256">
        <v>60356</v>
      </c>
      <c r="AO2256">
        <v>70.37</v>
      </c>
      <c r="AP2256">
        <v>35.479999999999997</v>
      </c>
      <c r="AQ2256">
        <v>33.93</v>
      </c>
      <c r="AR2256">
        <v>1.01</v>
      </c>
      <c r="AS2256">
        <v>1389</v>
      </c>
      <c r="AT2256">
        <v>20260</v>
      </c>
      <c r="AU2256">
        <v>4.7E-2</v>
      </c>
      <c r="AV2256">
        <v>75</v>
      </c>
      <c r="AW2256">
        <v>43466822</v>
      </c>
      <c r="AX2256">
        <v>77.39</v>
      </c>
      <c r="AY2256">
        <v>41.4</v>
      </c>
      <c r="AZ2256">
        <v>16.462</v>
      </c>
      <c r="BA2256">
        <v>11.132999999999999</v>
      </c>
      <c r="BB2256">
        <v>7894.393</v>
      </c>
      <c r="BC2256">
        <v>0.1</v>
      </c>
      <c r="BD2256">
        <v>539.84900000000005</v>
      </c>
      <c r="BE2256">
        <v>7.11</v>
      </c>
      <c r="BF2256">
        <v>13.5</v>
      </c>
      <c r="BG2256">
        <v>47.4</v>
      </c>
      <c r="BI2256">
        <v>8.8000000000000007</v>
      </c>
      <c r="BJ2256">
        <v>72.06</v>
      </c>
      <c r="BK2256">
        <v>0.77900000000000003</v>
      </c>
    </row>
    <row r="2257" spans="1:63" x14ac:dyDescent="0.3">
      <c r="A2257" t="s">
        <v>208</v>
      </c>
      <c r="B2257" t="s">
        <v>206</v>
      </c>
      <c r="C2257" t="s">
        <v>209</v>
      </c>
      <c r="D2257" s="33">
        <v>44596</v>
      </c>
      <c r="E2257">
        <v>4408776</v>
      </c>
      <c r="F2257">
        <v>45022</v>
      </c>
      <c r="G2257">
        <v>34316.571000000004</v>
      </c>
      <c r="H2257">
        <v>107712</v>
      </c>
      <c r="I2257">
        <v>188</v>
      </c>
      <c r="J2257">
        <v>169</v>
      </c>
      <c r="K2257">
        <v>101428.533</v>
      </c>
      <c r="L2257">
        <v>1035.779</v>
      </c>
      <c r="M2257">
        <v>789.48900000000003</v>
      </c>
      <c r="N2257">
        <v>2478.0279999999998</v>
      </c>
      <c r="O2257">
        <v>4.3250000000000002</v>
      </c>
      <c r="P2257">
        <v>3.8879999999999999</v>
      </c>
      <c r="Q2257">
        <v>1.3</v>
      </c>
      <c r="Z2257">
        <v>96361</v>
      </c>
      <c r="AA2257">
        <v>18404417</v>
      </c>
      <c r="AB2257">
        <v>423.41300000000001</v>
      </c>
      <c r="AC2257">
        <v>2.2170000000000001</v>
      </c>
      <c r="AD2257">
        <v>79469</v>
      </c>
      <c r="AE2257">
        <v>1.8280000000000001</v>
      </c>
      <c r="AF2257">
        <v>0.43180000000000002</v>
      </c>
      <c r="AG2257">
        <v>2.2999999999999998</v>
      </c>
      <c r="AH2257" t="s">
        <v>204</v>
      </c>
      <c r="AI2257">
        <v>30665677</v>
      </c>
      <c r="AJ2257">
        <v>15442557</v>
      </c>
      <c r="AK2257">
        <v>14779030</v>
      </c>
      <c r="AL2257">
        <v>464770</v>
      </c>
      <c r="AM2257">
        <v>76350</v>
      </c>
      <c r="AN2257">
        <v>60040</v>
      </c>
      <c r="AO2257">
        <v>70.55</v>
      </c>
      <c r="AP2257">
        <v>35.53</v>
      </c>
      <c r="AQ2257">
        <v>34</v>
      </c>
      <c r="AR2257">
        <v>1.07</v>
      </c>
      <c r="AS2257">
        <v>1381</v>
      </c>
      <c r="AT2257">
        <v>19500</v>
      </c>
      <c r="AU2257">
        <v>4.4999999999999998E-2</v>
      </c>
      <c r="AV2257">
        <v>75</v>
      </c>
      <c r="AW2257">
        <v>43466822</v>
      </c>
      <c r="AX2257">
        <v>77.39</v>
      </c>
      <c r="AY2257">
        <v>41.4</v>
      </c>
      <c r="AZ2257">
        <v>16.462</v>
      </c>
      <c r="BA2257">
        <v>11.132999999999999</v>
      </c>
      <c r="BB2257">
        <v>7894.393</v>
      </c>
      <c r="BC2257">
        <v>0.1</v>
      </c>
      <c r="BD2257">
        <v>539.84900000000005</v>
      </c>
      <c r="BE2257">
        <v>7.11</v>
      </c>
      <c r="BF2257">
        <v>13.5</v>
      </c>
      <c r="BG2257">
        <v>47.4</v>
      </c>
      <c r="BI2257">
        <v>8.8000000000000007</v>
      </c>
      <c r="BJ2257">
        <v>72.06</v>
      </c>
      <c r="BK2257">
        <v>0.77900000000000003</v>
      </c>
    </row>
    <row r="2258" spans="1:63" x14ac:dyDescent="0.3">
      <c r="A2258" t="s">
        <v>208</v>
      </c>
      <c r="B2258" t="s">
        <v>206</v>
      </c>
      <c r="C2258" t="s">
        <v>209</v>
      </c>
      <c r="D2258" s="33">
        <v>44597</v>
      </c>
      <c r="E2258">
        <v>4452612</v>
      </c>
      <c r="F2258">
        <v>43836</v>
      </c>
      <c r="G2258">
        <v>35125.857000000004</v>
      </c>
      <c r="H2258">
        <v>107907</v>
      </c>
      <c r="I2258">
        <v>195</v>
      </c>
      <c r="J2258">
        <v>173.857</v>
      </c>
      <c r="K2258">
        <v>102437.027</v>
      </c>
      <c r="L2258">
        <v>1008.4930000000001</v>
      </c>
      <c r="M2258">
        <v>808.10699999999997</v>
      </c>
      <c r="N2258">
        <v>2482.5140000000001</v>
      </c>
      <c r="O2258">
        <v>4.4859999999999998</v>
      </c>
      <c r="P2258">
        <v>4</v>
      </c>
      <c r="Q2258">
        <v>1.27</v>
      </c>
      <c r="AD2258">
        <v>77457</v>
      </c>
      <c r="AE2258">
        <v>1.782</v>
      </c>
      <c r="AF2258">
        <v>0.45350000000000001</v>
      </c>
      <c r="AG2258">
        <v>2.2000000000000002</v>
      </c>
      <c r="AH2258" t="s">
        <v>204</v>
      </c>
      <c r="AI2258">
        <v>30699982</v>
      </c>
      <c r="AJ2258">
        <v>15452739</v>
      </c>
      <c r="AK2258">
        <v>14793218</v>
      </c>
      <c r="AL2258">
        <v>474705</v>
      </c>
      <c r="AM2258">
        <v>34305</v>
      </c>
      <c r="AN2258">
        <v>60055</v>
      </c>
      <c r="AO2258">
        <v>70.63</v>
      </c>
      <c r="AP2258">
        <v>35.549999999999997</v>
      </c>
      <c r="AQ2258">
        <v>34.03</v>
      </c>
      <c r="AR2258">
        <v>1.0900000000000001</v>
      </c>
      <c r="AS2258">
        <v>1382</v>
      </c>
      <c r="AT2258">
        <v>19227</v>
      </c>
      <c r="AU2258">
        <v>4.3999999999999997E-2</v>
      </c>
      <c r="AV2258">
        <v>75</v>
      </c>
      <c r="AW2258">
        <v>43466822</v>
      </c>
      <c r="AX2258">
        <v>77.39</v>
      </c>
      <c r="AY2258">
        <v>41.4</v>
      </c>
      <c r="AZ2258">
        <v>16.462</v>
      </c>
      <c r="BA2258">
        <v>11.132999999999999</v>
      </c>
      <c r="BB2258">
        <v>7894.393</v>
      </c>
      <c r="BC2258">
        <v>0.1</v>
      </c>
      <c r="BD2258">
        <v>539.84900000000005</v>
      </c>
      <c r="BE2258">
        <v>7.11</v>
      </c>
      <c r="BF2258">
        <v>13.5</v>
      </c>
      <c r="BG2258">
        <v>47.4</v>
      </c>
      <c r="BI2258">
        <v>8.8000000000000007</v>
      </c>
      <c r="BJ2258">
        <v>72.06</v>
      </c>
      <c r="BK2258">
        <v>0.77900000000000003</v>
      </c>
    </row>
    <row r="2259" spans="1:63" x14ac:dyDescent="0.3">
      <c r="A2259" t="s">
        <v>208</v>
      </c>
      <c r="B2259" t="s">
        <v>206</v>
      </c>
      <c r="C2259" t="s">
        <v>209</v>
      </c>
      <c r="D2259" s="33">
        <v>44598</v>
      </c>
      <c r="E2259">
        <v>4481918</v>
      </c>
      <c r="F2259">
        <v>29306</v>
      </c>
      <c r="G2259">
        <v>35682.142999999996</v>
      </c>
      <c r="H2259">
        <v>108027</v>
      </c>
      <c r="I2259">
        <v>120</v>
      </c>
      <c r="J2259">
        <v>176.286</v>
      </c>
      <c r="K2259">
        <v>103111.242</v>
      </c>
      <c r="L2259">
        <v>674.21500000000003</v>
      </c>
      <c r="M2259">
        <v>820.90499999999997</v>
      </c>
      <c r="N2259">
        <v>2485.2750000000001</v>
      </c>
      <c r="O2259">
        <v>2.7610000000000001</v>
      </c>
      <c r="P2259">
        <v>4.056</v>
      </c>
      <c r="Q2259">
        <v>1.24</v>
      </c>
      <c r="AD2259">
        <v>75444</v>
      </c>
      <c r="AE2259">
        <v>1.736</v>
      </c>
      <c r="AF2259">
        <v>0.47299999999999998</v>
      </c>
      <c r="AG2259">
        <v>2.1</v>
      </c>
      <c r="AH2259" t="s">
        <v>204</v>
      </c>
      <c r="AI2259">
        <v>30718608</v>
      </c>
      <c r="AJ2259">
        <v>15458480</v>
      </c>
      <c r="AK2259">
        <v>14801246</v>
      </c>
      <c r="AL2259">
        <v>479562</v>
      </c>
      <c r="AM2259">
        <v>18626</v>
      </c>
      <c r="AN2259">
        <v>59718</v>
      </c>
      <c r="AO2259">
        <v>70.67</v>
      </c>
      <c r="AP2259">
        <v>35.56</v>
      </c>
      <c r="AQ2259">
        <v>34.049999999999997</v>
      </c>
      <c r="AR2259">
        <v>1.1000000000000001</v>
      </c>
      <c r="AS2259">
        <v>1374</v>
      </c>
      <c r="AT2259">
        <v>19115</v>
      </c>
      <c r="AU2259">
        <v>4.3999999999999997E-2</v>
      </c>
      <c r="AV2259">
        <v>75</v>
      </c>
      <c r="AW2259">
        <v>43466822</v>
      </c>
      <c r="AX2259">
        <v>77.39</v>
      </c>
      <c r="AY2259">
        <v>41.4</v>
      </c>
      <c r="AZ2259">
        <v>16.462</v>
      </c>
      <c r="BA2259">
        <v>11.132999999999999</v>
      </c>
      <c r="BB2259">
        <v>7894.393</v>
      </c>
      <c r="BC2259">
        <v>0.1</v>
      </c>
      <c r="BD2259">
        <v>539.84900000000005</v>
      </c>
      <c r="BE2259">
        <v>7.11</v>
      </c>
      <c r="BF2259">
        <v>13.5</v>
      </c>
      <c r="BG2259">
        <v>47.4</v>
      </c>
      <c r="BI2259">
        <v>8.8000000000000007</v>
      </c>
      <c r="BJ2259">
        <v>72.06</v>
      </c>
      <c r="BK2259">
        <v>0.77900000000000003</v>
      </c>
    </row>
    <row r="2260" spans="1:63" x14ac:dyDescent="0.3">
      <c r="A2260" t="s">
        <v>208</v>
      </c>
      <c r="B2260" t="s">
        <v>206</v>
      </c>
      <c r="C2260" t="s">
        <v>209</v>
      </c>
      <c r="D2260" s="33">
        <v>44599</v>
      </c>
      <c r="E2260">
        <v>4506669</v>
      </c>
      <c r="F2260">
        <v>24751</v>
      </c>
      <c r="G2260">
        <v>35923.286</v>
      </c>
      <c r="H2260">
        <v>108151</v>
      </c>
      <c r="I2260">
        <v>124</v>
      </c>
      <c r="J2260">
        <v>181.571</v>
      </c>
      <c r="K2260">
        <v>103680.66499999999</v>
      </c>
      <c r="L2260">
        <v>569.423</v>
      </c>
      <c r="M2260">
        <v>826.45299999999997</v>
      </c>
      <c r="N2260">
        <v>2488.1280000000002</v>
      </c>
      <c r="O2260">
        <v>2.8530000000000002</v>
      </c>
      <c r="P2260">
        <v>4.1769999999999996</v>
      </c>
      <c r="Q2260">
        <v>1.2</v>
      </c>
      <c r="AA2260">
        <v>18603958</v>
      </c>
      <c r="AB2260">
        <v>428.00400000000002</v>
      </c>
      <c r="AD2260">
        <v>79753</v>
      </c>
      <c r="AE2260">
        <v>1.835</v>
      </c>
      <c r="AF2260">
        <v>0.45040000000000002</v>
      </c>
      <c r="AG2260">
        <v>2.2000000000000002</v>
      </c>
      <c r="AH2260" t="s">
        <v>204</v>
      </c>
      <c r="AI2260">
        <v>30782527</v>
      </c>
      <c r="AJ2260">
        <v>15478006</v>
      </c>
      <c r="AK2260">
        <v>14830123</v>
      </c>
      <c r="AL2260">
        <v>495078</v>
      </c>
      <c r="AM2260">
        <v>63919</v>
      </c>
      <c r="AN2260">
        <v>59470</v>
      </c>
      <c r="AO2260">
        <v>70.819999999999993</v>
      </c>
      <c r="AP2260">
        <v>35.61</v>
      </c>
      <c r="AQ2260">
        <v>34.119999999999997</v>
      </c>
      <c r="AR2260">
        <v>1.1399999999999999</v>
      </c>
      <c r="AS2260">
        <v>1368</v>
      </c>
      <c r="AT2260">
        <v>18579</v>
      </c>
      <c r="AU2260">
        <v>4.2999999999999997E-2</v>
      </c>
      <c r="AV2260">
        <v>75</v>
      </c>
      <c r="AW2260">
        <v>43466822</v>
      </c>
      <c r="AX2260">
        <v>77.39</v>
      </c>
      <c r="AY2260">
        <v>41.4</v>
      </c>
      <c r="AZ2260">
        <v>16.462</v>
      </c>
      <c r="BA2260">
        <v>11.132999999999999</v>
      </c>
      <c r="BB2260">
        <v>7894.393</v>
      </c>
      <c r="BC2260">
        <v>0.1</v>
      </c>
      <c r="BD2260">
        <v>539.84900000000005</v>
      </c>
      <c r="BE2260">
        <v>7.11</v>
      </c>
      <c r="BF2260">
        <v>13.5</v>
      </c>
      <c r="BG2260">
        <v>47.4</v>
      </c>
      <c r="BI2260">
        <v>8.8000000000000007</v>
      </c>
      <c r="BJ2260">
        <v>72.06</v>
      </c>
      <c r="BK2260">
        <v>0.77900000000000003</v>
      </c>
    </row>
    <row r="2261" spans="1:63" x14ac:dyDescent="0.3">
      <c r="A2261" t="s">
        <v>208</v>
      </c>
      <c r="B2261" t="s">
        <v>206</v>
      </c>
      <c r="C2261" t="s">
        <v>209</v>
      </c>
      <c r="D2261" s="33">
        <v>44600</v>
      </c>
      <c r="E2261">
        <v>4542568</v>
      </c>
      <c r="F2261">
        <v>35899</v>
      </c>
      <c r="G2261">
        <v>36493</v>
      </c>
      <c r="H2261">
        <v>108417</v>
      </c>
      <c r="I2261">
        <v>266</v>
      </c>
      <c r="J2261">
        <v>190.143</v>
      </c>
      <c r="K2261">
        <v>104506.55899999999</v>
      </c>
      <c r="L2261">
        <v>825.89400000000001</v>
      </c>
      <c r="M2261">
        <v>839.56</v>
      </c>
      <c r="N2261">
        <v>2494.2469999999998</v>
      </c>
      <c r="O2261">
        <v>6.12</v>
      </c>
      <c r="P2261">
        <v>4.3739999999999997</v>
      </c>
      <c r="Q2261">
        <v>1.1599999999999999</v>
      </c>
      <c r="AD2261">
        <v>79560</v>
      </c>
      <c r="AE2261">
        <v>1.83</v>
      </c>
      <c r="AF2261">
        <v>0.4587</v>
      </c>
      <c r="AG2261">
        <v>2.2000000000000002</v>
      </c>
      <c r="AH2261" t="s">
        <v>204</v>
      </c>
      <c r="AI2261">
        <v>30854534</v>
      </c>
      <c r="AJ2261">
        <v>15499218</v>
      </c>
      <c r="AK2261">
        <v>14861130</v>
      </c>
      <c r="AL2261">
        <v>514866</v>
      </c>
      <c r="AM2261">
        <v>72007</v>
      </c>
      <c r="AN2261">
        <v>59101</v>
      </c>
      <c r="AO2261">
        <v>70.98</v>
      </c>
      <c r="AP2261">
        <v>35.659999999999997</v>
      </c>
      <c r="AQ2261">
        <v>34.19</v>
      </c>
      <c r="AR2261">
        <v>1.18</v>
      </c>
      <c r="AS2261">
        <v>1360</v>
      </c>
      <c r="AT2261">
        <v>18013</v>
      </c>
      <c r="AU2261">
        <v>4.1000000000000002E-2</v>
      </c>
      <c r="AV2261">
        <v>75</v>
      </c>
      <c r="AW2261">
        <v>43466822</v>
      </c>
      <c r="AX2261">
        <v>77.39</v>
      </c>
      <c r="AY2261">
        <v>41.4</v>
      </c>
      <c r="AZ2261">
        <v>16.462</v>
      </c>
      <c r="BA2261">
        <v>11.132999999999999</v>
      </c>
      <c r="BB2261">
        <v>7894.393</v>
      </c>
      <c r="BC2261">
        <v>0.1</v>
      </c>
      <c r="BD2261">
        <v>539.84900000000005</v>
      </c>
      <c r="BE2261">
        <v>7.11</v>
      </c>
      <c r="BF2261">
        <v>13.5</v>
      </c>
      <c r="BG2261">
        <v>47.4</v>
      </c>
      <c r="BI2261">
        <v>8.8000000000000007</v>
      </c>
      <c r="BJ2261">
        <v>72.06</v>
      </c>
      <c r="BK2261">
        <v>0.77900000000000003</v>
      </c>
    </row>
    <row r="2262" spans="1:63" x14ac:dyDescent="0.3">
      <c r="A2262" t="s">
        <v>208</v>
      </c>
      <c r="B2262" t="s">
        <v>206</v>
      </c>
      <c r="C2262" t="s">
        <v>209</v>
      </c>
      <c r="D2262" s="33">
        <v>44601</v>
      </c>
      <c r="E2262">
        <v>4582137</v>
      </c>
      <c r="F2262">
        <v>39569</v>
      </c>
      <c r="G2262">
        <v>37018.286</v>
      </c>
      <c r="H2262">
        <v>108668</v>
      </c>
      <c r="I2262">
        <v>251</v>
      </c>
      <c r="J2262">
        <v>195</v>
      </c>
      <c r="K2262">
        <v>105416.886</v>
      </c>
      <c r="L2262">
        <v>910.327</v>
      </c>
      <c r="M2262">
        <v>851.64499999999998</v>
      </c>
      <c r="N2262">
        <v>2500.0219999999999</v>
      </c>
      <c r="O2262">
        <v>5.7750000000000004</v>
      </c>
      <c r="P2262">
        <v>4.4859999999999998</v>
      </c>
      <c r="Q2262">
        <v>1.1200000000000001</v>
      </c>
      <c r="AD2262">
        <v>79368</v>
      </c>
      <c r="AE2262">
        <v>1.8260000000000001</v>
      </c>
      <c r="AF2262">
        <v>0.46639999999999998</v>
      </c>
      <c r="AG2262">
        <v>2.1</v>
      </c>
      <c r="AH2262" t="s">
        <v>204</v>
      </c>
      <c r="AI2262">
        <v>30925212</v>
      </c>
      <c r="AJ2262">
        <v>15520585</v>
      </c>
      <c r="AK2262">
        <v>14890617</v>
      </c>
      <c r="AL2262">
        <v>534690</v>
      </c>
      <c r="AM2262">
        <v>70678</v>
      </c>
      <c r="AN2262">
        <v>58741</v>
      </c>
      <c r="AO2262">
        <v>71.150000000000006</v>
      </c>
      <c r="AP2262">
        <v>35.71</v>
      </c>
      <c r="AQ2262">
        <v>34.26</v>
      </c>
      <c r="AR2262">
        <v>1.23</v>
      </c>
      <c r="AS2262">
        <v>1351</v>
      </c>
      <c r="AT2262">
        <v>17695</v>
      </c>
      <c r="AU2262">
        <v>4.1000000000000002E-2</v>
      </c>
      <c r="AV2262">
        <v>75</v>
      </c>
      <c r="AW2262">
        <v>43466822</v>
      </c>
      <c r="AX2262">
        <v>77.39</v>
      </c>
      <c r="AY2262">
        <v>41.4</v>
      </c>
      <c r="AZ2262">
        <v>16.462</v>
      </c>
      <c r="BA2262">
        <v>11.132999999999999</v>
      </c>
      <c r="BB2262">
        <v>7894.393</v>
      </c>
      <c r="BC2262">
        <v>0.1</v>
      </c>
      <c r="BD2262">
        <v>539.84900000000005</v>
      </c>
      <c r="BE2262">
        <v>7.11</v>
      </c>
      <c r="BF2262">
        <v>13.5</v>
      </c>
      <c r="BG2262">
        <v>47.4</v>
      </c>
      <c r="BI2262">
        <v>8.8000000000000007</v>
      </c>
      <c r="BJ2262">
        <v>72.06</v>
      </c>
      <c r="BK2262">
        <v>0.77900000000000003</v>
      </c>
    </row>
    <row r="2263" spans="1:63" x14ac:dyDescent="0.3">
      <c r="A2263" t="s">
        <v>208</v>
      </c>
      <c r="B2263" t="s">
        <v>206</v>
      </c>
      <c r="C2263" t="s">
        <v>209</v>
      </c>
      <c r="D2263" s="33">
        <v>44602</v>
      </c>
      <c r="E2263">
        <v>4625614</v>
      </c>
      <c r="F2263">
        <v>43477</v>
      </c>
      <c r="G2263">
        <v>37408.571000000004</v>
      </c>
      <c r="H2263">
        <v>108958</v>
      </c>
      <c r="I2263">
        <v>290</v>
      </c>
      <c r="J2263">
        <v>204.857</v>
      </c>
      <c r="K2263">
        <v>106417.12</v>
      </c>
      <c r="L2263">
        <v>1000.234</v>
      </c>
      <c r="M2263">
        <v>860.62400000000002</v>
      </c>
      <c r="N2263">
        <v>2506.6930000000002</v>
      </c>
      <c r="O2263">
        <v>6.6719999999999997</v>
      </c>
      <c r="P2263">
        <v>4.7130000000000001</v>
      </c>
      <c r="Q2263">
        <v>1.08</v>
      </c>
      <c r="AD2263">
        <v>76229</v>
      </c>
      <c r="AE2263">
        <v>1.754</v>
      </c>
      <c r="AF2263">
        <v>0.49070000000000003</v>
      </c>
      <c r="AG2263">
        <v>2</v>
      </c>
      <c r="AH2263" t="s">
        <v>204</v>
      </c>
      <c r="AI2263">
        <v>30997467</v>
      </c>
      <c r="AJ2263">
        <v>15541411</v>
      </c>
      <c r="AK2263">
        <v>14921258</v>
      </c>
      <c r="AL2263">
        <v>555478</v>
      </c>
      <c r="AM2263">
        <v>72255</v>
      </c>
      <c r="AN2263">
        <v>58306</v>
      </c>
      <c r="AO2263">
        <v>71.31</v>
      </c>
      <c r="AP2263">
        <v>35.75</v>
      </c>
      <c r="AQ2263">
        <v>34.33</v>
      </c>
      <c r="AR2263">
        <v>1.28</v>
      </c>
      <c r="AS2263">
        <v>1341</v>
      </c>
      <c r="AT2263">
        <v>17315</v>
      </c>
      <c r="AU2263">
        <v>0.04</v>
      </c>
      <c r="AV2263">
        <v>75</v>
      </c>
      <c r="AW2263">
        <v>43466822</v>
      </c>
      <c r="AX2263">
        <v>77.39</v>
      </c>
      <c r="AY2263">
        <v>41.4</v>
      </c>
      <c r="AZ2263">
        <v>16.462</v>
      </c>
      <c r="BA2263">
        <v>11.132999999999999</v>
      </c>
      <c r="BB2263">
        <v>7894.393</v>
      </c>
      <c r="BC2263">
        <v>0.1</v>
      </c>
      <c r="BD2263">
        <v>539.84900000000005</v>
      </c>
      <c r="BE2263">
        <v>7.11</v>
      </c>
      <c r="BF2263">
        <v>13.5</v>
      </c>
      <c r="BG2263">
        <v>47.4</v>
      </c>
      <c r="BI2263">
        <v>8.8000000000000007</v>
      </c>
      <c r="BJ2263">
        <v>72.06</v>
      </c>
      <c r="BK2263">
        <v>0.77900000000000003</v>
      </c>
    </row>
    <row r="2264" spans="1:63" x14ac:dyDescent="0.3">
      <c r="A2264" t="s">
        <v>208</v>
      </c>
      <c r="B2264" t="s">
        <v>206</v>
      </c>
      <c r="C2264" t="s">
        <v>209</v>
      </c>
      <c r="D2264" s="33">
        <v>44603</v>
      </c>
      <c r="E2264">
        <v>4668581</v>
      </c>
      <c r="F2264">
        <v>42967</v>
      </c>
      <c r="G2264">
        <v>37115</v>
      </c>
      <c r="H2264">
        <v>109206</v>
      </c>
      <c r="I2264">
        <v>248</v>
      </c>
      <c r="J2264">
        <v>213.429</v>
      </c>
      <c r="K2264">
        <v>107405.621</v>
      </c>
      <c r="L2264">
        <v>988.50099999999998</v>
      </c>
      <c r="M2264">
        <v>853.87</v>
      </c>
      <c r="N2264">
        <v>2512.3989999999999</v>
      </c>
      <c r="O2264">
        <v>5.7060000000000004</v>
      </c>
      <c r="P2264">
        <v>4.91</v>
      </c>
      <c r="Q2264">
        <v>1.05</v>
      </c>
      <c r="AA2264">
        <v>18920897</v>
      </c>
      <c r="AB2264">
        <v>435.29500000000002</v>
      </c>
      <c r="AD2264">
        <v>73783</v>
      </c>
      <c r="AE2264">
        <v>1.6970000000000001</v>
      </c>
      <c r="AF2264">
        <v>0.503</v>
      </c>
      <c r="AG2264">
        <v>2</v>
      </c>
      <c r="AH2264" t="s">
        <v>204</v>
      </c>
      <c r="AI2264">
        <v>31071505</v>
      </c>
      <c r="AJ2264">
        <v>15561671</v>
      </c>
      <c r="AK2264">
        <v>14953544</v>
      </c>
      <c r="AL2264">
        <v>576970</v>
      </c>
      <c r="AM2264">
        <v>74038</v>
      </c>
      <c r="AN2264">
        <v>57975</v>
      </c>
      <c r="AO2264">
        <v>71.48</v>
      </c>
      <c r="AP2264">
        <v>35.799999999999997</v>
      </c>
      <c r="AQ2264">
        <v>34.4</v>
      </c>
      <c r="AR2264">
        <v>1.33</v>
      </c>
      <c r="AS2264">
        <v>1334</v>
      </c>
      <c r="AT2264">
        <v>17016</v>
      </c>
      <c r="AU2264">
        <v>3.9E-2</v>
      </c>
      <c r="AV2264">
        <v>75</v>
      </c>
      <c r="AW2264">
        <v>43466822</v>
      </c>
      <c r="AX2264">
        <v>77.39</v>
      </c>
      <c r="AY2264">
        <v>41.4</v>
      </c>
      <c r="AZ2264">
        <v>16.462</v>
      </c>
      <c r="BA2264">
        <v>11.132999999999999</v>
      </c>
      <c r="BB2264">
        <v>7894.393</v>
      </c>
      <c r="BC2264">
        <v>0.1</v>
      </c>
      <c r="BD2264">
        <v>539.84900000000005</v>
      </c>
      <c r="BE2264">
        <v>7.11</v>
      </c>
      <c r="BF2264">
        <v>13.5</v>
      </c>
      <c r="BG2264">
        <v>47.4</v>
      </c>
      <c r="BI2264">
        <v>8.8000000000000007</v>
      </c>
      <c r="BJ2264">
        <v>72.06</v>
      </c>
      <c r="BK2264">
        <v>0.77900000000000003</v>
      </c>
    </row>
    <row r="2265" spans="1:63" x14ac:dyDescent="0.3">
      <c r="A2265" t="s">
        <v>208</v>
      </c>
      <c r="B2265" t="s">
        <v>206</v>
      </c>
      <c r="C2265" t="s">
        <v>209</v>
      </c>
      <c r="D2265" s="33">
        <v>44604</v>
      </c>
      <c r="E2265">
        <v>4708604</v>
      </c>
      <c r="F2265">
        <v>40023</v>
      </c>
      <c r="G2265">
        <v>36570.286</v>
      </c>
      <c r="H2265">
        <v>109483</v>
      </c>
      <c r="I2265">
        <v>277</v>
      </c>
      <c r="J2265">
        <v>225.143</v>
      </c>
      <c r="K2265">
        <v>108326.39200000001</v>
      </c>
      <c r="L2265">
        <v>920.77099999999996</v>
      </c>
      <c r="M2265">
        <v>841.33799999999997</v>
      </c>
      <c r="N2265">
        <v>2518.7719999999999</v>
      </c>
      <c r="O2265">
        <v>6.3730000000000002</v>
      </c>
      <c r="P2265">
        <v>5.18</v>
      </c>
      <c r="Q2265">
        <v>1.03</v>
      </c>
      <c r="AD2265">
        <v>70943</v>
      </c>
      <c r="AE2265">
        <v>1.6319999999999999</v>
      </c>
      <c r="AF2265">
        <v>0.51549999999999996</v>
      </c>
      <c r="AG2265">
        <v>1.9</v>
      </c>
      <c r="AH2265" t="s">
        <v>204</v>
      </c>
      <c r="AI2265">
        <v>31107958</v>
      </c>
      <c r="AJ2265">
        <v>15572034</v>
      </c>
      <c r="AK2265">
        <v>14969913</v>
      </c>
      <c r="AL2265">
        <v>586691</v>
      </c>
      <c r="AM2265">
        <v>36453</v>
      </c>
      <c r="AN2265">
        <v>58282</v>
      </c>
      <c r="AO2265">
        <v>71.569999999999993</v>
      </c>
      <c r="AP2265">
        <v>35.83</v>
      </c>
      <c r="AQ2265">
        <v>34.44</v>
      </c>
      <c r="AR2265">
        <v>1.35</v>
      </c>
      <c r="AS2265">
        <v>1341</v>
      </c>
      <c r="AT2265">
        <v>17042</v>
      </c>
      <c r="AU2265">
        <v>3.9E-2</v>
      </c>
      <c r="AV2265">
        <v>75</v>
      </c>
      <c r="AW2265">
        <v>43466822</v>
      </c>
      <c r="AX2265">
        <v>77.39</v>
      </c>
      <c r="AY2265">
        <v>41.4</v>
      </c>
      <c r="AZ2265">
        <v>16.462</v>
      </c>
      <c r="BA2265">
        <v>11.132999999999999</v>
      </c>
      <c r="BB2265">
        <v>7894.393</v>
      </c>
      <c r="BC2265">
        <v>0.1</v>
      </c>
      <c r="BD2265">
        <v>539.84900000000005</v>
      </c>
      <c r="BE2265">
        <v>7.11</v>
      </c>
      <c r="BF2265">
        <v>13.5</v>
      </c>
      <c r="BG2265">
        <v>47.4</v>
      </c>
      <c r="BI2265">
        <v>8.8000000000000007</v>
      </c>
      <c r="BJ2265">
        <v>72.06</v>
      </c>
      <c r="BK2265">
        <v>0.77900000000000003</v>
      </c>
    </row>
    <row r="2266" spans="1:63" x14ac:dyDescent="0.3">
      <c r="A2266" t="s">
        <v>208</v>
      </c>
      <c r="B2266" t="s">
        <v>206</v>
      </c>
      <c r="C2266" t="s">
        <v>209</v>
      </c>
      <c r="D2266" s="33">
        <v>44605</v>
      </c>
      <c r="E2266">
        <v>4735258</v>
      </c>
      <c r="F2266">
        <v>26654</v>
      </c>
      <c r="G2266">
        <v>36191.428999999996</v>
      </c>
      <c r="H2266">
        <v>109635</v>
      </c>
      <c r="I2266">
        <v>152</v>
      </c>
      <c r="J2266">
        <v>229.714</v>
      </c>
      <c r="K2266">
        <v>108939.595</v>
      </c>
      <c r="L2266">
        <v>613.20299999999997</v>
      </c>
      <c r="M2266">
        <v>832.62199999999996</v>
      </c>
      <c r="N2266">
        <v>2522.2689999999998</v>
      </c>
      <c r="O2266">
        <v>3.4969999999999999</v>
      </c>
      <c r="P2266">
        <v>5.2850000000000001</v>
      </c>
      <c r="Q2266">
        <v>1</v>
      </c>
      <c r="AD2266">
        <v>68103</v>
      </c>
      <c r="AE2266">
        <v>1.5669999999999999</v>
      </c>
      <c r="AF2266">
        <v>0.53139999999999998</v>
      </c>
      <c r="AG2266">
        <v>1.9</v>
      </c>
      <c r="AH2266" t="s">
        <v>204</v>
      </c>
      <c r="AI2266">
        <v>31126896</v>
      </c>
      <c r="AJ2266">
        <v>15577692</v>
      </c>
      <c r="AK2266">
        <v>14978894</v>
      </c>
      <c r="AL2266">
        <v>590990</v>
      </c>
      <c r="AM2266">
        <v>18938</v>
      </c>
      <c r="AN2266">
        <v>58327</v>
      </c>
      <c r="AO2266">
        <v>71.61</v>
      </c>
      <c r="AP2266">
        <v>35.840000000000003</v>
      </c>
      <c r="AQ2266">
        <v>34.46</v>
      </c>
      <c r="AR2266">
        <v>1.36</v>
      </c>
      <c r="AS2266">
        <v>1342</v>
      </c>
      <c r="AT2266">
        <v>17030</v>
      </c>
      <c r="AU2266">
        <v>3.9E-2</v>
      </c>
      <c r="AV2266">
        <v>75</v>
      </c>
      <c r="AW2266">
        <v>43466822</v>
      </c>
      <c r="AX2266">
        <v>77.39</v>
      </c>
      <c r="AY2266">
        <v>41.4</v>
      </c>
      <c r="AZ2266">
        <v>16.462</v>
      </c>
      <c r="BA2266">
        <v>11.132999999999999</v>
      </c>
      <c r="BB2266">
        <v>7894.393</v>
      </c>
      <c r="BC2266">
        <v>0.1</v>
      </c>
      <c r="BD2266">
        <v>539.84900000000005</v>
      </c>
      <c r="BE2266">
        <v>7.11</v>
      </c>
      <c r="BF2266">
        <v>13.5</v>
      </c>
      <c r="BG2266">
        <v>47.4</v>
      </c>
      <c r="BI2266">
        <v>8.8000000000000007</v>
      </c>
      <c r="BJ2266">
        <v>72.06</v>
      </c>
      <c r="BK2266">
        <v>0.77900000000000003</v>
      </c>
    </row>
    <row r="2267" spans="1:63" x14ac:dyDescent="0.3">
      <c r="A2267" t="s">
        <v>208</v>
      </c>
      <c r="B2267" t="s">
        <v>206</v>
      </c>
      <c r="C2267" t="s">
        <v>209</v>
      </c>
      <c r="D2267" s="33">
        <v>44606</v>
      </c>
      <c r="E2267">
        <v>4753922</v>
      </c>
      <c r="F2267">
        <v>18664</v>
      </c>
      <c r="G2267">
        <v>35321.857000000004</v>
      </c>
      <c r="H2267">
        <v>109788</v>
      </c>
      <c r="I2267">
        <v>153</v>
      </c>
      <c r="J2267">
        <v>233.857</v>
      </c>
      <c r="K2267">
        <v>109368.98</v>
      </c>
      <c r="L2267">
        <v>429.38499999999999</v>
      </c>
      <c r="M2267">
        <v>812.61699999999996</v>
      </c>
      <c r="N2267">
        <v>2525.7890000000002</v>
      </c>
      <c r="O2267">
        <v>3.52</v>
      </c>
      <c r="P2267">
        <v>5.38</v>
      </c>
      <c r="Q2267">
        <v>0.96</v>
      </c>
      <c r="AA2267">
        <v>19060801</v>
      </c>
      <c r="AB2267">
        <v>438.51400000000001</v>
      </c>
      <c r="AD2267">
        <v>65263</v>
      </c>
      <c r="AE2267">
        <v>1.5009999999999999</v>
      </c>
      <c r="AF2267">
        <v>0.54120000000000001</v>
      </c>
      <c r="AG2267">
        <v>1.8</v>
      </c>
      <c r="AH2267" t="s">
        <v>204</v>
      </c>
      <c r="AI2267">
        <v>31186066</v>
      </c>
      <c r="AJ2267">
        <v>15594936</v>
      </c>
      <c r="AK2267">
        <v>15006256</v>
      </c>
      <c r="AL2267">
        <v>605554</v>
      </c>
      <c r="AM2267">
        <v>59170</v>
      </c>
      <c r="AN2267">
        <v>57648</v>
      </c>
      <c r="AO2267">
        <v>71.75</v>
      </c>
      <c r="AP2267">
        <v>35.880000000000003</v>
      </c>
      <c r="AQ2267">
        <v>34.520000000000003</v>
      </c>
      <c r="AR2267">
        <v>1.39</v>
      </c>
      <c r="AS2267">
        <v>1326</v>
      </c>
      <c r="AT2267">
        <v>16704</v>
      </c>
      <c r="AU2267">
        <v>3.7999999999999999E-2</v>
      </c>
      <c r="AV2267">
        <v>75</v>
      </c>
      <c r="AW2267">
        <v>43466822</v>
      </c>
      <c r="AX2267">
        <v>77.39</v>
      </c>
      <c r="AY2267">
        <v>41.4</v>
      </c>
      <c r="AZ2267">
        <v>16.462</v>
      </c>
      <c r="BA2267">
        <v>11.132999999999999</v>
      </c>
      <c r="BB2267">
        <v>7894.393</v>
      </c>
      <c r="BC2267">
        <v>0.1</v>
      </c>
      <c r="BD2267">
        <v>539.84900000000005</v>
      </c>
      <c r="BE2267">
        <v>7.11</v>
      </c>
      <c r="BF2267">
        <v>13.5</v>
      </c>
      <c r="BG2267">
        <v>47.4</v>
      </c>
      <c r="BI2267">
        <v>8.8000000000000007</v>
      </c>
      <c r="BJ2267">
        <v>72.06</v>
      </c>
      <c r="BK2267">
        <v>0.77900000000000003</v>
      </c>
    </row>
    <row r="2268" spans="1:63" x14ac:dyDescent="0.3">
      <c r="A2268" t="s">
        <v>208</v>
      </c>
      <c r="B2268" t="s">
        <v>206</v>
      </c>
      <c r="C2268" t="s">
        <v>209</v>
      </c>
      <c r="D2268" s="33">
        <v>44607</v>
      </c>
      <c r="E2268">
        <v>4785138</v>
      </c>
      <c r="F2268">
        <v>31216</v>
      </c>
      <c r="G2268">
        <v>34652.857000000004</v>
      </c>
      <c r="H2268">
        <v>110105</v>
      </c>
      <c r="I2268">
        <v>317</v>
      </c>
      <c r="J2268">
        <v>241.143</v>
      </c>
      <c r="K2268">
        <v>110087.137</v>
      </c>
      <c r="L2268">
        <v>718.15700000000004</v>
      </c>
      <c r="M2268">
        <v>797.22500000000002</v>
      </c>
      <c r="N2268">
        <v>2533.0810000000001</v>
      </c>
      <c r="O2268">
        <v>7.2930000000000001</v>
      </c>
      <c r="P2268">
        <v>5.548</v>
      </c>
      <c r="Q2268">
        <v>0.94</v>
      </c>
      <c r="AD2268">
        <v>62203</v>
      </c>
      <c r="AE2268">
        <v>1.431</v>
      </c>
      <c r="AF2268">
        <v>0.55710000000000004</v>
      </c>
      <c r="AG2268">
        <v>1.8</v>
      </c>
      <c r="AH2268" t="s">
        <v>204</v>
      </c>
      <c r="AI2268">
        <v>31251871</v>
      </c>
      <c r="AJ2268">
        <v>15613183</v>
      </c>
      <c r="AK2268">
        <v>15035563</v>
      </c>
      <c r="AL2268">
        <v>623805</v>
      </c>
      <c r="AM2268">
        <v>65805</v>
      </c>
      <c r="AN2268">
        <v>56762</v>
      </c>
      <c r="AO2268">
        <v>71.900000000000006</v>
      </c>
      <c r="AP2268">
        <v>35.92</v>
      </c>
      <c r="AQ2268">
        <v>34.590000000000003</v>
      </c>
      <c r="AR2268">
        <v>1.44</v>
      </c>
      <c r="AS2268">
        <v>1306</v>
      </c>
      <c r="AT2268">
        <v>16281</v>
      </c>
      <c r="AU2268">
        <v>3.6999999999999998E-2</v>
      </c>
      <c r="AW2268">
        <v>43466822</v>
      </c>
      <c r="AX2268">
        <v>77.39</v>
      </c>
      <c r="AY2268">
        <v>41.4</v>
      </c>
      <c r="AZ2268">
        <v>16.462</v>
      </c>
      <c r="BA2268">
        <v>11.132999999999999</v>
      </c>
      <c r="BB2268">
        <v>7894.393</v>
      </c>
      <c r="BC2268">
        <v>0.1</v>
      </c>
      <c r="BD2268">
        <v>539.84900000000005</v>
      </c>
      <c r="BE2268">
        <v>7.11</v>
      </c>
      <c r="BF2268">
        <v>13.5</v>
      </c>
      <c r="BG2268">
        <v>47.4</v>
      </c>
      <c r="BI2268">
        <v>8.8000000000000007</v>
      </c>
      <c r="BJ2268">
        <v>72.06</v>
      </c>
      <c r="BK2268">
        <v>0.77900000000000003</v>
      </c>
    </row>
    <row r="2269" spans="1:63" x14ac:dyDescent="0.3">
      <c r="A2269" t="s">
        <v>208</v>
      </c>
      <c r="B2269" t="s">
        <v>206</v>
      </c>
      <c r="C2269" t="s">
        <v>209</v>
      </c>
      <c r="D2269" s="33">
        <v>44608</v>
      </c>
      <c r="E2269">
        <v>4818112</v>
      </c>
      <c r="F2269">
        <v>32974</v>
      </c>
      <c r="G2269">
        <v>33710.714</v>
      </c>
      <c r="H2269">
        <v>110427</v>
      </c>
      <c r="I2269">
        <v>322</v>
      </c>
      <c r="J2269">
        <v>251.286</v>
      </c>
      <c r="K2269">
        <v>110845.739</v>
      </c>
      <c r="L2269">
        <v>758.60199999999998</v>
      </c>
      <c r="M2269">
        <v>775.55</v>
      </c>
      <c r="N2269">
        <v>2540.489</v>
      </c>
      <c r="O2269">
        <v>7.4080000000000004</v>
      </c>
      <c r="P2269">
        <v>5.7809999999999997</v>
      </c>
      <c r="Q2269">
        <v>0.91</v>
      </c>
      <c r="AA2269">
        <v>19176424</v>
      </c>
      <c r="AB2269">
        <v>441.17399999999998</v>
      </c>
      <c r="AD2269">
        <v>59142</v>
      </c>
      <c r="AE2269">
        <v>1.361</v>
      </c>
      <c r="AF2269">
        <v>0.56999999999999995</v>
      </c>
      <c r="AG2269">
        <v>1.8</v>
      </c>
      <c r="AH2269" t="s">
        <v>204</v>
      </c>
      <c r="AI2269">
        <v>31317953</v>
      </c>
      <c r="AJ2269">
        <v>15631687</v>
      </c>
      <c r="AK2269">
        <v>15064511</v>
      </c>
      <c r="AL2269">
        <v>642435</v>
      </c>
      <c r="AM2269">
        <v>66082</v>
      </c>
      <c r="AN2269">
        <v>56106</v>
      </c>
      <c r="AO2269">
        <v>72.05</v>
      </c>
      <c r="AP2269">
        <v>35.96</v>
      </c>
      <c r="AQ2269">
        <v>34.659999999999997</v>
      </c>
      <c r="AR2269">
        <v>1.48</v>
      </c>
      <c r="AS2269">
        <v>1291</v>
      </c>
      <c r="AT2269">
        <v>15872</v>
      </c>
      <c r="AU2269">
        <v>3.6999999999999998E-2</v>
      </c>
      <c r="AW2269">
        <v>43466822</v>
      </c>
      <c r="AX2269">
        <v>77.39</v>
      </c>
      <c r="AY2269">
        <v>41.4</v>
      </c>
      <c r="AZ2269">
        <v>16.462</v>
      </c>
      <c r="BA2269">
        <v>11.132999999999999</v>
      </c>
      <c r="BB2269">
        <v>7894.393</v>
      </c>
      <c r="BC2269">
        <v>0.1</v>
      </c>
      <c r="BD2269">
        <v>539.84900000000005</v>
      </c>
      <c r="BE2269">
        <v>7.11</v>
      </c>
      <c r="BF2269">
        <v>13.5</v>
      </c>
      <c r="BG2269">
        <v>47.4</v>
      </c>
      <c r="BI2269">
        <v>8.8000000000000007</v>
      </c>
      <c r="BJ2269">
        <v>72.06</v>
      </c>
      <c r="BK2269">
        <v>0.77900000000000003</v>
      </c>
    </row>
    <row r="2270" spans="1:63" x14ac:dyDescent="0.3">
      <c r="A2270" t="s">
        <v>208</v>
      </c>
      <c r="B2270" t="s">
        <v>206</v>
      </c>
      <c r="C2270" t="s">
        <v>209</v>
      </c>
      <c r="D2270" s="33">
        <v>44609</v>
      </c>
      <c r="E2270">
        <v>4853339</v>
      </c>
      <c r="F2270">
        <v>35227</v>
      </c>
      <c r="G2270">
        <v>32532.143</v>
      </c>
      <c r="H2270">
        <v>110698</v>
      </c>
      <c r="I2270">
        <v>271</v>
      </c>
      <c r="J2270">
        <v>248.571</v>
      </c>
      <c r="K2270">
        <v>111656.173</v>
      </c>
      <c r="L2270">
        <v>810.43399999999997</v>
      </c>
      <c r="M2270">
        <v>748.43600000000004</v>
      </c>
      <c r="N2270">
        <v>2546.7240000000002</v>
      </c>
      <c r="O2270">
        <v>6.2350000000000003</v>
      </c>
      <c r="P2270">
        <v>5.7190000000000003</v>
      </c>
      <c r="Q2270">
        <v>0.89</v>
      </c>
      <c r="AD2270">
        <v>55852</v>
      </c>
      <c r="AE2270">
        <v>1.2849999999999999</v>
      </c>
      <c r="AF2270">
        <v>0.58250000000000002</v>
      </c>
      <c r="AG2270">
        <v>1.7</v>
      </c>
      <c r="AH2270" t="s">
        <v>204</v>
      </c>
      <c r="AI2270">
        <v>31383042</v>
      </c>
      <c r="AJ2270">
        <v>15649483</v>
      </c>
      <c r="AK2270">
        <v>15092197</v>
      </c>
      <c r="AL2270">
        <v>662042</v>
      </c>
      <c r="AM2270">
        <v>65089</v>
      </c>
      <c r="AN2270">
        <v>55082</v>
      </c>
      <c r="AO2270">
        <v>72.2</v>
      </c>
      <c r="AP2270">
        <v>36</v>
      </c>
      <c r="AQ2270">
        <v>34.72</v>
      </c>
      <c r="AR2270">
        <v>1.52</v>
      </c>
      <c r="AS2270">
        <v>1267</v>
      </c>
      <c r="AT2270">
        <v>15439</v>
      </c>
      <c r="AU2270">
        <v>3.5999999999999997E-2</v>
      </c>
      <c r="AW2270">
        <v>43466822</v>
      </c>
      <c r="AX2270">
        <v>77.39</v>
      </c>
      <c r="AY2270">
        <v>41.4</v>
      </c>
      <c r="AZ2270">
        <v>16.462</v>
      </c>
      <c r="BA2270">
        <v>11.132999999999999</v>
      </c>
      <c r="BB2270">
        <v>7894.393</v>
      </c>
      <c r="BC2270">
        <v>0.1</v>
      </c>
      <c r="BD2270">
        <v>539.84900000000005</v>
      </c>
      <c r="BE2270">
        <v>7.11</v>
      </c>
      <c r="BF2270">
        <v>13.5</v>
      </c>
      <c r="BG2270">
        <v>47.4</v>
      </c>
      <c r="BI2270">
        <v>8.8000000000000007</v>
      </c>
      <c r="BJ2270">
        <v>72.06</v>
      </c>
      <c r="BK2270">
        <v>0.77900000000000003</v>
      </c>
    </row>
    <row r="2271" spans="1:63" x14ac:dyDescent="0.3">
      <c r="A2271" t="s">
        <v>208</v>
      </c>
      <c r="B2271" t="s">
        <v>206</v>
      </c>
      <c r="C2271" t="s">
        <v>209</v>
      </c>
      <c r="D2271" s="33">
        <v>44610</v>
      </c>
      <c r="E2271">
        <v>4890332</v>
      </c>
      <c r="F2271">
        <v>36993</v>
      </c>
      <c r="G2271">
        <v>31678.714</v>
      </c>
      <c r="H2271">
        <v>110989</v>
      </c>
      <c r="I2271">
        <v>291</v>
      </c>
      <c r="J2271">
        <v>254.714</v>
      </c>
      <c r="K2271">
        <v>112507.236</v>
      </c>
      <c r="L2271">
        <v>851.06299999999999</v>
      </c>
      <c r="M2271">
        <v>728.80200000000002</v>
      </c>
      <c r="N2271">
        <v>2553.4189999999999</v>
      </c>
      <c r="O2271">
        <v>6.6950000000000003</v>
      </c>
      <c r="P2271">
        <v>5.86</v>
      </c>
      <c r="Q2271">
        <v>0.91</v>
      </c>
      <c r="AA2271">
        <v>19288823</v>
      </c>
      <c r="AB2271">
        <v>443.76</v>
      </c>
      <c r="AD2271">
        <v>52561</v>
      </c>
      <c r="AE2271">
        <v>1.2090000000000001</v>
      </c>
      <c r="AF2271">
        <v>0.60270000000000001</v>
      </c>
      <c r="AG2271">
        <v>1.7</v>
      </c>
      <c r="AH2271" t="s">
        <v>204</v>
      </c>
      <c r="AI2271">
        <v>31450678</v>
      </c>
      <c r="AJ2271">
        <v>15667266</v>
      </c>
      <c r="AK2271">
        <v>15121673</v>
      </c>
      <c r="AL2271">
        <v>682419</v>
      </c>
      <c r="AM2271">
        <v>67636</v>
      </c>
      <c r="AN2271">
        <v>54168</v>
      </c>
      <c r="AO2271">
        <v>72.36</v>
      </c>
      <c r="AP2271">
        <v>36.04</v>
      </c>
      <c r="AQ2271">
        <v>34.79</v>
      </c>
      <c r="AR2271">
        <v>1.57</v>
      </c>
      <c r="AS2271">
        <v>1246</v>
      </c>
      <c r="AT2271">
        <v>15085</v>
      </c>
      <c r="AU2271">
        <v>3.5000000000000003E-2</v>
      </c>
      <c r="AW2271">
        <v>43466822</v>
      </c>
      <c r="AX2271">
        <v>77.39</v>
      </c>
      <c r="AY2271">
        <v>41.4</v>
      </c>
      <c r="AZ2271">
        <v>16.462</v>
      </c>
      <c r="BA2271">
        <v>11.132999999999999</v>
      </c>
      <c r="BB2271">
        <v>7894.393</v>
      </c>
      <c r="BC2271">
        <v>0.1</v>
      </c>
      <c r="BD2271">
        <v>539.84900000000005</v>
      </c>
      <c r="BE2271">
        <v>7.11</v>
      </c>
      <c r="BF2271">
        <v>13.5</v>
      </c>
      <c r="BG2271">
        <v>47.4</v>
      </c>
      <c r="BI2271">
        <v>8.8000000000000007</v>
      </c>
      <c r="BJ2271">
        <v>72.06</v>
      </c>
      <c r="BK2271">
        <v>0.77900000000000003</v>
      </c>
    </row>
    <row r="2272" spans="1:63" x14ac:dyDescent="0.3">
      <c r="A2272" t="s">
        <v>208</v>
      </c>
      <c r="B2272" t="s">
        <v>206</v>
      </c>
      <c r="C2272" t="s">
        <v>209</v>
      </c>
      <c r="D2272" s="33">
        <v>44611</v>
      </c>
      <c r="E2272">
        <v>4923680</v>
      </c>
      <c r="F2272">
        <v>33348</v>
      </c>
      <c r="G2272">
        <v>30725.143</v>
      </c>
      <c r="H2272">
        <v>111261</v>
      </c>
      <c r="I2272">
        <v>272</v>
      </c>
      <c r="J2272">
        <v>254</v>
      </c>
      <c r="K2272">
        <v>113274.442</v>
      </c>
      <c r="L2272">
        <v>767.20600000000002</v>
      </c>
      <c r="M2272">
        <v>706.86400000000003</v>
      </c>
      <c r="N2272">
        <v>2559.6759999999999</v>
      </c>
      <c r="O2272">
        <v>6.258</v>
      </c>
      <c r="P2272">
        <v>5.8440000000000003</v>
      </c>
      <c r="Q2272">
        <v>0.89</v>
      </c>
      <c r="AI2272">
        <v>31480206</v>
      </c>
      <c r="AJ2272">
        <v>15675592</v>
      </c>
      <c r="AK2272">
        <v>15134714</v>
      </c>
      <c r="AL2272">
        <v>690580</v>
      </c>
      <c r="AM2272">
        <v>29528</v>
      </c>
      <c r="AN2272">
        <v>53178</v>
      </c>
      <c r="AO2272">
        <v>72.42</v>
      </c>
      <c r="AP2272">
        <v>36.06</v>
      </c>
      <c r="AQ2272">
        <v>34.82</v>
      </c>
      <c r="AR2272">
        <v>1.59</v>
      </c>
      <c r="AS2272">
        <v>1223</v>
      </c>
      <c r="AT2272">
        <v>14794</v>
      </c>
      <c r="AU2272">
        <v>3.4000000000000002E-2</v>
      </c>
      <c r="AW2272">
        <v>43466822</v>
      </c>
      <c r="AX2272">
        <v>77.39</v>
      </c>
      <c r="AY2272">
        <v>41.4</v>
      </c>
      <c r="AZ2272">
        <v>16.462</v>
      </c>
      <c r="BA2272">
        <v>11.132999999999999</v>
      </c>
      <c r="BB2272">
        <v>7894.393</v>
      </c>
      <c r="BC2272">
        <v>0.1</v>
      </c>
      <c r="BD2272">
        <v>539.84900000000005</v>
      </c>
      <c r="BE2272">
        <v>7.11</v>
      </c>
      <c r="BF2272">
        <v>13.5</v>
      </c>
      <c r="BG2272">
        <v>47.4</v>
      </c>
      <c r="BI2272">
        <v>8.8000000000000007</v>
      </c>
      <c r="BJ2272">
        <v>72.06</v>
      </c>
      <c r="BK2272">
        <v>0.77900000000000003</v>
      </c>
    </row>
    <row r="2273" spans="1:63" x14ac:dyDescent="0.3">
      <c r="A2273" t="s">
        <v>208</v>
      </c>
      <c r="B2273" t="s">
        <v>206</v>
      </c>
      <c r="C2273" t="s">
        <v>209</v>
      </c>
      <c r="D2273" s="33">
        <v>44612</v>
      </c>
      <c r="E2273">
        <v>4943428</v>
      </c>
      <c r="F2273">
        <v>19748</v>
      </c>
      <c r="G2273">
        <v>29738.571</v>
      </c>
      <c r="H2273">
        <v>111423</v>
      </c>
      <c r="I2273">
        <v>162</v>
      </c>
      <c r="J2273">
        <v>255.429</v>
      </c>
      <c r="K2273">
        <v>113728.765</v>
      </c>
      <c r="L2273">
        <v>454.32400000000001</v>
      </c>
      <c r="M2273">
        <v>684.16700000000003</v>
      </c>
      <c r="N2273">
        <v>2563.4029999999998</v>
      </c>
      <c r="O2273">
        <v>3.7269999999999999</v>
      </c>
      <c r="P2273">
        <v>5.8760000000000003</v>
      </c>
      <c r="Q2273">
        <v>0.84</v>
      </c>
      <c r="AI2273">
        <v>31497378</v>
      </c>
      <c r="AJ2273">
        <v>15680361</v>
      </c>
      <c r="AK2273">
        <v>15142679</v>
      </c>
      <c r="AL2273">
        <v>695018</v>
      </c>
      <c r="AM2273">
        <v>17172</v>
      </c>
      <c r="AN2273">
        <v>52926</v>
      </c>
      <c r="AO2273">
        <v>72.459999999999994</v>
      </c>
      <c r="AP2273">
        <v>36.07</v>
      </c>
      <c r="AQ2273">
        <v>34.840000000000003</v>
      </c>
      <c r="AR2273">
        <v>1.6</v>
      </c>
      <c r="AS2273">
        <v>1218</v>
      </c>
      <c r="AT2273">
        <v>14667</v>
      </c>
      <c r="AU2273">
        <v>3.4000000000000002E-2</v>
      </c>
      <c r="AW2273">
        <v>43466822</v>
      </c>
      <c r="AX2273">
        <v>77.39</v>
      </c>
      <c r="AY2273">
        <v>41.4</v>
      </c>
      <c r="AZ2273">
        <v>16.462</v>
      </c>
      <c r="BA2273">
        <v>11.132999999999999</v>
      </c>
      <c r="BB2273">
        <v>7894.393</v>
      </c>
      <c r="BC2273">
        <v>0.1</v>
      </c>
      <c r="BD2273">
        <v>539.84900000000005</v>
      </c>
      <c r="BE2273">
        <v>7.11</v>
      </c>
      <c r="BF2273">
        <v>13.5</v>
      </c>
      <c r="BG2273">
        <v>47.4</v>
      </c>
      <c r="BI2273">
        <v>8.8000000000000007</v>
      </c>
      <c r="BJ2273">
        <v>72.06</v>
      </c>
      <c r="BK2273">
        <v>0.77900000000000003</v>
      </c>
    </row>
    <row r="2274" spans="1:63" x14ac:dyDescent="0.3">
      <c r="A2274" t="s">
        <v>208</v>
      </c>
      <c r="B2274" t="s">
        <v>206</v>
      </c>
      <c r="C2274" t="s">
        <v>209</v>
      </c>
      <c r="D2274" s="33">
        <v>44613</v>
      </c>
      <c r="E2274">
        <v>4959461</v>
      </c>
      <c r="F2274">
        <v>16033</v>
      </c>
      <c r="G2274">
        <v>29362.714</v>
      </c>
      <c r="H2274">
        <v>111561</v>
      </c>
      <c r="I2274">
        <v>138</v>
      </c>
      <c r="J2274">
        <v>253.286</v>
      </c>
      <c r="K2274">
        <v>114097.621</v>
      </c>
      <c r="L2274">
        <v>368.85599999999999</v>
      </c>
      <c r="M2274">
        <v>675.52</v>
      </c>
      <c r="N2274">
        <v>2566.578</v>
      </c>
      <c r="O2274">
        <v>3.1749999999999998</v>
      </c>
      <c r="P2274">
        <v>5.827</v>
      </c>
      <c r="Q2274">
        <v>0.8</v>
      </c>
      <c r="AI2274">
        <v>31554104</v>
      </c>
      <c r="AJ2274">
        <v>15695804</v>
      </c>
      <c r="AK2274">
        <v>15168706</v>
      </c>
      <c r="AL2274">
        <v>710274</v>
      </c>
      <c r="AM2274">
        <v>56726</v>
      </c>
      <c r="AN2274">
        <v>52577</v>
      </c>
      <c r="AO2274">
        <v>72.59</v>
      </c>
      <c r="AP2274">
        <v>36.11</v>
      </c>
      <c r="AQ2274">
        <v>34.9</v>
      </c>
      <c r="AR2274">
        <v>1.63</v>
      </c>
      <c r="AS2274">
        <v>1210</v>
      </c>
      <c r="AT2274">
        <v>14410</v>
      </c>
      <c r="AU2274">
        <v>3.3000000000000002E-2</v>
      </c>
      <c r="AW2274">
        <v>43466822</v>
      </c>
      <c r="AX2274">
        <v>77.39</v>
      </c>
      <c r="AY2274">
        <v>41.4</v>
      </c>
      <c r="AZ2274">
        <v>16.462</v>
      </c>
      <c r="BA2274">
        <v>11.132999999999999</v>
      </c>
      <c r="BB2274">
        <v>7894.393</v>
      </c>
      <c r="BC2274">
        <v>0.1</v>
      </c>
      <c r="BD2274">
        <v>539.84900000000005</v>
      </c>
      <c r="BE2274">
        <v>7.11</v>
      </c>
      <c r="BF2274">
        <v>13.5</v>
      </c>
      <c r="BG2274">
        <v>47.4</v>
      </c>
      <c r="BI2274">
        <v>8.8000000000000007</v>
      </c>
      <c r="BJ2274">
        <v>72.06</v>
      </c>
      <c r="BK2274">
        <v>0.77900000000000003</v>
      </c>
    </row>
    <row r="2275" spans="1:63" x14ac:dyDescent="0.3">
      <c r="A2275" t="s">
        <v>208</v>
      </c>
      <c r="B2275" t="s">
        <v>206</v>
      </c>
      <c r="C2275" t="s">
        <v>209</v>
      </c>
      <c r="D2275" s="33">
        <v>44614</v>
      </c>
      <c r="E2275">
        <v>4986161</v>
      </c>
      <c r="F2275">
        <v>26700</v>
      </c>
      <c r="G2275">
        <v>28717.571</v>
      </c>
      <c r="H2275">
        <v>111862</v>
      </c>
      <c r="I2275">
        <v>301</v>
      </c>
      <c r="J2275">
        <v>251</v>
      </c>
      <c r="K2275">
        <v>114711.883</v>
      </c>
      <c r="L2275">
        <v>614.26199999999994</v>
      </c>
      <c r="M2275">
        <v>660.678</v>
      </c>
      <c r="N2275">
        <v>2573.5030000000002</v>
      </c>
      <c r="O2275">
        <v>6.9249999999999998</v>
      </c>
      <c r="P2275">
        <v>5.7750000000000004</v>
      </c>
      <c r="Q2275">
        <v>0.75</v>
      </c>
      <c r="AI2275">
        <v>31617039</v>
      </c>
      <c r="AJ2275">
        <v>15712648</v>
      </c>
      <c r="AK2275">
        <v>15195777</v>
      </c>
      <c r="AL2275">
        <v>729294</v>
      </c>
      <c r="AM2275">
        <v>62935</v>
      </c>
      <c r="AN2275">
        <v>52167</v>
      </c>
      <c r="AO2275">
        <v>72.739999999999995</v>
      </c>
      <c r="AP2275">
        <v>36.15</v>
      </c>
      <c r="AQ2275">
        <v>34.96</v>
      </c>
      <c r="AR2275">
        <v>1.68</v>
      </c>
      <c r="AS2275">
        <v>1200</v>
      </c>
      <c r="AT2275">
        <v>14209</v>
      </c>
      <c r="AU2275">
        <v>3.3000000000000002E-2</v>
      </c>
      <c r="AW2275">
        <v>43466822</v>
      </c>
      <c r="AX2275">
        <v>77.39</v>
      </c>
      <c r="AY2275">
        <v>41.4</v>
      </c>
      <c r="AZ2275">
        <v>16.462</v>
      </c>
      <c r="BA2275">
        <v>11.132999999999999</v>
      </c>
      <c r="BB2275">
        <v>7894.393</v>
      </c>
      <c r="BC2275">
        <v>0.1</v>
      </c>
      <c r="BD2275">
        <v>539.84900000000005</v>
      </c>
      <c r="BE2275">
        <v>7.11</v>
      </c>
      <c r="BF2275">
        <v>13.5</v>
      </c>
      <c r="BG2275">
        <v>47.4</v>
      </c>
      <c r="BI2275">
        <v>8.8000000000000007</v>
      </c>
      <c r="BJ2275">
        <v>72.06</v>
      </c>
      <c r="BK2275">
        <v>0.77900000000000003</v>
      </c>
    </row>
    <row r="2276" spans="1:63" x14ac:dyDescent="0.3">
      <c r="A2276" t="s">
        <v>208</v>
      </c>
      <c r="B2276" t="s">
        <v>206</v>
      </c>
      <c r="C2276" t="s">
        <v>209</v>
      </c>
      <c r="D2276" s="33">
        <v>44615</v>
      </c>
      <c r="E2276">
        <v>5012980</v>
      </c>
      <c r="F2276">
        <v>26819</v>
      </c>
      <c r="G2276">
        <v>27838.286</v>
      </c>
      <c r="H2276">
        <v>112173</v>
      </c>
      <c r="I2276">
        <v>311</v>
      </c>
      <c r="J2276">
        <v>249.429</v>
      </c>
      <c r="K2276">
        <v>115328.882</v>
      </c>
      <c r="L2276">
        <v>616.99900000000002</v>
      </c>
      <c r="M2276">
        <v>640.44899999999996</v>
      </c>
      <c r="N2276">
        <v>2580.6579999999999</v>
      </c>
      <c r="O2276">
        <v>7.1550000000000002</v>
      </c>
      <c r="P2276">
        <v>5.7380000000000004</v>
      </c>
      <c r="Q2276">
        <v>0.65</v>
      </c>
      <c r="AI2276">
        <v>31683310</v>
      </c>
      <c r="AJ2276">
        <v>15729617</v>
      </c>
      <c r="AK2276">
        <v>15221792</v>
      </c>
      <c r="AL2276">
        <v>752581</v>
      </c>
      <c r="AM2276">
        <v>66271</v>
      </c>
      <c r="AN2276">
        <v>52194</v>
      </c>
      <c r="AO2276">
        <v>72.89</v>
      </c>
      <c r="AP2276">
        <v>36.19</v>
      </c>
      <c r="AQ2276">
        <v>35.020000000000003</v>
      </c>
      <c r="AR2276">
        <v>1.73</v>
      </c>
      <c r="AS2276">
        <v>1201</v>
      </c>
      <c r="AT2276">
        <v>13990</v>
      </c>
      <c r="AU2276">
        <v>3.2000000000000001E-2</v>
      </c>
      <c r="AW2276">
        <v>43466822</v>
      </c>
      <c r="AX2276">
        <v>77.39</v>
      </c>
      <c r="AY2276">
        <v>41.4</v>
      </c>
      <c r="AZ2276">
        <v>16.462</v>
      </c>
      <c r="BA2276">
        <v>11.132999999999999</v>
      </c>
      <c r="BB2276">
        <v>7894.393</v>
      </c>
      <c r="BC2276">
        <v>0.1</v>
      </c>
      <c r="BD2276">
        <v>539.84900000000005</v>
      </c>
      <c r="BE2276">
        <v>7.11</v>
      </c>
      <c r="BF2276">
        <v>13.5</v>
      </c>
      <c r="BG2276">
        <v>47.4</v>
      </c>
      <c r="BI2276">
        <v>8.8000000000000007</v>
      </c>
      <c r="BJ2276">
        <v>72.06</v>
      </c>
      <c r="BK2276">
        <v>0.77900000000000003</v>
      </c>
    </row>
    <row r="2277" spans="1:63" x14ac:dyDescent="0.3">
      <c r="A2277" t="s">
        <v>208</v>
      </c>
      <c r="B2277" t="s">
        <v>206</v>
      </c>
      <c r="C2277" t="s">
        <v>209</v>
      </c>
      <c r="D2277" s="33">
        <v>44616</v>
      </c>
      <c r="E2277">
        <v>5040518</v>
      </c>
      <c r="F2277">
        <v>27538</v>
      </c>
      <c r="G2277">
        <v>26739.857</v>
      </c>
      <c r="H2277">
        <v>112459</v>
      </c>
      <c r="I2277">
        <v>286</v>
      </c>
      <c r="J2277">
        <v>251.571</v>
      </c>
      <c r="K2277">
        <v>115962.423</v>
      </c>
      <c r="L2277">
        <v>633.54100000000005</v>
      </c>
      <c r="M2277">
        <v>615.17899999999997</v>
      </c>
      <c r="N2277">
        <v>2587.2379999999998</v>
      </c>
      <c r="O2277">
        <v>6.58</v>
      </c>
      <c r="P2277">
        <v>5.7880000000000003</v>
      </c>
      <c r="Q2277">
        <v>0.49</v>
      </c>
      <c r="AW2277">
        <v>43466822</v>
      </c>
      <c r="AX2277">
        <v>77.39</v>
      </c>
      <c r="AY2277">
        <v>41.4</v>
      </c>
      <c r="AZ2277">
        <v>16.462</v>
      </c>
      <c r="BA2277">
        <v>11.132999999999999</v>
      </c>
      <c r="BB2277">
        <v>7894.393</v>
      </c>
      <c r="BC2277">
        <v>0.1</v>
      </c>
      <c r="BD2277">
        <v>539.84900000000005</v>
      </c>
      <c r="BE2277">
        <v>7.11</v>
      </c>
      <c r="BF2277">
        <v>13.5</v>
      </c>
      <c r="BG2277">
        <v>47.4</v>
      </c>
      <c r="BI2277">
        <v>8.8000000000000007</v>
      </c>
      <c r="BJ2277">
        <v>72.06</v>
      </c>
      <c r="BK2277">
        <v>0.77900000000000003</v>
      </c>
    </row>
    <row r="2278" spans="1:63" x14ac:dyDescent="0.3">
      <c r="A2278" t="s">
        <v>208</v>
      </c>
      <c r="B2278" t="s">
        <v>206</v>
      </c>
      <c r="C2278" t="s">
        <v>209</v>
      </c>
      <c r="D2278" s="33">
        <v>44617</v>
      </c>
      <c r="E2278">
        <v>5040518</v>
      </c>
      <c r="F2278">
        <v>0</v>
      </c>
      <c r="G2278">
        <v>21455.143</v>
      </c>
      <c r="H2278">
        <v>112459</v>
      </c>
      <c r="I2278">
        <v>0</v>
      </c>
      <c r="J2278">
        <v>210</v>
      </c>
      <c r="K2278">
        <v>115962.423</v>
      </c>
      <c r="L2278">
        <v>0</v>
      </c>
      <c r="M2278">
        <v>493.59800000000001</v>
      </c>
      <c r="N2278">
        <v>2587.2379999999998</v>
      </c>
      <c r="O2278">
        <v>0</v>
      </c>
      <c r="P2278">
        <v>4.8310000000000004</v>
      </c>
      <c r="Q2278">
        <v>0.3</v>
      </c>
      <c r="AW2278">
        <v>43466822</v>
      </c>
      <c r="AX2278">
        <v>77.39</v>
      </c>
      <c r="AY2278">
        <v>41.4</v>
      </c>
      <c r="AZ2278">
        <v>16.462</v>
      </c>
      <c r="BA2278">
        <v>11.132999999999999</v>
      </c>
      <c r="BB2278">
        <v>7894.393</v>
      </c>
      <c r="BC2278">
        <v>0.1</v>
      </c>
      <c r="BD2278">
        <v>539.84900000000005</v>
      </c>
      <c r="BE2278">
        <v>7.11</v>
      </c>
      <c r="BF2278">
        <v>13.5</v>
      </c>
      <c r="BG2278">
        <v>47.4</v>
      </c>
      <c r="BI2278">
        <v>8.8000000000000007</v>
      </c>
      <c r="BJ2278">
        <v>72.06</v>
      </c>
      <c r="BK2278">
        <v>0.77900000000000003</v>
      </c>
    </row>
    <row r="2279" spans="1:63" x14ac:dyDescent="0.3">
      <c r="A2279" t="s">
        <v>208</v>
      </c>
      <c r="B2279" t="s">
        <v>206</v>
      </c>
      <c r="C2279" t="s">
        <v>209</v>
      </c>
      <c r="D2279" s="33">
        <v>44618</v>
      </c>
      <c r="E2279">
        <v>5040518</v>
      </c>
      <c r="F2279">
        <v>0</v>
      </c>
      <c r="G2279">
        <v>16691.143</v>
      </c>
      <c r="H2279">
        <v>112459</v>
      </c>
      <c r="I2279">
        <v>0</v>
      </c>
      <c r="J2279">
        <v>171.143</v>
      </c>
      <c r="K2279">
        <v>115962.423</v>
      </c>
      <c r="L2279">
        <v>0</v>
      </c>
      <c r="M2279">
        <v>383.99700000000001</v>
      </c>
      <c r="N2279">
        <v>2587.2379999999998</v>
      </c>
      <c r="O2279">
        <v>0</v>
      </c>
      <c r="P2279">
        <v>3.9369999999999998</v>
      </c>
      <c r="Q2279">
        <v>0.2</v>
      </c>
      <c r="AW2279">
        <v>43466822</v>
      </c>
      <c r="AX2279">
        <v>77.39</v>
      </c>
      <c r="AY2279">
        <v>41.4</v>
      </c>
      <c r="AZ2279">
        <v>16.462</v>
      </c>
      <c r="BA2279">
        <v>11.132999999999999</v>
      </c>
      <c r="BB2279">
        <v>7894.393</v>
      </c>
      <c r="BC2279">
        <v>0.1</v>
      </c>
      <c r="BD2279">
        <v>539.84900000000005</v>
      </c>
      <c r="BE2279">
        <v>7.11</v>
      </c>
      <c r="BF2279">
        <v>13.5</v>
      </c>
      <c r="BG2279">
        <v>47.4</v>
      </c>
      <c r="BI2279">
        <v>8.8000000000000007</v>
      </c>
      <c r="BJ2279">
        <v>72.06</v>
      </c>
      <c r="BK2279">
        <v>0.77900000000000003</v>
      </c>
    </row>
    <row r="2280" spans="1:63" x14ac:dyDescent="0.3">
      <c r="A2280" t="s">
        <v>208</v>
      </c>
      <c r="B2280" t="s">
        <v>206</v>
      </c>
      <c r="C2280" t="s">
        <v>209</v>
      </c>
      <c r="D2280" s="33">
        <v>44619</v>
      </c>
      <c r="E2280">
        <v>5040518</v>
      </c>
      <c r="F2280">
        <v>0</v>
      </c>
      <c r="G2280">
        <v>13870</v>
      </c>
      <c r="H2280">
        <v>112459</v>
      </c>
      <c r="I2280">
        <v>0</v>
      </c>
      <c r="J2280">
        <v>148</v>
      </c>
      <c r="K2280">
        <v>115962.423</v>
      </c>
      <c r="L2280">
        <v>0</v>
      </c>
      <c r="M2280">
        <v>319.09399999999999</v>
      </c>
      <c r="N2280">
        <v>2587.2379999999998</v>
      </c>
      <c r="O2280">
        <v>0</v>
      </c>
      <c r="P2280">
        <v>3.4049999999999998</v>
      </c>
      <c r="Q2280">
        <v>0.16</v>
      </c>
      <c r="AW2280">
        <v>43466822</v>
      </c>
      <c r="AX2280">
        <v>77.39</v>
      </c>
      <c r="AY2280">
        <v>41.4</v>
      </c>
      <c r="AZ2280">
        <v>16.462</v>
      </c>
      <c r="BA2280">
        <v>11.132999999999999</v>
      </c>
      <c r="BB2280">
        <v>7894.393</v>
      </c>
      <c r="BC2280">
        <v>0.1</v>
      </c>
      <c r="BD2280">
        <v>539.84900000000005</v>
      </c>
      <c r="BE2280">
        <v>7.11</v>
      </c>
      <c r="BF2280">
        <v>13.5</v>
      </c>
      <c r="BG2280">
        <v>47.4</v>
      </c>
      <c r="BI2280">
        <v>8.8000000000000007</v>
      </c>
      <c r="BJ2280">
        <v>72.06</v>
      </c>
      <c r="BK2280">
        <v>0.77900000000000003</v>
      </c>
    </row>
    <row r="2281" spans="1:63" x14ac:dyDescent="0.3">
      <c r="A2281" t="s">
        <v>208</v>
      </c>
      <c r="B2281" t="s">
        <v>206</v>
      </c>
      <c r="C2281" t="s">
        <v>209</v>
      </c>
      <c r="D2281" s="33">
        <v>44620</v>
      </c>
      <c r="E2281">
        <v>5040518</v>
      </c>
      <c r="F2281">
        <v>0</v>
      </c>
      <c r="G2281">
        <v>11579.571</v>
      </c>
      <c r="H2281">
        <v>112459</v>
      </c>
      <c r="I2281">
        <v>0</v>
      </c>
      <c r="J2281">
        <v>128.286</v>
      </c>
      <c r="K2281">
        <v>115962.423</v>
      </c>
      <c r="L2281">
        <v>0</v>
      </c>
      <c r="M2281">
        <v>266.39999999999998</v>
      </c>
      <c r="N2281">
        <v>2587.2379999999998</v>
      </c>
      <c r="O2281">
        <v>0</v>
      </c>
      <c r="P2281">
        <v>2.9510000000000001</v>
      </c>
      <c r="Q2281">
        <v>0.12</v>
      </c>
      <c r="AW2281">
        <v>43466822</v>
      </c>
      <c r="AX2281">
        <v>77.39</v>
      </c>
      <c r="AY2281">
        <v>41.4</v>
      </c>
      <c r="AZ2281">
        <v>16.462</v>
      </c>
      <c r="BA2281">
        <v>11.132999999999999</v>
      </c>
      <c r="BB2281">
        <v>7894.393</v>
      </c>
      <c r="BC2281">
        <v>0.1</v>
      </c>
      <c r="BD2281">
        <v>539.84900000000005</v>
      </c>
      <c r="BE2281">
        <v>7.11</v>
      </c>
      <c r="BF2281">
        <v>13.5</v>
      </c>
      <c r="BG2281">
        <v>47.4</v>
      </c>
      <c r="BI2281">
        <v>8.8000000000000007</v>
      </c>
      <c r="BJ2281">
        <v>72.06</v>
      </c>
      <c r="BK2281">
        <v>0.77900000000000003</v>
      </c>
    </row>
    <row r="2282" spans="1:63" x14ac:dyDescent="0.3">
      <c r="A2282" t="s">
        <v>208</v>
      </c>
      <c r="B2282" t="s">
        <v>206</v>
      </c>
      <c r="C2282" t="s">
        <v>209</v>
      </c>
      <c r="D2282" s="33">
        <v>44621</v>
      </c>
      <c r="E2282">
        <v>5040518</v>
      </c>
      <c r="F2282">
        <v>0</v>
      </c>
      <c r="G2282">
        <v>7765.2860000000001</v>
      </c>
      <c r="H2282">
        <v>112459</v>
      </c>
      <c r="I2282">
        <v>0</v>
      </c>
      <c r="J2282">
        <v>85.286000000000001</v>
      </c>
      <c r="K2282">
        <v>115962.423</v>
      </c>
      <c r="L2282">
        <v>0</v>
      </c>
      <c r="M2282">
        <v>178.649</v>
      </c>
      <c r="N2282">
        <v>2587.2379999999998</v>
      </c>
      <c r="O2282">
        <v>0</v>
      </c>
      <c r="P2282">
        <v>1.962</v>
      </c>
      <c r="Q2282">
        <v>0.04</v>
      </c>
      <c r="AW2282">
        <v>43466822</v>
      </c>
      <c r="AX2282">
        <v>77.39</v>
      </c>
      <c r="AY2282">
        <v>41.4</v>
      </c>
      <c r="AZ2282">
        <v>16.462</v>
      </c>
      <c r="BA2282">
        <v>11.132999999999999</v>
      </c>
      <c r="BB2282">
        <v>7894.393</v>
      </c>
      <c r="BC2282">
        <v>0.1</v>
      </c>
      <c r="BD2282">
        <v>539.84900000000005</v>
      </c>
      <c r="BE2282">
        <v>7.11</v>
      </c>
      <c r="BF2282">
        <v>13.5</v>
      </c>
      <c r="BG2282">
        <v>47.4</v>
      </c>
      <c r="BI2282">
        <v>8.8000000000000007</v>
      </c>
      <c r="BJ2282">
        <v>72.06</v>
      </c>
      <c r="BK2282">
        <v>0.77900000000000003</v>
      </c>
    </row>
    <row r="2283" spans="1:63" x14ac:dyDescent="0.3">
      <c r="A2283" t="s">
        <v>208</v>
      </c>
      <c r="B2283" t="s">
        <v>206</v>
      </c>
      <c r="C2283" t="s">
        <v>209</v>
      </c>
      <c r="D2283" s="33">
        <v>44622</v>
      </c>
      <c r="E2283">
        <v>5040518</v>
      </c>
      <c r="F2283">
        <v>0</v>
      </c>
      <c r="G2283">
        <v>3934</v>
      </c>
      <c r="H2283">
        <v>112459</v>
      </c>
      <c r="I2283">
        <v>0</v>
      </c>
      <c r="J2283">
        <v>40.856999999999999</v>
      </c>
      <c r="K2283">
        <v>115962.423</v>
      </c>
      <c r="L2283">
        <v>0</v>
      </c>
      <c r="M2283">
        <v>90.506</v>
      </c>
      <c r="N2283">
        <v>2587.2379999999998</v>
      </c>
      <c r="O2283">
        <v>0</v>
      </c>
      <c r="P2283">
        <v>0.94</v>
      </c>
      <c r="Q2283">
        <v>-0.02</v>
      </c>
      <c r="AW2283">
        <v>43466822</v>
      </c>
      <c r="AX2283">
        <v>77.39</v>
      </c>
      <c r="AY2283">
        <v>41.4</v>
      </c>
      <c r="AZ2283">
        <v>16.462</v>
      </c>
      <c r="BA2283">
        <v>11.132999999999999</v>
      </c>
      <c r="BB2283">
        <v>7894.393</v>
      </c>
      <c r="BC2283">
        <v>0.1</v>
      </c>
      <c r="BD2283">
        <v>539.84900000000005</v>
      </c>
      <c r="BE2283">
        <v>7.11</v>
      </c>
      <c r="BF2283">
        <v>13.5</v>
      </c>
      <c r="BG2283">
        <v>47.4</v>
      </c>
      <c r="BI2283">
        <v>8.8000000000000007</v>
      </c>
      <c r="BJ2283">
        <v>72.06</v>
      </c>
      <c r="BK2283">
        <v>0.77900000000000003</v>
      </c>
    </row>
    <row r="2284" spans="1:63" x14ac:dyDescent="0.3">
      <c r="A2284" t="s">
        <v>208</v>
      </c>
      <c r="B2284" t="s">
        <v>206</v>
      </c>
      <c r="C2284" t="s">
        <v>209</v>
      </c>
      <c r="D2284" s="33">
        <v>44623</v>
      </c>
      <c r="E2284">
        <v>5040518</v>
      </c>
      <c r="F2284">
        <v>0</v>
      </c>
      <c r="G2284">
        <v>0</v>
      </c>
      <c r="H2284">
        <v>112459</v>
      </c>
      <c r="I2284">
        <v>0</v>
      </c>
      <c r="J2284">
        <v>0</v>
      </c>
      <c r="K2284">
        <v>115962.423</v>
      </c>
      <c r="L2284">
        <v>0</v>
      </c>
      <c r="M2284">
        <v>0</v>
      </c>
      <c r="N2284">
        <v>2587.2379999999998</v>
      </c>
      <c r="O2284">
        <v>0</v>
      </c>
      <c r="P2284">
        <v>0</v>
      </c>
      <c r="Q2284">
        <v>-0.05</v>
      </c>
      <c r="AW2284">
        <v>43466822</v>
      </c>
      <c r="AX2284">
        <v>77.39</v>
      </c>
      <c r="AY2284">
        <v>41.4</v>
      </c>
      <c r="AZ2284">
        <v>16.462</v>
      </c>
      <c r="BA2284">
        <v>11.132999999999999</v>
      </c>
      <c r="BB2284">
        <v>7894.393</v>
      </c>
      <c r="BC2284">
        <v>0.1</v>
      </c>
      <c r="BD2284">
        <v>539.84900000000005</v>
      </c>
      <c r="BE2284">
        <v>7.11</v>
      </c>
      <c r="BF2284">
        <v>13.5</v>
      </c>
      <c r="BG2284">
        <v>47.4</v>
      </c>
      <c r="BI2284">
        <v>8.8000000000000007</v>
      </c>
      <c r="BJ2284">
        <v>72.06</v>
      </c>
      <c r="BK2284">
        <v>0.77900000000000003</v>
      </c>
    </row>
    <row r="2285" spans="1:63" x14ac:dyDescent="0.3">
      <c r="A2285" t="s">
        <v>208</v>
      </c>
      <c r="B2285" t="s">
        <v>206</v>
      </c>
      <c r="C2285" t="s">
        <v>209</v>
      </c>
      <c r="D2285" s="33">
        <v>44624</v>
      </c>
      <c r="E2285">
        <v>5040518</v>
      </c>
      <c r="F2285">
        <v>0</v>
      </c>
      <c r="G2285">
        <v>0</v>
      </c>
      <c r="H2285">
        <v>112459</v>
      </c>
      <c r="I2285">
        <v>0</v>
      </c>
      <c r="J2285">
        <v>0</v>
      </c>
      <c r="K2285">
        <v>115962.423</v>
      </c>
      <c r="L2285">
        <v>0</v>
      </c>
      <c r="M2285">
        <v>0</v>
      </c>
      <c r="N2285">
        <v>2587.2379999999998</v>
      </c>
      <c r="O2285">
        <v>0</v>
      </c>
      <c r="P2285">
        <v>0</v>
      </c>
      <c r="Q2285">
        <v>-0.01</v>
      </c>
      <c r="AW2285">
        <v>43466822</v>
      </c>
      <c r="AX2285">
        <v>77.39</v>
      </c>
      <c r="AY2285">
        <v>41.4</v>
      </c>
      <c r="AZ2285">
        <v>16.462</v>
      </c>
      <c r="BA2285">
        <v>11.132999999999999</v>
      </c>
      <c r="BB2285">
        <v>7894.393</v>
      </c>
      <c r="BC2285">
        <v>0.1</v>
      </c>
      <c r="BD2285">
        <v>539.84900000000005</v>
      </c>
      <c r="BE2285">
        <v>7.11</v>
      </c>
      <c r="BF2285">
        <v>13.5</v>
      </c>
      <c r="BG2285">
        <v>47.4</v>
      </c>
      <c r="BI2285">
        <v>8.8000000000000007</v>
      </c>
      <c r="BJ2285">
        <v>72.06</v>
      </c>
      <c r="BK2285">
        <v>0.77900000000000003</v>
      </c>
    </row>
    <row r="2286" spans="1:63" x14ac:dyDescent="0.3">
      <c r="A2286" t="s">
        <v>208</v>
      </c>
      <c r="B2286" t="s">
        <v>206</v>
      </c>
      <c r="C2286" t="s">
        <v>209</v>
      </c>
      <c r="D2286" s="33">
        <v>44625</v>
      </c>
      <c r="E2286">
        <v>5040518</v>
      </c>
      <c r="F2286">
        <v>0</v>
      </c>
      <c r="G2286">
        <v>0</v>
      </c>
      <c r="H2286">
        <v>112459</v>
      </c>
      <c r="I2286">
        <v>0</v>
      </c>
      <c r="J2286">
        <v>0</v>
      </c>
      <c r="K2286">
        <v>115962.423</v>
      </c>
      <c r="L2286">
        <v>0</v>
      </c>
      <c r="M2286">
        <v>0</v>
      </c>
      <c r="N2286">
        <v>2587.2379999999998</v>
      </c>
      <c r="O2286">
        <v>0</v>
      </c>
      <c r="P2286">
        <v>0</v>
      </c>
      <c r="Q2286">
        <v>0.04</v>
      </c>
      <c r="AW2286">
        <v>43466822</v>
      </c>
      <c r="AX2286">
        <v>77.39</v>
      </c>
      <c r="AY2286">
        <v>41.4</v>
      </c>
      <c r="AZ2286">
        <v>16.462</v>
      </c>
      <c r="BA2286">
        <v>11.132999999999999</v>
      </c>
      <c r="BB2286">
        <v>7894.393</v>
      </c>
      <c r="BC2286">
        <v>0.1</v>
      </c>
      <c r="BD2286">
        <v>539.84900000000005</v>
      </c>
      <c r="BE2286">
        <v>7.11</v>
      </c>
      <c r="BF2286">
        <v>13.5</v>
      </c>
      <c r="BG2286">
        <v>47.4</v>
      </c>
      <c r="BI2286">
        <v>8.8000000000000007</v>
      </c>
      <c r="BJ2286">
        <v>72.06</v>
      </c>
      <c r="BK2286">
        <v>0.77900000000000003</v>
      </c>
    </row>
    <row r="2287" spans="1:63" x14ac:dyDescent="0.3">
      <c r="A2287" t="s">
        <v>208</v>
      </c>
      <c r="B2287" t="s">
        <v>206</v>
      </c>
      <c r="C2287" t="s">
        <v>209</v>
      </c>
      <c r="D2287" s="33">
        <v>44626</v>
      </c>
      <c r="E2287">
        <v>5040518</v>
      </c>
      <c r="F2287">
        <v>0</v>
      </c>
      <c r="G2287">
        <v>0</v>
      </c>
      <c r="H2287">
        <v>112459</v>
      </c>
      <c r="I2287">
        <v>0</v>
      </c>
      <c r="J2287">
        <v>0</v>
      </c>
      <c r="K2287">
        <v>115962.423</v>
      </c>
      <c r="L2287">
        <v>0</v>
      </c>
      <c r="M2287">
        <v>0</v>
      </c>
      <c r="N2287">
        <v>2587.2379999999998</v>
      </c>
      <c r="O2287">
        <v>0</v>
      </c>
      <c r="P2287">
        <v>0</v>
      </c>
      <c r="Q2287">
        <v>0.09</v>
      </c>
      <c r="AW2287">
        <v>43466822</v>
      </c>
      <c r="AX2287">
        <v>77.39</v>
      </c>
      <c r="AY2287">
        <v>41.4</v>
      </c>
      <c r="AZ2287">
        <v>16.462</v>
      </c>
      <c r="BA2287">
        <v>11.132999999999999</v>
      </c>
      <c r="BB2287">
        <v>7894.393</v>
      </c>
      <c r="BC2287">
        <v>0.1</v>
      </c>
      <c r="BD2287">
        <v>539.84900000000005</v>
      </c>
      <c r="BE2287">
        <v>7.11</v>
      </c>
      <c r="BF2287">
        <v>13.5</v>
      </c>
      <c r="BG2287">
        <v>47.4</v>
      </c>
      <c r="BI2287">
        <v>8.8000000000000007</v>
      </c>
      <c r="BJ2287">
        <v>72.06</v>
      </c>
      <c r="BK2287">
        <v>0.77900000000000003</v>
      </c>
    </row>
    <row r="2288" spans="1:63" x14ac:dyDescent="0.3">
      <c r="A2288" t="s">
        <v>208</v>
      </c>
      <c r="B2288" t="s">
        <v>206</v>
      </c>
      <c r="C2288" t="s">
        <v>209</v>
      </c>
      <c r="D2288" s="33">
        <v>44627</v>
      </c>
      <c r="E2288">
        <v>5040518</v>
      </c>
      <c r="F2288">
        <v>0</v>
      </c>
      <c r="G2288">
        <v>0</v>
      </c>
      <c r="H2288">
        <v>112459</v>
      </c>
      <c r="I2288">
        <v>0</v>
      </c>
      <c r="J2288">
        <v>0</v>
      </c>
      <c r="K2288">
        <v>115962.423</v>
      </c>
      <c r="L2288">
        <v>0</v>
      </c>
      <c r="M2288">
        <v>0</v>
      </c>
      <c r="N2288">
        <v>2587.2379999999998</v>
      </c>
      <c r="O2288">
        <v>0</v>
      </c>
      <c r="P2288">
        <v>0</v>
      </c>
      <c r="Q2288">
        <v>0.11</v>
      </c>
      <c r="AW2288">
        <v>43466822</v>
      </c>
      <c r="AX2288">
        <v>77.39</v>
      </c>
      <c r="AY2288">
        <v>41.4</v>
      </c>
      <c r="AZ2288">
        <v>16.462</v>
      </c>
      <c r="BA2288">
        <v>11.132999999999999</v>
      </c>
      <c r="BB2288">
        <v>7894.393</v>
      </c>
      <c r="BC2288">
        <v>0.1</v>
      </c>
      <c r="BD2288">
        <v>539.84900000000005</v>
      </c>
      <c r="BE2288">
        <v>7.11</v>
      </c>
      <c r="BF2288">
        <v>13.5</v>
      </c>
      <c r="BG2288">
        <v>47.4</v>
      </c>
      <c r="BI2288">
        <v>8.8000000000000007</v>
      </c>
      <c r="BJ2288">
        <v>72.06</v>
      </c>
      <c r="BK2288">
        <v>0.77900000000000003</v>
      </c>
    </row>
    <row r="2289" spans="1:67" x14ac:dyDescent="0.3">
      <c r="A2289" t="s">
        <v>208</v>
      </c>
      <c r="B2289" t="s">
        <v>206</v>
      </c>
      <c r="C2289" t="s">
        <v>209</v>
      </c>
      <c r="D2289" s="33">
        <v>44628</v>
      </c>
      <c r="E2289">
        <v>5040518</v>
      </c>
      <c r="F2289">
        <v>0</v>
      </c>
      <c r="G2289">
        <v>0</v>
      </c>
      <c r="H2289">
        <v>112459</v>
      </c>
      <c r="I2289">
        <v>0</v>
      </c>
      <c r="J2289">
        <v>0</v>
      </c>
      <c r="K2289">
        <v>115962.423</v>
      </c>
      <c r="L2289">
        <v>0</v>
      </c>
      <c r="M2289">
        <v>0</v>
      </c>
      <c r="N2289">
        <v>2587.2379999999998</v>
      </c>
      <c r="O2289">
        <v>0</v>
      </c>
      <c r="P2289">
        <v>0</v>
      </c>
      <c r="AW2289">
        <v>43466822</v>
      </c>
      <c r="AX2289">
        <v>77.39</v>
      </c>
      <c r="AY2289">
        <v>41.4</v>
      </c>
      <c r="AZ2289">
        <v>16.462</v>
      </c>
      <c r="BA2289">
        <v>11.132999999999999</v>
      </c>
      <c r="BB2289">
        <v>7894.393</v>
      </c>
      <c r="BC2289">
        <v>0.1</v>
      </c>
      <c r="BD2289">
        <v>539.84900000000005</v>
      </c>
      <c r="BE2289">
        <v>7.11</v>
      </c>
      <c r="BF2289">
        <v>13.5</v>
      </c>
      <c r="BG2289">
        <v>47.4</v>
      </c>
      <c r="BI2289">
        <v>8.8000000000000007</v>
      </c>
      <c r="BJ2289">
        <v>72.06</v>
      </c>
      <c r="BK2289">
        <v>0.77900000000000003</v>
      </c>
    </row>
    <row r="2290" spans="1:67" x14ac:dyDescent="0.3">
      <c r="A2290" t="s">
        <v>208</v>
      </c>
      <c r="B2290" t="s">
        <v>206</v>
      </c>
      <c r="C2290" t="s">
        <v>209</v>
      </c>
      <c r="D2290" s="33">
        <v>44629</v>
      </c>
      <c r="E2290">
        <v>5040518</v>
      </c>
      <c r="F2290">
        <v>0</v>
      </c>
      <c r="G2290">
        <v>0</v>
      </c>
      <c r="H2290">
        <v>112459</v>
      </c>
      <c r="I2290">
        <v>0</v>
      </c>
      <c r="J2290">
        <v>0</v>
      </c>
      <c r="K2290">
        <v>115962.423</v>
      </c>
      <c r="L2290">
        <v>0</v>
      </c>
      <c r="M2290">
        <v>0</v>
      </c>
      <c r="N2290">
        <v>2587.2379999999998</v>
      </c>
      <c r="O2290">
        <v>0</v>
      </c>
      <c r="P2290">
        <v>0</v>
      </c>
      <c r="AW2290">
        <v>43466822</v>
      </c>
      <c r="AX2290">
        <v>77.39</v>
      </c>
      <c r="AY2290">
        <v>41.4</v>
      </c>
      <c r="AZ2290">
        <v>16.462</v>
      </c>
      <c r="BA2290">
        <v>11.132999999999999</v>
      </c>
      <c r="BB2290">
        <v>7894.393</v>
      </c>
      <c r="BC2290">
        <v>0.1</v>
      </c>
      <c r="BD2290">
        <v>539.84900000000005</v>
      </c>
      <c r="BE2290">
        <v>7.11</v>
      </c>
      <c r="BF2290">
        <v>13.5</v>
      </c>
      <c r="BG2290">
        <v>47.4</v>
      </c>
      <c r="BI2290">
        <v>8.8000000000000007</v>
      </c>
      <c r="BJ2290">
        <v>72.06</v>
      </c>
      <c r="BK2290">
        <v>0.77900000000000003</v>
      </c>
    </row>
    <row r="2291" spans="1:67" x14ac:dyDescent="0.3">
      <c r="A2291" t="s">
        <v>208</v>
      </c>
      <c r="B2291" t="s">
        <v>206</v>
      </c>
      <c r="C2291" t="s">
        <v>209</v>
      </c>
      <c r="D2291" s="33">
        <v>44630</v>
      </c>
      <c r="E2291">
        <v>5040518</v>
      </c>
      <c r="F2291">
        <v>0</v>
      </c>
      <c r="G2291">
        <v>0</v>
      </c>
      <c r="H2291">
        <v>112459</v>
      </c>
      <c r="I2291">
        <v>0</v>
      </c>
      <c r="J2291">
        <v>0</v>
      </c>
      <c r="K2291">
        <v>115962.423</v>
      </c>
      <c r="L2291">
        <v>0</v>
      </c>
      <c r="M2291">
        <v>0</v>
      </c>
      <c r="N2291">
        <v>2587.2379999999998</v>
      </c>
      <c r="O2291">
        <v>0</v>
      </c>
      <c r="P2291">
        <v>0</v>
      </c>
      <c r="AW2291">
        <v>43466822</v>
      </c>
      <c r="AX2291">
        <v>77.39</v>
      </c>
      <c r="AY2291">
        <v>41.4</v>
      </c>
      <c r="AZ2291">
        <v>16.462</v>
      </c>
      <c r="BA2291">
        <v>11.132999999999999</v>
      </c>
      <c r="BB2291">
        <v>7894.393</v>
      </c>
      <c r="BC2291">
        <v>0.1</v>
      </c>
      <c r="BD2291">
        <v>539.84900000000005</v>
      </c>
      <c r="BE2291">
        <v>7.11</v>
      </c>
      <c r="BF2291">
        <v>13.5</v>
      </c>
      <c r="BG2291">
        <v>47.4</v>
      </c>
      <c r="BI2291">
        <v>8.8000000000000007</v>
      </c>
      <c r="BJ2291">
        <v>72.06</v>
      </c>
      <c r="BK2291">
        <v>0.77900000000000003</v>
      </c>
    </row>
    <row r="2292" spans="1:67" x14ac:dyDescent="0.3">
      <c r="A2292" t="s">
        <v>210</v>
      </c>
      <c r="B2292" t="s">
        <v>211</v>
      </c>
      <c r="C2292" t="s">
        <v>116</v>
      </c>
      <c r="D2292" s="33">
        <v>43852</v>
      </c>
      <c r="E2292">
        <v>1</v>
      </c>
      <c r="K2292">
        <v>3.0000000000000001E-3</v>
      </c>
      <c r="AV2292">
        <v>0</v>
      </c>
      <c r="AW2292">
        <v>332915074</v>
      </c>
      <c r="AX2292">
        <v>35.607999999999997</v>
      </c>
      <c r="AY2292">
        <v>38.299999999999997</v>
      </c>
      <c r="AZ2292">
        <v>15.413</v>
      </c>
      <c r="BA2292">
        <v>9.7319999999999993</v>
      </c>
      <c r="BB2292">
        <v>54225.446000000004</v>
      </c>
      <c r="BC2292">
        <v>1.2</v>
      </c>
      <c r="BD2292">
        <v>151.089</v>
      </c>
      <c r="BE2292">
        <v>10.79</v>
      </c>
      <c r="BF2292">
        <v>19.100000000000001</v>
      </c>
      <c r="BG2292">
        <v>24.6</v>
      </c>
      <c r="BI2292">
        <v>2.77</v>
      </c>
      <c r="BJ2292">
        <v>78.86</v>
      </c>
      <c r="BK2292">
        <v>0.92600000000000005</v>
      </c>
    </row>
    <row r="2293" spans="1:67" x14ac:dyDescent="0.3">
      <c r="A2293" t="s">
        <v>210</v>
      </c>
      <c r="B2293" t="s">
        <v>211</v>
      </c>
      <c r="C2293" t="s">
        <v>116</v>
      </c>
      <c r="D2293" s="33">
        <v>43853</v>
      </c>
      <c r="E2293">
        <v>1</v>
      </c>
      <c r="F2293">
        <v>0</v>
      </c>
      <c r="K2293">
        <v>3.0000000000000001E-3</v>
      </c>
      <c r="L2293">
        <v>0</v>
      </c>
      <c r="AV2293">
        <v>0</v>
      </c>
      <c r="AW2293">
        <v>332915074</v>
      </c>
      <c r="AX2293">
        <v>35.607999999999997</v>
      </c>
      <c r="AY2293">
        <v>38.299999999999997</v>
      </c>
      <c r="AZ2293">
        <v>15.413</v>
      </c>
      <c r="BA2293">
        <v>9.7319999999999993</v>
      </c>
      <c r="BB2293">
        <v>54225.446000000004</v>
      </c>
      <c r="BC2293">
        <v>1.2</v>
      </c>
      <c r="BD2293">
        <v>151.089</v>
      </c>
      <c r="BE2293">
        <v>10.79</v>
      </c>
      <c r="BF2293">
        <v>19.100000000000001</v>
      </c>
      <c r="BG2293">
        <v>24.6</v>
      </c>
      <c r="BI2293">
        <v>2.77</v>
      </c>
      <c r="BJ2293">
        <v>78.86</v>
      </c>
      <c r="BK2293">
        <v>0.92600000000000005</v>
      </c>
    </row>
    <row r="2294" spans="1:67" x14ac:dyDescent="0.3">
      <c r="A2294" t="s">
        <v>210</v>
      </c>
      <c r="B2294" t="s">
        <v>211</v>
      </c>
      <c r="C2294" t="s">
        <v>116</v>
      </c>
      <c r="D2294" s="33">
        <v>43854</v>
      </c>
      <c r="E2294">
        <v>2</v>
      </c>
      <c r="F2294">
        <v>1</v>
      </c>
      <c r="K2294">
        <v>6.0000000000000001E-3</v>
      </c>
      <c r="L2294">
        <v>3.0000000000000001E-3</v>
      </c>
      <c r="AV2294">
        <v>0</v>
      </c>
      <c r="AW2294">
        <v>332915074</v>
      </c>
      <c r="AX2294">
        <v>35.607999999999997</v>
      </c>
      <c r="AY2294">
        <v>38.299999999999997</v>
      </c>
      <c r="AZ2294">
        <v>15.413</v>
      </c>
      <c r="BA2294">
        <v>9.7319999999999993</v>
      </c>
      <c r="BB2294">
        <v>54225.446000000004</v>
      </c>
      <c r="BC2294">
        <v>1.2</v>
      </c>
      <c r="BD2294">
        <v>151.089</v>
      </c>
      <c r="BE2294">
        <v>10.79</v>
      </c>
      <c r="BF2294">
        <v>19.100000000000001</v>
      </c>
      <c r="BG2294">
        <v>24.6</v>
      </c>
      <c r="BI2294">
        <v>2.77</v>
      </c>
      <c r="BJ2294">
        <v>78.86</v>
      </c>
      <c r="BK2294">
        <v>0.92600000000000005</v>
      </c>
    </row>
    <row r="2295" spans="1:67" x14ac:dyDescent="0.3">
      <c r="A2295" t="s">
        <v>210</v>
      </c>
      <c r="B2295" t="s">
        <v>211</v>
      </c>
      <c r="C2295" t="s">
        <v>116</v>
      </c>
      <c r="D2295" s="33">
        <v>43855</v>
      </c>
      <c r="E2295">
        <v>2</v>
      </c>
      <c r="F2295">
        <v>0</v>
      </c>
      <c r="K2295">
        <v>6.0000000000000001E-3</v>
      </c>
      <c r="L2295">
        <v>0</v>
      </c>
      <c r="AV2295">
        <v>0</v>
      </c>
      <c r="AW2295">
        <v>332915074</v>
      </c>
      <c r="AX2295">
        <v>35.607999999999997</v>
      </c>
      <c r="AY2295">
        <v>38.299999999999997</v>
      </c>
      <c r="AZ2295">
        <v>15.413</v>
      </c>
      <c r="BA2295">
        <v>9.7319999999999993</v>
      </c>
      <c r="BB2295">
        <v>54225.446000000004</v>
      </c>
      <c r="BC2295">
        <v>1.2</v>
      </c>
      <c r="BD2295">
        <v>151.089</v>
      </c>
      <c r="BE2295">
        <v>10.79</v>
      </c>
      <c r="BF2295">
        <v>19.100000000000001</v>
      </c>
      <c r="BG2295">
        <v>24.6</v>
      </c>
      <c r="BI2295">
        <v>2.77</v>
      </c>
      <c r="BJ2295">
        <v>78.86</v>
      </c>
      <c r="BK2295">
        <v>0.92600000000000005</v>
      </c>
    </row>
    <row r="2296" spans="1:67" x14ac:dyDescent="0.3">
      <c r="A2296" t="s">
        <v>210</v>
      </c>
      <c r="B2296" t="s">
        <v>211</v>
      </c>
      <c r="C2296" t="s">
        <v>116</v>
      </c>
      <c r="D2296" s="33">
        <v>43856</v>
      </c>
      <c r="E2296">
        <v>5</v>
      </c>
      <c r="F2296">
        <v>3</v>
      </c>
      <c r="K2296">
        <v>1.4999999999999999E-2</v>
      </c>
      <c r="L2296">
        <v>8.9999999999999993E-3</v>
      </c>
      <c r="AV2296">
        <v>0</v>
      </c>
      <c r="AW2296">
        <v>332915074</v>
      </c>
      <c r="AX2296">
        <v>35.607999999999997</v>
      </c>
      <c r="AY2296">
        <v>38.299999999999997</v>
      </c>
      <c r="AZ2296">
        <v>15.413</v>
      </c>
      <c r="BA2296">
        <v>9.7319999999999993</v>
      </c>
      <c r="BB2296">
        <v>54225.446000000004</v>
      </c>
      <c r="BC2296">
        <v>1.2</v>
      </c>
      <c r="BD2296">
        <v>151.089</v>
      </c>
      <c r="BE2296">
        <v>10.79</v>
      </c>
      <c r="BF2296">
        <v>19.100000000000001</v>
      </c>
      <c r="BG2296">
        <v>24.6</v>
      </c>
      <c r="BI2296">
        <v>2.77</v>
      </c>
      <c r="BJ2296">
        <v>78.86</v>
      </c>
      <c r="BK2296">
        <v>0.92600000000000005</v>
      </c>
      <c r="BL2296">
        <v>-8926</v>
      </c>
      <c r="BM2296">
        <v>-3.59</v>
      </c>
      <c r="BN2296">
        <v>-2.63</v>
      </c>
      <c r="BO2296">
        <v>-26.811642659352799</v>
      </c>
    </row>
    <row r="2297" spans="1:67" x14ac:dyDescent="0.3">
      <c r="A2297" t="s">
        <v>210</v>
      </c>
      <c r="B2297" t="s">
        <v>211</v>
      </c>
      <c r="C2297" t="s">
        <v>116</v>
      </c>
      <c r="D2297" s="33">
        <v>43857</v>
      </c>
      <c r="E2297">
        <v>5</v>
      </c>
      <c r="F2297">
        <v>0</v>
      </c>
      <c r="K2297">
        <v>1.4999999999999999E-2</v>
      </c>
      <c r="L2297">
        <v>0</v>
      </c>
      <c r="AV2297">
        <v>0</v>
      </c>
      <c r="AW2297">
        <v>332915074</v>
      </c>
      <c r="AX2297">
        <v>35.607999999999997</v>
      </c>
      <c r="AY2297">
        <v>38.299999999999997</v>
      </c>
      <c r="AZ2297">
        <v>15.413</v>
      </c>
      <c r="BA2297">
        <v>9.7319999999999993</v>
      </c>
      <c r="BB2297">
        <v>54225.446000000004</v>
      </c>
      <c r="BC2297">
        <v>1.2</v>
      </c>
      <c r="BD2297">
        <v>151.089</v>
      </c>
      <c r="BE2297">
        <v>10.79</v>
      </c>
      <c r="BF2297">
        <v>19.100000000000001</v>
      </c>
      <c r="BG2297">
        <v>24.6</v>
      </c>
      <c r="BI2297">
        <v>2.77</v>
      </c>
      <c r="BJ2297">
        <v>78.86</v>
      </c>
      <c r="BK2297">
        <v>0.92600000000000005</v>
      </c>
    </row>
    <row r="2298" spans="1:67" x14ac:dyDescent="0.3">
      <c r="A2298" t="s">
        <v>210</v>
      </c>
      <c r="B2298" t="s">
        <v>211</v>
      </c>
      <c r="C2298" t="s">
        <v>116</v>
      </c>
      <c r="D2298" s="33">
        <v>43858</v>
      </c>
      <c r="E2298">
        <v>5</v>
      </c>
      <c r="F2298">
        <v>0</v>
      </c>
      <c r="K2298">
        <v>1.4999999999999999E-2</v>
      </c>
      <c r="L2298">
        <v>0</v>
      </c>
      <c r="AV2298">
        <v>0</v>
      </c>
      <c r="AW2298">
        <v>332915074</v>
      </c>
      <c r="AX2298">
        <v>35.607999999999997</v>
      </c>
      <c r="AY2298">
        <v>38.299999999999997</v>
      </c>
      <c r="AZ2298">
        <v>15.413</v>
      </c>
      <c r="BA2298">
        <v>9.7319999999999993</v>
      </c>
      <c r="BB2298">
        <v>54225.446000000004</v>
      </c>
      <c r="BC2298">
        <v>1.2</v>
      </c>
      <c r="BD2298">
        <v>151.089</v>
      </c>
      <c r="BE2298">
        <v>10.79</v>
      </c>
      <c r="BF2298">
        <v>19.100000000000001</v>
      </c>
      <c r="BG2298">
        <v>24.6</v>
      </c>
      <c r="BI2298">
        <v>2.77</v>
      </c>
      <c r="BJ2298">
        <v>78.86</v>
      </c>
      <c r="BK2298">
        <v>0.92600000000000005</v>
      </c>
    </row>
    <row r="2299" spans="1:67" x14ac:dyDescent="0.3">
      <c r="A2299" t="s">
        <v>210</v>
      </c>
      <c r="B2299" t="s">
        <v>211</v>
      </c>
      <c r="C2299" t="s">
        <v>116</v>
      </c>
      <c r="D2299" s="33">
        <v>43859</v>
      </c>
      <c r="E2299">
        <v>6</v>
      </c>
      <c r="F2299">
        <v>1</v>
      </c>
      <c r="G2299">
        <v>0.71399999999999997</v>
      </c>
      <c r="K2299">
        <v>1.7999999999999999E-2</v>
      </c>
      <c r="L2299">
        <v>3.0000000000000001E-3</v>
      </c>
      <c r="M2299">
        <v>2E-3</v>
      </c>
      <c r="AV2299">
        <v>0</v>
      </c>
      <c r="AW2299">
        <v>332915074</v>
      </c>
      <c r="AX2299">
        <v>35.607999999999997</v>
      </c>
      <c r="AY2299">
        <v>38.299999999999997</v>
      </c>
      <c r="AZ2299">
        <v>15.413</v>
      </c>
      <c r="BA2299">
        <v>9.7319999999999993</v>
      </c>
      <c r="BB2299">
        <v>54225.446000000004</v>
      </c>
      <c r="BC2299">
        <v>1.2</v>
      </c>
      <c r="BD2299">
        <v>151.089</v>
      </c>
      <c r="BE2299">
        <v>10.79</v>
      </c>
      <c r="BF2299">
        <v>19.100000000000001</v>
      </c>
      <c r="BG2299">
        <v>24.6</v>
      </c>
      <c r="BI2299">
        <v>2.77</v>
      </c>
      <c r="BJ2299">
        <v>78.86</v>
      </c>
      <c r="BK2299">
        <v>0.92600000000000005</v>
      </c>
    </row>
    <row r="2300" spans="1:67" x14ac:dyDescent="0.3">
      <c r="A2300" t="s">
        <v>210</v>
      </c>
      <c r="B2300" t="s">
        <v>211</v>
      </c>
      <c r="C2300" t="s">
        <v>116</v>
      </c>
      <c r="D2300" s="33">
        <v>43860</v>
      </c>
      <c r="E2300">
        <v>6</v>
      </c>
      <c r="F2300">
        <v>0</v>
      </c>
      <c r="G2300">
        <v>0.71399999999999997</v>
      </c>
      <c r="K2300">
        <v>1.7999999999999999E-2</v>
      </c>
      <c r="L2300">
        <v>0</v>
      </c>
      <c r="M2300">
        <v>2E-3</v>
      </c>
      <c r="AV2300">
        <v>0</v>
      </c>
      <c r="AW2300">
        <v>332915074</v>
      </c>
      <c r="AX2300">
        <v>35.607999999999997</v>
      </c>
      <c r="AY2300">
        <v>38.299999999999997</v>
      </c>
      <c r="AZ2300">
        <v>15.413</v>
      </c>
      <c r="BA2300">
        <v>9.7319999999999993</v>
      </c>
      <c r="BB2300">
        <v>54225.446000000004</v>
      </c>
      <c r="BC2300">
        <v>1.2</v>
      </c>
      <c r="BD2300">
        <v>151.089</v>
      </c>
      <c r="BE2300">
        <v>10.79</v>
      </c>
      <c r="BF2300">
        <v>19.100000000000001</v>
      </c>
      <c r="BG2300">
        <v>24.6</v>
      </c>
      <c r="BI2300">
        <v>2.77</v>
      </c>
      <c r="BJ2300">
        <v>78.86</v>
      </c>
      <c r="BK2300">
        <v>0.92600000000000005</v>
      </c>
    </row>
    <row r="2301" spans="1:67" x14ac:dyDescent="0.3">
      <c r="A2301" t="s">
        <v>210</v>
      </c>
      <c r="B2301" t="s">
        <v>211</v>
      </c>
      <c r="C2301" t="s">
        <v>116</v>
      </c>
      <c r="D2301" s="33">
        <v>43861</v>
      </c>
      <c r="E2301">
        <v>8</v>
      </c>
      <c r="F2301">
        <v>2</v>
      </c>
      <c r="G2301">
        <v>0.85699999999999998</v>
      </c>
      <c r="K2301">
        <v>2.4E-2</v>
      </c>
      <c r="L2301">
        <v>6.0000000000000001E-3</v>
      </c>
      <c r="M2301">
        <v>3.0000000000000001E-3</v>
      </c>
      <c r="AV2301">
        <v>0</v>
      </c>
      <c r="AW2301">
        <v>332915074</v>
      </c>
      <c r="AX2301">
        <v>35.607999999999997</v>
      </c>
      <c r="AY2301">
        <v>38.299999999999997</v>
      </c>
      <c r="AZ2301">
        <v>15.413</v>
      </c>
      <c r="BA2301">
        <v>9.7319999999999993</v>
      </c>
      <c r="BB2301">
        <v>54225.446000000004</v>
      </c>
      <c r="BC2301">
        <v>1.2</v>
      </c>
      <c r="BD2301">
        <v>151.089</v>
      </c>
      <c r="BE2301">
        <v>10.79</v>
      </c>
      <c r="BF2301">
        <v>19.100000000000001</v>
      </c>
      <c r="BG2301">
        <v>24.6</v>
      </c>
      <c r="BI2301">
        <v>2.77</v>
      </c>
      <c r="BJ2301">
        <v>78.86</v>
      </c>
      <c r="BK2301">
        <v>0.92600000000000005</v>
      </c>
    </row>
    <row r="2302" spans="1:67" x14ac:dyDescent="0.3">
      <c r="A2302" t="s">
        <v>210</v>
      </c>
      <c r="B2302" t="s">
        <v>211</v>
      </c>
      <c r="C2302" t="s">
        <v>116</v>
      </c>
      <c r="D2302" s="33">
        <v>43862</v>
      </c>
      <c r="E2302">
        <v>8</v>
      </c>
      <c r="F2302">
        <v>0</v>
      </c>
      <c r="G2302">
        <v>0.85699999999999998</v>
      </c>
      <c r="K2302">
        <v>2.4E-2</v>
      </c>
      <c r="L2302">
        <v>0</v>
      </c>
      <c r="M2302">
        <v>3.0000000000000001E-3</v>
      </c>
      <c r="AV2302">
        <v>0</v>
      </c>
      <c r="AW2302">
        <v>332915074</v>
      </c>
      <c r="AX2302">
        <v>35.607999999999997</v>
      </c>
      <c r="AY2302">
        <v>38.299999999999997</v>
      </c>
      <c r="AZ2302">
        <v>15.413</v>
      </c>
      <c r="BA2302">
        <v>9.7319999999999993</v>
      </c>
      <c r="BB2302">
        <v>54225.446000000004</v>
      </c>
      <c r="BC2302">
        <v>1.2</v>
      </c>
      <c r="BD2302">
        <v>151.089</v>
      </c>
      <c r="BE2302">
        <v>10.79</v>
      </c>
      <c r="BF2302">
        <v>19.100000000000001</v>
      </c>
      <c r="BG2302">
        <v>24.6</v>
      </c>
      <c r="BI2302">
        <v>2.77</v>
      </c>
      <c r="BJ2302">
        <v>78.86</v>
      </c>
      <c r="BK2302">
        <v>0.92600000000000005</v>
      </c>
    </row>
    <row r="2303" spans="1:67" x14ac:dyDescent="0.3">
      <c r="A2303" t="s">
        <v>210</v>
      </c>
      <c r="B2303" t="s">
        <v>211</v>
      </c>
      <c r="C2303" t="s">
        <v>116</v>
      </c>
      <c r="D2303" s="33">
        <v>43863</v>
      </c>
      <c r="E2303">
        <v>8</v>
      </c>
      <c r="F2303">
        <v>0</v>
      </c>
      <c r="G2303">
        <v>0.42899999999999999</v>
      </c>
      <c r="K2303">
        <v>2.4E-2</v>
      </c>
      <c r="L2303">
        <v>0</v>
      </c>
      <c r="M2303">
        <v>1E-3</v>
      </c>
      <c r="AV2303">
        <v>5.56</v>
      </c>
      <c r="AW2303">
        <v>332915074</v>
      </c>
      <c r="AX2303">
        <v>35.607999999999997</v>
      </c>
      <c r="AY2303">
        <v>38.299999999999997</v>
      </c>
      <c r="AZ2303">
        <v>15.413</v>
      </c>
      <c r="BA2303">
        <v>9.7319999999999993</v>
      </c>
      <c r="BB2303">
        <v>54225.446000000004</v>
      </c>
      <c r="BC2303">
        <v>1.2</v>
      </c>
      <c r="BD2303">
        <v>151.089</v>
      </c>
      <c r="BE2303">
        <v>10.79</v>
      </c>
      <c r="BF2303">
        <v>19.100000000000001</v>
      </c>
      <c r="BG2303">
        <v>24.6</v>
      </c>
      <c r="BI2303">
        <v>2.77</v>
      </c>
      <c r="BJ2303">
        <v>78.86</v>
      </c>
      <c r="BK2303">
        <v>0.92600000000000005</v>
      </c>
      <c r="BL2303">
        <v>-10525</v>
      </c>
      <c r="BM2303">
        <v>-3.41</v>
      </c>
      <c r="BN2303">
        <v>-2.65</v>
      </c>
      <c r="BO2303">
        <v>-31.614669391629899</v>
      </c>
    </row>
    <row r="2304" spans="1:67" x14ac:dyDescent="0.3">
      <c r="A2304" t="s">
        <v>210</v>
      </c>
      <c r="B2304" t="s">
        <v>211</v>
      </c>
      <c r="C2304" t="s">
        <v>116</v>
      </c>
      <c r="D2304" s="33">
        <v>43864</v>
      </c>
      <c r="E2304">
        <v>11</v>
      </c>
      <c r="F2304">
        <v>3</v>
      </c>
      <c r="G2304">
        <v>0.85699999999999998</v>
      </c>
      <c r="K2304">
        <v>3.3000000000000002E-2</v>
      </c>
      <c r="L2304">
        <v>8.9999999999999993E-3</v>
      </c>
      <c r="M2304">
        <v>3.0000000000000001E-3</v>
      </c>
      <c r="AV2304">
        <v>5.56</v>
      </c>
      <c r="AW2304">
        <v>332915074</v>
      </c>
      <c r="AX2304">
        <v>35.607999999999997</v>
      </c>
      <c r="AY2304">
        <v>38.299999999999997</v>
      </c>
      <c r="AZ2304">
        <v>15.413</v>
      </c>
      <c r="BA2304">
        <v>9.7319999999999993</v>
      </c>
      <c r="BB2304">
        <v>54225.446000000004</v>
      </c>
      <c r="BC2304">
        <v>1.2</v>
      </c>
      <c r="BD2304">
        <v>151.089</v>
      </c>
      <c r="BE2304">
        <v>10.79</v>
      </c>
      <c r="BF2304">
        <v>19.100000000000001</v>
      </c>
      <c r="BG2304">
        <v>24.6</v>
      </c>
      <c r="BI2304">
        <v>2.77</v>
      </c>
      <c r="BJ2304">
        <v>78.86</v>
      </c>
      <c r="BK2304">
        <v>0.92600000000000005</v>
      </c>
    </row>
    <row r="2305" spans="1:67" x14ac:dyDescent="0.3">
      <c r="A2305" t="s">
        <v>210</v>
      </c>
      <c r="B2305" t="s">
        <v>211</v>
      </c>
      <c r="C2305" t="s">
        <v>116</v>
      </c>
      <c r="D2305" s="33">
        <v>43865</v>
      </c>
      <c r="E2305">
        <v>11</v>
      </c>
      <c r="F2305">
        <v>0</v>
      </c>
      <c r="G2305">
        <v>0.85699999999999998</v>
      </c>
      <c r="K2305">
        <v>3.3000000000000002E-2</v>
      </c>
      <c r="L2305">
        <v>0</v>
      </c>
      <c r="M2305">
        <v>3.0000000000000001E-3</v>
      </c>
      <c r="AV2305">
        <v>5.56</v>
      </c>
      <c r="AW2305">
        <v>332915074</v>
      </c>
      <c r="AX2305">
        <v>35.607999999999997</v>
      </c>
      <c r="AY2305">
        <v>38.299999999999997</v>
      </c>
      <c r="AZ2305">
        <v>15.413</v>
      </c>
      <c r="BA2305">
        <v>9.7319999999999993</v>
      </c>
      <c r="BB2305">
        <v>54225.446000000004</v>
      </c>
      <c r="BC2305">
        <v>1.2</v>
      </c>
      <c r="BD2305">
        <v>151.089</v>
      </c>
      <c r="BE2305">
        <v>10.79</v>
      </c>
      <c r="BF2305">
        <v>19.100000000000001</v>
      </c>
      <c r="BG2305">
        <v>24.6</v>
      </c>
      <c r="BI2305">
        <v>2.77</v>
      </c>
      <c r="BJ2305">
        <v>78.86</v>
      </c>
      <c r="BK2305">
        <v>0.92600000000000005</v>
      </c>
    </row>
    <row r="2306" spans="1:67" x14ac:dyDescent="0.3">
      <c r="A2306" t="s">
        <v>210</v>
      </c>
      <c r="B2306" t="s">
        <v>211</v>
      </c>
      <c r="C2306" t="s">
        <v>116</v>
      </c>
      <c r="D2306" s="33">
        <v>43866</v>
      </c>
      <c r="E2306">
        <v>11</v>
      </c>
      <c r="F2306">
        <v>0</v>
      </c>
      <c r="G2306">
        <v>0.71399999999999997</v>
      </c>
      <c r="K2306">
        <v>3.3000000000000002E-2</v>
      </c>
      <c r="L2306">
        <v>0</v>
      </c>
      <c r="M2306">
        <v>2E-3</v>
      </c>
      <c r="AV2306">
        <v>5.56</v>
      </c>
      <c r="AW2306">
        <v>332915074</v>
      </c>
      <c r="AX2306">
        <v>35.607999999999997</v>
      </c>
      <c r="AY2306">
        <v>38.299999999999997</v>
      </c>
      <c r="AZ2306">
        <v>15.413</v>
      </c>
      <c r="BA2306">
        <v>9.7319999999999993</v>
      </c>
      <c r="BB2306">
        <v>54225.446000000004</v>
      </c>
      <c r="BC2306">
        <v>1.2</v>
      </c>
      <c r="BD2306">
        <v>151.089</v>
      </c>
      <c r="BE2306">
        <v>10.79</v>
      </c>
      <c r="BF2306">
        <v>19.100000000000001</v>
      </c>
      <c r="BG2306">
        <v>24.6</v>
      </c>
      <c r="BI2306">
        <v>2.77</v>
      </c>
      <c r="BJ2306">
        <v>78.86</v>
      </c>
      <c r="BK2306">
        <v>0.92600000000000005</v>
      </c>
    </row>
    <row r="2307" spans="1:67" x14ac:dyDescent="0.3">
      <c r="A2307" t="s">
        <v>210</v>
      </c>
      <c r="B2307" t="s">
        <v>211</v>
      </c>
      <c r="C2307" t="s">
        <v>116</v>
      </c>
      <c r="D2307" s="33">
        <v>43867</v>
      </c>
      <c r="E2307">
        <v>12</v>
      </c>
      <c r="F2307">
        <v>1</v>
      </c>
      <c r="G2307">
        <v>0.85699999999999998</v>
      </c>
      <c r="K2307">
        <v>3.5999999999999997E-2</v>
      </c>
      <c r="L2307">
        <v>3.0000000000000001E-3</v>
      </c>
      <c r="M2307">
        <v>3.0000000000000001E-3</v>
      </c>
      <c r="AV2307">
        <v>5.56</v>
      </c>
      <c r="AW2307">
        <v>332915074</v>
      </c>
      <c r="AX2307">
        <v>35.607999999999997</v>
      </c>
      <c r="AY2307">
        <v>38.299999999999997</v>
      </c>
      <c r="AZ2307">
        <v>15.413</v>
      </c>
      <c r="BA2307">
        <v>9.7319999999999993</v>
      </c>
      <c r="BB2307">
        <v>54225.446000000004</v>
      </c>
      <c r="BC2307">
        <v>1.2</v>
      </c>
      <c r="BD2307">
        <v>151.089</v>
      </c>
      <c r="BE2307">
        <v>10.79</v>
      </c>
      <c r="BF2307">
        <v>19.100000000000001</v>
      </c>
      <c r="BG2307">
        <v>24.6</v>
      </c>
      <c r="BI2307">
        <v>2.77</v>
      </c>
      <c r="BJ2307">
        <v>78.86</v>
      </c>
      <c r="BK2307">
        <v>0.92600000000000005</v>
      </c>
    </row>
    <row r="2308" spans="1:67" x14ac:dyDescent="0.3">
      <c r="A2308" t="s">
        <v>210</v>
      </c>
      <c r="B2308" t="s">
        <v>211</v>
      </c>
      <c r="C2308" t="s">
        <v>116</v>
      </c>
      <c r="D2308" s="33">
        <v>43868</v>
      </c>
      <c r="E2308">
        <v>12</v>
      </c>
      <c r="F2308">
        <v>0</v>
      </c>
      <c r="G2308">
        <v>0.57099999999999995</v>
      </c>
      <c r="K2308">
        <v>3.5999999999999997E-2</v>
      </c>
      <c r="L2308">
        <v>0</v>
      </c>
      <c r="M2308">
        <v>2E-3</v>
      </c>
      <c r="AV2308">
        <v>5.56</v>
      </c>
      <c r="AW2308">
        <v>332915074</v>
      </c>
      <c r="AX2308">
        <v>35.607999999999997</v>
      </c>
      <c r="AY2308">
        <v>38.299999999999997</v>
      </c>
      <c r="AZ2308">
        <v>15.413</v>
      </c>
      <c r="BA2308">
        <v>9.7319999999999993</v>
      </c>
      <c r="BB2308">
        <v>54225.446000000004</v>
      </c>
      <c r="BC2308">
        <v>1.2</v>
      </c>
      <c r="BD2308">
        <v>151.089</v>
      </c>
      <c r="BE2308">
        <v>10.79</v>
      </c>
      <c r="BF2308">
        <v>19.100000000000001</v>
      </c>
      <c r="BG2308">
        <v>24.6</v>
      </c>
      <c r="BI2308">
        <v>2.77</v>
      </c>
      <c r="BJ2308">
        <v>78.86</v>
      </c>
      <c r="BK2308">
        <v>0.92600000000000005</v>
      </c>
    </row>
    <row r="2309" spans="1:67" x14ac:dyDescent="0.3">
      <c r="A2309" t="s">
        <v>210</v>
      </c>
      <c r="B2309" t="s">
        <v>211</v>
      </c>
      <c r="C2309" t="s">
        <v>116</v>
      </c>
      <c r="D2309" s="33">
        <v>43869</v>
      </c>
      <c r="E2309">
        <v>12</v>
      </c>
      <c r="F2309">
        <v>0</v>
      </c>
      <c r="G2309">
        <v>0.57099999999999995</v>
      </c>
      <c r="K2309">
        <v>3.5999999999999997E-2</v>
      </c>
      <c r="L2309">
        <v>0</v>
      </c>
      <c r="M2309">
        <v>2E-3</v>
      </c>
      <c r="AV2309">
        <v>5.56</v>
      </c>
      <c r="AW2309">
        <v>332915074</v>
      </c>
      <c r="AX2309">
        <v>35.607999999999997</v>
      </c>
      <c r="AY2309">
        <v>38.299999999999997</v>
      </c>
      <c r="AZ2309">
        <v>15.413</v>
      </c>
      <c r="BA2309">
        <v>9.7319999999999993</v>
      </c>
      <c r="BB2309">
        <v>54225.446000000004</v>
      </c>
      <c r="BC2309">
        <v>1.2</v>
      </c>
      <c r="BD2309">
        <v>151.089</v>
      </c>
      <c r="BE2309">
        <v>10.79</v>
      </c>
      <c r="BF2309">
        <v>19.100000000000001</v>
      </c>
      <c r="BG2309">
        <v>24.6</v>
      </c>
      <c r="BI2309">
        <v>2.77</v>
      </c>
      <c r="BJ2309">
        <v>78.86</v>
      </c>
      <c r="BK2309">
        <v>0.92600000000000005</v>
      </c>
    </row>
    <row r="2310" spans="1:67" x14ac:dyDescent="0.3">
      <c r="A2310" t="s">
        <v>210</v>
      </c>
      <c r="B2310" t="s">
        <v>211</v>
      </c>
      <c r="C2310" t="s">
        <v>116</v>
      </c>
      <c r="D2310" s="33">
        <v>43870</v>
      </c>
      <c r="E2310">
        <v>12</v>
      </c>
      <c r="F2310">
        <v>0</v>
      </c>
      <c r="G2310">
        <v>0.57099999999999995</v>
      </c>
      <c r="K2310">
        <v>3.5999999999999997E-2</v>
      </c>
      <c r="L2310">
        <v>0</v>
      </c>
      <c r="M2310">
        <v>2E-3</v>
      </c>
      <c r="AV2310">
        <v>5.56</v>
      </c>
      <c r="AW2310">
        <v>332915074</v>
      </c>
      <c r="AX2310">
        <v>35.607999999999997</v>
      </c>
      <c r="AY2310">
        <v>38.299999999999997</v>
      </c>
      <c r="AZ2310">
        <v>15.413</v>
      </c>
      <c r="BA2310">
        <v>9.7319999999999993</v>
      </c>
      <c r="BB2310">
        <v>54225.446000000004</v>
      </c>
      <c r="BC2310">
        <v>1.2</v>
      </c>
      <c r="BD2310">
        <v>151.089</v>
      </c>
      <c r="BE2310">
        <v>10.79</v>
      </c>
      <c r="BF2310">
        <v>19.100000000000001</v>
      </c>
      <c r="BG2310">
        <v>24.6</v>
      </c>
      <c r="BI2310">
        <v>2.77</v>
      </c>
      <c r="BJ2310">
        <v>78.86</v>
      </c>
      <c r="BK2310">
        <v>0.92600000000000005</v>
      </c>
      <c r="BL2310">
        <v>-11620.8</v>
      </c>
      <c r="BM2310">
        <v>-3.15</v>
      </c>
      <c r="BN2310">
        <v>-1.81</v>
      </c>
      <c r="BO2310">
        <v>-34.906199531235401</v>
      </c>
    </row>
    <row r="2311" spans="1:67" x14ac:dyDescent="0.3">
      <c r="A2311" t="s">
        <v>210</v>
      </c>
      <c r="B2311" t="s">
        <v>211</v>
      </c>
      <c r="C2311" t="s">
        <v>116</v>
      </c>
      <c r="D2311" s="33">
        <v>43871</v>
      </c>
      <c r="E2311">
        <v>12</v>
      </c>
      <c r="F2311">
        <v>0</v>
      </c>
      <c r="G2311">
        <v>0.14299999999999999</v>
      </c>
      <c r="K2311">
        <v>3.5999999999999997E-2</v>
      </c>
      <c r="L2311">
        <v>0</v>
      </c>
      <c r="M2311">
        <v>0</v>
      </c>
      <c r="AV2311">
        <v>5.56</v>
      </c>
      <c r="AW2311">
        <v>332915074</v>
      </c>
      <c r="AX2311">
        <v>35.607999999999997</v>
      </c>
      <c r="AY2311">
        <v>38.299999999999997</v>
      </c>
      <c r="AZ2311">
        <v>15.413</v>
      </c>
      <c r="BA2311">
        <v>9.7319999999999993</v>
      </c>
      <c r="BB2311">
        <v>54225.446000000004</v>
      </c>
      <c r="BC2311">
        <v>1.2</v>
      </c>
      <c r="BD2311">
        <v>151.089</v>
      </c>
      <c r="BE2311">
        <v>10.79</v>
      </c>
      <c r="BF2311">
        <v>19.100000000000001</v>
      </c>
      <c r="BG2311">
        <v>24.6</v>
      </c>
      <c r="BI2311">
        <v>2.77</v>
      </c>
      <c r="BJ2311">
        <v>78.86</v>
      </c>
      <c r="BK2311">
        <v>0.92600000000000005</v>
      </c>
    </row>
    <row r="2312" spans="1:67" x14ac:dyDescent="0.3">
      <c r="A2312" t="s">
        <v>210</v>
      </c>
      <c r="B2312" t="s">
        <v>211</v>
      </c>
      <c r="C2312" t="s">
        <v>116</v>
      </c>
      <c r="D2312" s="33">
        <v>43872</v>
      </c>
      <c r="E2312">
        <v>13</v>
      </c>
      <c r="F2312">
        <v>1</v>
      </c>
      <c r="G2312">
        <v>0.28599999999999998</v>
      </c>
      <c r="K2312">
        <v>3.9E-2</v>
      </c>
      <c r="L2312">
        <v>3.0000000000000001E-3</v>
      </c>
      <c r="M2312">
        <v>1E-3</v>
      </c>
      <c r="AV2312">
        <v>5.56</v>
      </c>
      <c r="AW2312">
        <v>332915074</v>
      </c>
      <c r="AX2312">
        <v>35.607999999999997</v>
      </c>
      <c r="AY2312">
        <v>38.299999999999997</v>
      </c>
      <c r="AZ2312">
        <v>15.413</v>
      </c>
      <c r="BA2312">
        <v>9.7319999999999993</v>
      </c>
      <c r="BB2312">
        <v>54225.446000000004</v>
      </c>
      <c r="BC2312">
        <v>1.2</v>
      </c>
      <c r="BD2312">
        <v>151.089</v>
      </c>
      <c r="BE2312">
        <v>10.79</v>
      </c>
      <c r="BF2312">
        <v>19.100000000000001</v>
      </c>
      <c r="BG2312">
        <v>24.6</v>
      </c>
      <c r="BI2312">
        <v>2.77</v>
      </c>
      <c r="BJ2312">
        <v>78.86</v>
      </c>
      <c r="BK2312">
        <v>0.92600000000000005</v>
      </c>
    </row>
    <row r="2313" spans="1:67" x14ac:dyDescent="0.3">
      <c r="A2313" t="s">
        <v>210</v>
      </c>
      <c r="B2313" t="s">
        <v>211</v>
      </c>
      <c r="C2313" t="s">
        <v>116</v>
      </c>
      <c r="D2313" s="33">
        <v>43873</v>
      </c>
      <c r="E2313">
        <v>13</v>
      </c>
      <c r="F2313">
        <v>0</v>
      </c>
      <c r="G2313">
        <v>0.28599999999999998</v>
      </c>
      <c r="K2313">
        <v>3.9E-2</v>
      </c>
      <c r="L2313">
        <v>0</v>
      </c>
      <c r="M2313">
        <v>1E-3</v>
      </c>
      <c r="AV2313">
        <v>5.56</v>
      </c>
      <c r="AW2313">
        <v>332915074</v>
      </c>
      <c r="AX2313">
        <v>35.607999999999997</v>
      </c>
      <c r="AY2313">
        <v>38.299999999999997</v>
      </c>
      <c r="AZ2313">
        <v>15.413</v>
      </c>
      <c r="BA2313">
        <v>9.7319999999999993</v>
      </c>
      <c r="BB2313">
        <v>54225.446000000004</v>
      </c>
      <c r="BC2313">
        <v>1.2</v>
      </c>
      <c r="BD2313">
        <v>151.089</v>
      </c>
      <c r="BE2313">
        <v>10.79</v>
      </c>
      <c r="BF2313">
        <v>19.100000000000001</v>
      </c>
      <c r="BG2313">
        <v>24.6</v>
      </c>
      <c r="BI2313">
        <v>2.77</v>
      </c>
      <c r="BJ2313">
        <v>78.86</v>
      </c>
      <c r="BK2313">
        <v>0.92600000000000005</v>
      </c>
    </row>
    <row r="2314" spans="1:67" x14ac:dyDescent="0.3">
      <c r="A2314" t="s">
        <v>210</v>
      </c>
      <c r="B2314" t="s">
        <v>211</v>
      </c>
      <c r="C2314" t="s">
        <v>116</v>
      </c>
      <c r="D2314" s="33">
        <v>43874</v>
      </c>
      <c r="E2314">
        <v>14</v>
      </c>
      <c r="F2314">
        <v>1</v>
      </c>
      <c r="G2314">
        <v>0.28599999999999998</v>
      </c>
      <c r="K2314">
        <v>4.2000000000000003E-2</v>
      </c>
      <c r="L2314">
        <v>3.0000000000000001E-3</v>
      </c>
      <c r="M2314">
        <v>1E-3</v>
      </c>
      <c r="AV2314">
        <v>5.56</v>
      </c>
      <c r="AW2314">
        <v>332915074</v>
      </c>
      <c r="AX2314">
        <v>35.607999999999997</v>
      </c>
      <c r="AY2314">
        <v>38.299999999999997</v>
      </c>
      <c r="AZ2314">
        <v>15.413</v>
      </c>
      <c r="BA2314">
        <v>9.7319999999999993</v>
      </c>
      <c r="BB2314">
        <v>54225.446000000004</v>
      </c>
      <c r="BC2314">
        <v>1.2</v>
      </c>
      <c r="BD2314">
        <v>151.089</v>
      </c>
      <c r="BE2314">
        <v>10.79</v>
      </c>
      <c r="BF2314">
        <v>19.100000000000001</v>
      </c>
      <c r="BG2314">
        <v>24.6</v>
      </c>
      <c r="BI2314">
        <v>2.77</v>
      </c>
      <c r="BJ2314">
        <v>78.86</v>
      </c>
      <c r="BK2314">
        <v>0.92600000000000005</v>
      </c>
    </row>
    <row r="2315" spans="1:67" x14ac:dyDescent="0.3">
      <c r="A2315" t="s">
        <v>210</v>
      </c>
      <c r="B2315" t="s">
        <v>211</v>
      </c>
      <c r="C2315" t="s">
        <v>116</v>
      </c>
      <c r="D2315" s="33">
        <v>43875</v>
      </c>
      <c r="E2315">
        <v>14</v>
      </c>
      <c r="F2315">
        <v>0</v>
      </c>
      <c r="G2315">
        <v>0.28599999999999998</v>
      </c>
      <c r="K2315">
        <v>4.2000000000000003E-2</v>
      </c>
      <c r="L2315">
        <v>0</v>
      </c>
      <c r="M2315">
        <v>1E-3</v>
      </c>
      <c r="AV2315">
        <v>5.56</v>
      </c>
      <c r="AW2315">
        <v>332915074</v>
      </c>
      <c r="AX2315">
        <v>35.607999999999997</v>
      </c>
      <c r="AY2315">
        <v>38.299999999999997</v>
      </c>
      <c r="AZ2315">
        <v>15.413</v>
      </c>
      <c r="BA2315">
        <v>9.7319999999999993</v>
      </c>
      <c r="BB2315">
        <v>54225.446000000004</v>
      </c>
      <c r="BC2315">
        <v>1.2</v>
      </c>
      <c r="BD2315">
        <v>151.089</v>
      </c>
      <c r="BE2315">
        <v>10.79</v>
      </c>
      <c r="BF2315">
        <v>19.100000000000001</v>
      </c>
      <c r="BG2315">
        <v>24.6</v>
      </c>
      <c r="BI2315">
        <v>2.77</v>
      </c>
      <c r="BJ2315">
        <v>78.86</v>
      </c>
      <c r="BK2315">
        <v>0.92600000000000005</v>
      </c>
    </row>
    <row r="2316" spans="1:67" x14ac:dyDescent="0.3">
      <c r="A2316" t="s">
        <v>210</v>
      </c>
      <c r="B2316" t="s">
        <v>211</v>
      </c>
      <c r="C2316" t="s">
        <v>116</v>
      </c>
      <c r="D2316" s="33">
        <v>43876</v>
      </c>
      <c r="E2316">
        <v>14</v>
      </c>
      <c r="F2316">
        <v>0</v>
      </c>
      <c r="G2316">
        <v>0.28599999999999998</v>
      </c>
      <c r="K2316">
        <v>4.2000000000000003E-2</v>
      </c>
      <c r="L2316">
        <v>0</v>
      </c>
      <c r="M2316">
        <v>1E-3</v>
      </c>
      <c r="AV2316">
        <v>5.56</v>
      </c>
      <c r="AW2316">
        <v>332915074</v>
      </c>
      <c r="AX2316">
        <v>35.607999999999997</v>
      </c>
      <c r="AY2316">
        <v>38.299999999999997</v>
      </c>
      <c r="AZ2316">
        <v>15.413</v>
      </c>
      <c r="BA2316">
        <v>9.7319999999999993</v>
      </c>
      <c r="BB2316">
        <v>54225.446000000004</v>
      </c>
      <c r="BC2316">
        <v>1.2</v>
      </c>
      <c r="BD2316">
        <v>151.089</v>
      </c>
      <c r="BE2316">
        <v>10.79</v>
      </c>
      <c r="BF2316">
        <v>19.100000000000001</v>
      </c>
      <c r="BG2316">
        <v>24.6</v>
      </c>
      <c r="BI2316">
        <v>2.77</v>
      </c>
      <c r="BJ2316">
        <v>78.86</v>
      </c>
      <c r="BK2316">
        <v>0.92600000000000005</v>
      </c>
    </row>
    <row r="2317" spans="1:67" x14ac:dyDescent="0.3">
      <c r="A2317" t="s">
        <v>210</v>
      </c>
      <c r="B2317" t="s">
        <v>211</v>
      </c>
      <c r="C2317" t="s">
        <v>116</v>
      </c>
      <c r="D2317" s="33">
        <v>43877</v>
      </c>
      <c r="E2317">
        <v>14</v>
      </c>
      <c r="F2317">
        <v>0</v>
      </c>
      <c r="G2317">
        <v>0.28599999999999998</v>
      </c>
      <c r="K2317">
        <v>4.2000000000000003E-2</v>
      </c>
      <c r="L2317">
        <v>0</v>
      </c>
      <c r="M2317">
        <v>1E-3</v>
      </c>
      <c r="AV2317">
        <v>5.56</v>
      </c>
      <c r="AW2317">
        <v>332915074</v>
      </c>
      <c r="AX2317">
        <v>35.607999999999997</v>
      </c>
      <c r="AY2317">
        <v>38.299999999999997</v>
      </c>
      <c r="AZ2317">
        <v>15.413</v>
      </c>
      <c r="BA2317">
        <v>9.7319999999999993</v>
      </c>
      <c r="BB2317">
        <v>54225.446000000004</v>
      </c>
      <c r="BC2317">
        <v>1.2</v>
      </c>
      <c r="BD2317">
        <v>151.089</v>
      </c>
      <c r="BE2317">
        <v>10.79</v>
      </c>
      <c r="BF2317">
        <v>19.100000000000001</v>
      </c>
      <c r="BG2317">
        <v>24.6</v>
      </c>
      <c r="BI2317">
        <v>2.77</v>
      </c>
      <c r="BJ2317">
        <v>78.86</v>
      </c>
      <c r="BK2317">
        <v>0.92600000000000005</v>
      </c>
      <c r="BL2317">
        <v>-13050.4</v>
      </c>
      <c r="BM2317">
        <v>-3.04</v>
      </c>
      <c r="BN2317">
        <v>-2.37</v>
      </c>
      <c r="BO2317">
        <v>-39.2003877841831</v>
      </c>
    </row>
    <row r="2318" spans="1:67" x14ac:dyDescent="0.3">
      <c r="A2318" t="s">
        <v>210</v>
      </c>
      <c r="B2318" t="s">
        <v>211</v>
      </c>
      <c r="C2318" t="s">
        <v>116</v>
      </c>
      <c r="D2318" s="33">
        <v>43878</v>
      </c>
      <c r="E2318">
        <v>14</v>
      </c>
      <c r="F2318">
        <v>0</v>
      </c>
      <c r="G2318">
        <v>0.28599999999999998</v>
      </c>
      <c r="K2318">
        <v>4.2000000000000003E-2</v>
      </c>
      <c r="L2318">
        <v>0</v>
      </c>
      <c r="M2318">
        <v>1E-3</v>
      </c>
      <c r="AV2318">
        <v>5.56</v>
      </c>
      <c r="AW2318">
        <v>332915074</v>
      </c>
      <c r="AX2318">
        <v>35.607999999999997</v>
      </c>
      <c r="AY2318">
        <v>38.299999999999997</v>
      </c>
      <c r="AZ2318">
        <v>15.413</v>
      </c>
      <c r="BA2318">
        <v>9.7319999999999993</v>
      </c>
      <c r="BB2318">
        <v>54225.446000000004</v>
      </c>
      <c r="BC2318">
        <v>1.2</v>
      </c>
      <c r="BD2318">
        <v>151.089</v>
      </c>
      <c r="BE2318">
        <v>10.79</v>
      </c>
      <c r="BF2318">
        <v>19.100000000000001</v>
      </c>
      <c r="BG2318">
        <v>24.6</v>
      </c>
      <c r="BI2318">
        <v>2.77</v>
      </c>
      <c r="BJ2318">
        <v>78.86</v>
      </c>
      <c r="BK2318">
        <v>0.92600000000000005</v>
      </c>
    </row>
    <row r="2319" spans="1:67" x14ac:dyDescent="0.3">
      <c r="A2319" t="s">
        <v>210</v>
      </c>
      <c r="B2319" t="s">
        <v>211</v>
      </c>
      <c r="C2319" t="s">
        <v>116</v>
      </c>
      <c r="D2319" s="33">
        <v>43879</v>
      </c>
      <c r="E2319">
        <v>14</v>
      </c>
      <c r="F2319">
        <v>0</v>
      </c>
      <c r="G2319">
        <v>0.14299999999999999</v>
      </c>
      <c r="K2319">
        <v>4.2000000000000003E-2</v>
      </c>
      <c r="L2319">
        <v>0</v>
      </c>
      <c r="M2319">
        <v>0</v>
      </c>
      <c r="AV2319">
        <v>5.56</v>
      </c>
      <c r="AW2319">
        <v>332915074</v>
      </c>
      <c r="AX2319">
        <v>35.607999999999997</v>
      </c>
      <c r="AY2319">
        <v>38.299999999999997</v>
      </c>
      <c r="AZ2319">
        <v>15.413</v>
      </c>
      <c r="BA2319">
        <v>9.7319999999999993</v>
      </c>
      <c r="BB2319">
        <v>54225.446000000004</v>
      </c>
      <c r="BC2319">
        <v>1.2</v>
      </c>
      <c r="BD2319">
        <v>151.089</v>
      </c>
      <c r="BE2319">
        <v>10.79</v>
      </c>
      <c r="BF2319">
        <v>19.100000000000001</v>
      </c>
      <c r="BG2319">
        <v>24.6</v>
      </c>
      <c r="BI2319">
        <v>2.77</v>
      </c>
      <c r="BJ2319">
        <v>78.86</v>
      </c>
      <c r="BK2319">
        <v>0.92600000000000005</v>
      </c>
    </row>
    <row r="2320" spans="1:67" x14ac:dyDescent="0.3">
      <c r="A2320" t="s">
        <v>210</v>
      </c>
      <c r="B2320" t="s">
        <v>211</v>
      </c>
      <c r="C2320" t="s">
        <v>116</v>
      </c>
      <c r="D2320" s="33">
        <v>43880</v>
      </c>
      <c r="E2320">
        <v>14</v>
      </c>
      <c r="F2320">
        <v>0</v>
      </c>
      <c r="G2320">
        <v>0.14299999999999999</v>
      </c>
      <c r="K2320">
        <v>4.2000000000000003E-2</v>
      </c>
      <c r="L2320">
        <v>0</v>
      </c>
      <c r="M2320">
        <v>0</v>
      </c>
      <c r="AV2320">
        <v>5.56</v>
      </c>
      <c r="AW2320">
        <v>332915074</v>
      </c>
      <c r="AX2320">
        <v>35.607999999999997</v>
      </c>
      <c r="AY2320">
        <v>38.299999999999997</v>
      </c>
      <c r="AZ2320">
        <v>15.413</v>
      </c>
      <c r="BA2320">
        <v>9.7319999999999993</v>
      </c>
      <c r="BB2320">
        <v>54225.446000000004</v>
      </c>
      <c r="BC2320">
        <v>1.2</v>
      </c>
      <c r="BD2320">
        <v>151.089</v>
      </c>
      <c r="BE2320">
        <v>10.79</v>
      </c>
      <c r="BF2320">
        <v>19.100000000000001</v>
      </c>
      <c r="BG2320">
        <v>24.6</v>
      </c>
      <c r="BI2320">
        <v>2.77</v>
      </c>
      <c r="BJ2320">
        <v>78.86</v>
      </c>
      <c r="BK2320">
        <v>0.92600000000000005</v>
      </c>
    </row>
    <row r="2321" spans="1:67" x14ac:dyDescent="0.3">
      <c r="A2321" t="s">
        <v>210</v>
      </c>
      <c r="B2321" t="s">
        <v>211</v>
      </c>
      <c r="C2321" t="s">
        <v>116</v>
      </c>
      <c r="D2321" s="33">
        <v>43881</v>
      </c>
      <c r="E2321">
        <v>14</v>
      </c>
      <c r="F2321">
        <v>0</v>
      </c>
      <c r="G2321">
        <v>0</v>
      </c>
      <c r="K2321">
        <v>4.2000000000000003E-2</v>
      </c>
      <c r="L2321">
        <v>0</v>
      </c>
      <c r="M2321">
        <v>0</v>
      </c>
      <c r="AV2321">
        <v>5.56</v>
      </c>
      <c r="AW2321">
        <v>332915074</v>
      </c>
      <c r="AX2321">
        <v>35.607999999999997</v>
      </c>
      <c r="AY2321">
        <v>38.299999999999997</v>
      </c>
      <c r="AZ2321">
        <v>15.413</v>
      </c>
      <c r="BA2321">
        <v>9.7319999999999993</v>
      </c>
      <c r="BB2321">
        <v>54225.446000000004</v>
      </c>
      <c r="BC2321">
        <v>1.2</v>
      </c>
      <c r="BD2321">
        <v>151.089</v>
      </c>
      <c r="BE2321">
        <v>10.79</v>
      </c>
      <c r="BF2321">
        <v>19.100000000000001</v>
      </c>
      <c r="BG2321">
        <v>24.6</v>
      </c>
      <c r="BI2321">
        <v>2.77</v>
      </c>
      <c r="BJ2321">
        <v>78.86</v>
      </c>
      <c r="BK2321">
        <v>0.92600000000000005</v>
      </c>
    </row>
    <row r="2322" spans="1:67" x14ac:dyDescent="0.3">
      <c r="A2322" t="s">
        <v>210</v>
      </c>
      <c r="B2322" t="s">
        <v>211</v>
      </c>
      <c r="C2322" t="s">
        <v>116</v>
      </c>
      <c r="D2322" s="33">
        <v>43882</v>
      </c>
      <c r="E2322">
        <v>16</v>
      </c>
      <c r="F2322">
        <v>2</v>
      </c>
      <c r="G2322">
        <v>0.28599999999999998</v>
      </c>
      <c r="K2322">
        <v>4.8000000000000001E-2</v>
      </c>
      <c r="L2322">
        <v>6.0000000000000001E-3</v>
      </c>
      <c r="M2322">
        <v>1E-3</v>
      </c>
      <c r="AV2322">
        <v>5.56</v>
      </c>
      <c r="AW2322">
        <v>332915074</v>
      </c>
      <c r="AX2322">
        <v>35.607999999999997</v>
      </c>
      <c r="AY2322">
        <v>38.299999999999997</v>
      </c>
      <c r="AZ2322">
        <v>15.413</v>
      </c>
      <c r="BA2322">
        <v>9.7319999999999993</v>
      </c>
      <c r="BB2322">
        <v>54225.446000000004</v>
      </c>
      <c r="BC2322">
        <v>1.2</v>
      </c>
      <c r="BD2322">
        <v>151.089</v>
      </c>
      <c r="BE2322">
        <v>10.79</v>
      </c>
      <c r="BF2322">
        <v>19.100000000000001</v>
      </c>
      <c r="BG2322">
        <v>24.6</v>
      </c>
      <c r="BI2322">
        <v>2.77</v>
      </c>
      <c r="BJ2322">
        <v>78.86</v>
      </c>
      <c r="BK2322">
        <v>0.92600000000000005</v>
      </c>
    </row>
    <row r="2323" spans="1:67" x14ac:dyDescent="0.3">
      <c r="A2323" t="s">
        <v>210</v>
      </c>
      <c r="B2323" t="s">
        <v>211</v>
      </c>
      <c r="C2323" t="s">
        <v>116</v>
      </c>
      <c r="D2323" s="33">
        <v>43883</v>
      </c>
      <c r="E2323">
        <v>16</v>
      </c>
      <c r="F2323">
        <v>0</v>
      </c>
      <c r="G2323">
        <v>0.28599999999999998</v>
      </c>
      <c r="K2323">
        <v>4.8000000000000001E-2</v>
      </c>
      <c r="L2323">
        <v>0</v>
      </c>
      <c r="M2323">
        <v>1E-3</v>
      </c>
      <c r="AV2323">
        <v>5.56</v>
      </c>
      <c r="AW2323">
        <v>332915074</v>
      </c>
      <c r="AX2323">
        <v>35.607999999999997</v>
      </c>
      <c r="AY2323">
        <v>38.299999999999997</v>
      </c>
      <c r="AZ2323">
        <v>15.413</v>
      </c>
      <c r="BA2323">
        <v>9.7319999999999993</v>
      </c>
      <c r="BB2323">
        <v>54225.446000000004</v>
      </c>
      <c r="BC2323">
        <v>1.2</v>
      </c>
      <c r="BD2323">
        <v>151.089</v>
      </c>
      <c r="BE2323">
        <v>10.79</v>
      </c>
      <c r="BF2323">
        <v>19.100000000000001</v>
      </c>
      <c r="BG2323">
        <v>24.6</v>
      </c>
      <c r="BI2323">
        <v>2.77</v>
      </c>
      <c r="BJ2323">
        <v>78.86</v>
      </c>
      <c r="BK2323">
        <v>0.92600000000000005</v>
      </c>
    </row>
    <row r="2324" spans="1:67" x14ac:dyDescent="0.3">
      <c r="A2324" t="s">
        <v>210</v>
      </c>
      <c r="B2324" t="s">
        <v>211</v>
      </c>
      <c r="C2324" t="s">
        <v>116</v>
      </c>
      <c r="D2324" s="33">
        <v>43884</v>
      </c>
      <c r="E2324">
        <v>16</v>
      </c>
      <c r="F2324">
        <v>0</v>
      </c>
      <c r="G2324">
        <v>0.28599999999999998</v>
      </c>
      <c r="K2324">
        <v>4.8000000000000001E-2</v>
      </c>
      <c r="L2324">
        <v>0</v>
      </c>
      <c r="M2324">
        <v>1E-3</v>
      </c>
      <c r="AV2324">
        <v>5.56</v>
      </c>
      <c r="AW2324">
        <v>332915074</v>
      </c>
      <c r="AX2324">
        <v>35.607999999999997</v>
      </c>
      <c r="AY2324">
        <v>38.299999999999997</v>
      </c>
      <c r="AZ2324">
        <v>15.413</v>
      </c>
      <c r="BA2324">
        <v>9.7319999999999993</v>
      </c>
      <c r="BB2324">
        <v>54225.446000000004</v>
      </c>
      <c r="BC2324">
        <v>1.2</v>
      </c>
      <c r="BD2324">
        <v>151.089</v>
      </c>
      <c r="BE2324">
        <v>10.79</v>
      </c>
      <c r="BF2324">
        <v>19.100000000000001</v>
      </c>
      <c r="BG2324">
        <v>24.6</v>
      </c>
      <c r="BI2324">
        <v>2.77</v>
      </c>
      <c r="BJ2324">
        <v>78.86</v>
      </c>
      <c r="BK2324">
        <v>0.92600000000000005</v>
      </c>
      <c r="BL2324">
        <v>-13679</v>
      </c>
      <c r="BM2324">
        <v>-2.8</v>
      </c>
      <c r="BN2324">
        <v>-1.06</v>
      </c>
      <c r="BO2324">
        <v>-41.0885570173972</v>
      </c>
    </row>
    <row r="2325" spans="1:67" x14ac:dyDescent="0.3">
      <c r="A2325" t="s">
        <v>210</v>
      </c>
      <c r="B2325" t="s">
        <v>211</v>
      </c>
      <c r="C2325" t="s">
        <v>116</v>
      </c>
      <c r="D2325" s="33">
        <v>43885</v>
      </c>
      <c r="E2325">
        <v>16</v>
      </c>
      <c r="F2325">
        <v>0</v>
      </c>
      <c r="G2325">
        <v>0.28599999999999998</v>
      </c>
      <c r="K2325">
        <v>4.8000000000000001E-2</v>
      </c>
      <c r="L2325">
        <v>0</v>
      </c>
      <c r="M2325">
        <v>1E-3</v>
      </c>
      <c r="AV2325">
        <v>5.56</v>
      </c>
      <c r="AW2325">
        <v>332915074</v>
      </c>
      <c r="AX2325">
        <v>35.607999999999997</v>
      </c>
      <c r="AY2325">
        <v>38.299999999999997</v>
      </c>
      <c r="AZ2325">
        <v>15.413</v>
      </c>
      <c r="BA2325">
        <v>9.7319999999999993</v>
      </c>
      <c r="BB2325">
        <v>54225.446000000004</v>
      </c>
      <c r="BC2325">
        <v>1.2</v>
      </c>
      <c r="BD2325">
        <v>151.089</v>
      </c>
      <c r="BE2325">
        <v>10.79</v>
      </c>
      <c r="BF2325">
        <v>19.100000000000001</v>
      </c>
      <c r="BG2325">
        <v>24.6</v>
      </c>
      <c r="BI2325">
        <v>2.77</v>
      </c>
      <c r="BJ2325">
        <v>78.86</v>
      </c>
      <c r="BK2325">
        <v>0.92600000000000005</v>
      </c>
    </row>
    <row r="2326" spans="1:67" x14ac:dyDescent="0.3">
      <c r="A2326" t="s">
        <v>210</v>
      </c>
      <c r="B2326" t="s">
        <v>211</v>
      </c>
      <c r="C2326" t="s">
        <v>116</v>
      </c>
      <c r="D2326" s="33">
        <v>43886</v>
      </c>
      <c r="E2326">
        <v>16</v>
      </c>
      <c r="F2326">
        <v>0</v>
      </c>
      <c r="G2326">
        <v>0.28599999999999998</v>
      </c>
      <c r="K2326">
        <v>4.8000000000000001E-2</v>
      </c>
      <c r="L2326">
        <v>0</v>
      </c>
      <c r="M2326">
        <v>1E-3</v>
      </c>
      <c r="AV2326">
        <v>5.56</v>
      </c>
      <c r="AW2326">
        <v>332915074</v>
      </c>
      <c r="AX2326">
        <v>35.607999999999997</v>
      </c>
      <c r="AY2326">
        <v>38.299999999999997</v>
      </c>
      <c r="AZ2326">
        <v>15.413</v>
      </c>
      <c r="BA2326">
        <v>9.7319999999999993</v>
      </c>
      <c r="BB2326">
        <v>54225.446000000004</v>
      </c>
      <c r="BC2326">
        <v>1.2</v>
      </c>
      <c r="BD2326">
        <v>151.089</v>
      </c>
      <c r="BE2326">
        <v>10.79</v>
      </c>
      <c r="BF2326">
        <v>19.100000000000001</v>
      </c>
      <c r="BG2326">
        <v>24.6</v>
      </c>
      <c r="BI2326">
        <v>2.77</v>
      </c>
      <c r="BJ2326">
        <v>78.86</v>
      </c>
      <c r="BK2326">
        <v>0.92600000000000005</v>
      </c>
    </row>
    <row r="2327" spans="1:67" x14ac:dyDescent="0.3">
      <c r="A2327" t="s">
        <v>210</v>
      </c>
      <c r="B2327" t="s">
        <v>211</v>
      </c>
      <c r="C2327" t="s">
        <v>116</v>
      </c>
      <c r="D2327" s="33">
        <v>43887</v>
      </c>
      <c r="E2327">
        <v>16</v>
      </c>
      <c r="F2327">
        <v>0</v>
      </c>
      <c r="G2327">
        <v>0.28599999999999998</v>
      </c>
      <c r="K2327">
        <v>4.8000000000000001E-2</v>
      </c>
      <c r="L2327">
        <v>0</v>
      </c>
      <c r="M2327">
        <v>1E-3</v>
      </c>
      <c r="AV2327">
        <v>5.56</v>
      </c>
      <c r="AW2327">
        <v>332915074</v>
      </c>
      <c r="AX2327">
        <v>35.607999999999997</v>
      </c>
      <c r="AY2327">
        <v>38.299999999999997</v>
      </c>
      <c r="AZ2327">
        <v>15.413</v>
      </c>
      <c r="BA2327">
        <v>9.7319999999999993</v>
      </c>
      <c r="BB2327">
        <v>54225.446000000004</v>
      </c>
      <c r="BC2327">
        <v>1.2</v>
      </c>
      <c r="BD2327">
        <v>151.089</v>
      </c>
      <c r="BE2327">
        <v>10.79</v>
      </c>
      <c r="BF2327">
        <v>19.100000000000001</v>
      </c>
      <c r="BG2327">
        <v>24.6</v>
      </c>
      <c r="BI2327">
        <v>2.77</v>
      </c>
      <c r="BJ2327">
        <v>78.86</v>
      </c>
      <c r="BK2327">
        <v>0.92600000000000005</v>
      </c>
    </row>
    <row r="2328" spans="1:67" x14ac:dyDescent="0.3">
      <c r="A2328" t="s">
        <v>210</v>
      </c>
      <c r="B2328" t="s">
        <v>211</v>
      </c>
      <c r="C2328" t="s">
        <v>116</v>
      </c>
      <c r="D2328" s="33">
        <v>43888</v>
      </c>
      <c r="E2328">
        <v>17</v>
      </c>
      <c r="F2328">
        <v>1</v>
      </c>
      <c r="G2328">
        <v>0.42899999999999999</v>
      </c>
      <c r="K2328">
        <v>5.0999999999999997E-2</v>
      </c>
      <c r="L2328">
        <v>3.0000000000000001E-3</v>
      </c>
      <c r="M2328">
        <v>1E-3</v>
      </c>
      <c r="AV2328">
        <v>5.56</v>
      </c>
      <c r="AW2328">
        <v>332915074</v>
      </c>
      <c r="AX2328">
        <v>35.607999999999997</v>
      </c>
      <c r="AY2328">
        <v>38.299999999999997</v>
      </c>
      <c r="AZ2328">
        <v>15.413</v>
      </c>
      <c r="BA2328">
        <v>9.7319999999999993</v>
      </c>
      <c r="BB2328">
        <v>54225.446000000004</v>
      </c>
      <c r="BC2328">
        <v>1.2</v>
      </c>
      <c r="BD2328">
        <v>151.089</v>
      </c>
      <c r="BE2328">
        <v>10.79</v>
      </c>
      <c r="BF2328">
        <v>19.100000000000001</v>
      </c>
      <c r="BG2328">
        <v>24.6</v>
      </c>
      <c r="BI2328">
        <v>2.77</v>
      </c>
      <c r="BJ2328">
        <v>78.86</v>
      </c>
      <c r="BK2328">
        <v>0.92600000000000005</v>
      </c>
    </row>
    <row r="2329" spans="1:67" x14ac:dyDescent="0.3">
      <c r="A2329" t="s">
        <v>210</v>
      </c>
      <c r="B2329" t="s">
        <v>211</v>
      </c>
      <c r="C2329" t="s">
        <v>116</v>
      </c>
      <c r="D2329" s="33">
        <v>43889</v>
      </c>
      <c r="E2329">
        <v>17</v>
      </c>
      <c r="F2329">
        <v>0</v>
      </c>
      <c r="G2329">
        <v>0.14299999999999999</v>
      </c>
      <c r="K2329">
        <v>5.0999999999999997E-2</v>
      </c>
      <c r="L2329">
        <v>0</v>
      </c>
      <c r="M2329">
        <v>0</v>
      </c>
      <c r="AV2329">
        <v>5.56</v>
      </c>
      <c r="AW2329">
        <v>332915074</v>
      </c>
      <c r="AX2329">
        <v>35.607999999999997</v>
      </c>
      <c r="AY2329">
        <v>38.299999999999997</v>
      </c>
      <c r="AZ2329">
        <v>15.413</v>
      </c>
      <c r="BA2329">
        <v>9.7319999999999993</v>
      </c>
      <c r="BB2329">
        <v>54225.446000000004</v>
      </c>
      <c r="BC2329">
        <v>1.2</v>
      </c>
      <c r="BD2329">
        <v>151.089</v>
      </c>
      <c r="BE2329">
        <v>10.79</v>
      </c>
      <c r="BF2329">
        <v>19.100000000000001</v>
      </c>
      <c r="BG2329">
        <v>24.6</v>
      </c>
      <c r="BI2329">
        <v>2.77</v>
      </c>
      <c r="BJ2329">
        <v>78.86</v>
      </c>
      <c r="BK2329">
        <v>0.92600000000000005</v>
      </c>
    </row>
    <row r="2330" spans="1:67" x14ac:dyDescent="0.3">
      <c r="A2330" t="s">
        <v>210</v>
      </c>
      <c r="B2330" t="s">
        <v>211</v>
      </c>
      <c r="C2330" t="s">
        <v>116</v>
      </c>
      <c r="D2330" s="33">
        <v>43890</v>
      </c>
      <c r="E2330">
        <v>25</v>
      </c>
      <c r="F2330">
        <v>8</v>
      </c>
      <c r="G2330">
        <v>1.286</v>
      </c>
      <c r="H2330">
        <v>1</v>
      </c>
      <c r="I2330">
        <v>1</v>
      </c>
      <c r="K2330">
        <v>7.4999999999999997E-2</v>
      </c>
      <c r="L2330">
        <v>2.4E-2</v>
      </c>
      <c r="M2330">
        <v>4.0000000000000001E-3</v>
      </c>
      <c r="N2330">
        <v>3.0000000000000001E-3</v>
      </c>
      <c r="O2330">
        <v>3.0000000000000001E-3</v>
      </c>
      <c r="AV2330">
        <v>5.56</v>
      </c>
      <c r="AW2330">
        <v>332915074</v>
      </c>
      <c r="AX2330">
        <v>35.607999999999997</v>
      </c>
      <c r="AY2330">
        <v>38.299999999999997</v>
      </c>
      <c r="AZ2330">
        <v>15.413</v>
      </c>
      <c r="BA2330">
        <v>9.7319999999999993</v>
      </c>
      <c r="BB2330">
        <v>54225.446000000004</v>
      </c>
      <c r="BC2330">
        <v>1.2</v>
      </c>
      <c r="BD2330">
        <v>151.089</v>
      </c>
      <c r="BE2330">
        <v>10.79</v>
      </c>
      <c r="BF2330">
        <v>19.100000000000001</v>
      </c>
      <c r="BG2330">
        <v>24.6</v>
      </c>
      <c r="BI2330">
        <v>2.77</v>
      </c>
      <c r="BJ2330">
        <v>78.86</v>
      </c>
      <c r="BK2330">
        <v>0.92600000000000005</v>
      </c>
    </row>
    <row r="2331" spans="1:67" x14ac:dyDescent="0.3">
      <c r="A2331" t="s">
        <v>210</v>
      </c>
      <c r="B2331" t="s">
        <v>211</v>
      </c>
      <c r="C2331" t="s">
        <v>116</v>
      </c>
      <c r="D2331" s="33">
        <v>43891</v>
      </c>
      <c r="E2331">
        <v>32</v>
      </c>
      <c r="F2331">
        <v>7</v>
      </c>
      <c r="G2331">
        <v>2.286</v>
      </c>
      <c r="H2331">
        <v>1</v>
      </c>
      <c r="I2331">
        <v>0</v>
      </c>
      <c r="K2331">
        <v>9.6000000000000002E-2</v>
      </c>
      <c r="L2331">
        <v>2.1000000000000001E-2</v>
      </c>
      <c r="M2331">
        <v>7.0000000000000001E-3</v>
      </c>
      <c r="N2331">
        <v>3.0000000000000001E-3</v>
      </c>
      <c r="O2331">
        <v>0</v>
      </c>
      <c r="Z2331">
        <v>348</v>
      </c>
      <c r="AA2331">
        <v>348</v>
      </c>
      <c r="AB2331">
        <v>1E-3</v>
      </c>
      <c r="AC2331">
        <v>1E-3</v>
      </c>
      <c r="AH2331" t="s">
        <v>204</v>
      </c>
      <c r="AV2331">
        <v>8.33</v>
      </c>
      <c r="AW2331">
        <v>332915074</v>
      </c>
      <c r="AX2331">
        <v>35.607999999999997</v>
      </c>
      <c r="AY2331">
        <v>38.299999999999997</v>
      </c>
      <c r="AZ2331">
        <v>15.413</v>
      </c>
      <c r="BA2331">
        <v>9.7319999999999993</v>
      </c>
      <c r="BB2331">
        <v>54225.446000000004</v>
      </c>
      <c r="BC2331">
        <v>1.2</v>
      </c>
      <c r="BD2331">
        <v>151.089</v>
      </c>
      <c r="BE2331">
        <v>10.79</v>
      </c>
      <c r="BF2331">
        <v>19.100000000000001</v>
      </c>
      <c r="BG2331">
        <v>24.6</v>
      </c>
      <c r="BI2331">
        <v>2.77</v>
      </c>
      <c r="BJ2331">
        <v>78.86</v>
      </c>
      <c r="BK2331">
        <v>0.92600000000000005</v>
      </c>
      <c r="BL2331">
        <v>-13622.6</v>
      </c>
      <c r="BM2331">
        <v>-2.48</v>
      </c>
      <c r="BN2331">
        <v>0.1</v>
      </c>
      <c r="BO2331">
        <v>-40.919144442224898</v>
      </c>
    </row>
    <row r="2332" spans="1:67" x14ac:dyDescent="0.3">
      <c r="A2332" t="s">
        <v>210</v>
      </c>
      <c r="B2332" t="s">
        <v>211</v>
      </c>
      <c r="C2332" t="s">
        <v>116</v>
      </c>
      <c r="D2332" s="33">
        <v>43892</v>
      </c>
      <c r="E2332">
        <v>55</v>
      </c>
      <c r="F2332">
        <v>23</v>
      </c>
      <c r="G2332">
        <v>5.5709999999999997</v>
      </c>
      <c r="H2332">
        <v>6</v>
      </c>
      <c r="I2332">
        <v>5</v>
      </c>
      <c r="K2332">
        <v>0.16500000000000001</v>
      </c>
      <c r="L2332">
        <v>6.9000000000000006E-2</v>
      </c>
      <c r="M2332">
        <v>1.7000000000000001E-2</v>
      </c>
      <c r="N2332">
        <v>1.7999999999999999E-2</v>
      </c>
      <c r="O2332">
        <v>1.4999999999999999E-2</v>
      </c>
      <c r="Z2332">
        <v>515</v>
      </c>
      <c r="AA2332">
        <v>863</v>
      </c>
      <c r="AB2332">
        <v>3.0000000000000001E-3</v>
      </c>
      <c r="AC2332">
        <v>2E-3</v>
      </c>
      <c r="AH2332" t="s">
        <v>204</v>
      </c>
      <c r="AV2332">
        <v>11.11</v>
      </c>
      <c r="AW2332">
        <v>332915074</v>
      </c>
      <c r="AX2332">
        <v>35.607999999999997</v>
      </c>
      <c r="AY2332">
        <v>38.299999999999997</v>
      </c>
      <c r="AZ2332">
        <v>15.413</v>
      </c>
      <c r="BA2332">
        <v>9.7319999999999993</v>
      </c>
      <c r="BB2332">
        <v>54225.446000000004</v>
      </c>
      <c r="BC2332">
        <v>1.2</v>
      </c>
      <c r="BD2332">
        <v>151.089</v>
      </c>
      <c r="BE2332">
        <v>10.79</v>
      </c>
      <c r="BF2332">
        <v>19.100000000000001</v>
      </c>
      <c r="BG2332">
        <v>24.6</v>
      </c>
      <c r="BI2332">
        <v>2.77</v>
      </c>
      <c r="BJ2332">
        <v>78.86</v>
      </c>
      <c r="BK2332">
        <v>0.92600000000000005</v>
      </c>
    </row>
    <row r="2333" spans="1:67" x14ac:dyDescent="0.3">
      <c r="A2333" t="s">
        <v>210</v>
      </c>
      <c r="B2333" t="s">
        <v>211</v>
      </c>
      <c r="C2333" t="s">
        <v>116</v>
      </c>
      <c r="D2333" s="33">
        <v>43893</v>
      </c>
      <c r="E2333">
        <v>74</v>
      </c>
      <c r="F2333">
        <v>19</v>
      </c>
      <c r="G2333">
        <v>8.2859999999999996</v>
      </c>
      <c r="H2333">
        <v>7</v>
      </c>
      <c r="I2333">
        <v>1</v>
      </c>
      <c r="K2333">
        <v>0.222</v>
      </c>
      <c r="L2333">
        <v>5.7000000000000002E-2</v>
      </c>
      <c r="M2333">
        <v>2.5000000000000001E-2</v>
      </c>
      <c r="N2333">
        <v>2.1000000000000001E-2</v>
      </c>
      <c r="O2333">
        <v>3.0000000000000001E-3</v>
      </c>
      <c r="Z2333">
        <v>621</v>
      </c>
      <c r="AA2333">
        <v>1484</v>
      </c>
      <c r="AB2333">
        <v>4.0000000000000001E-3</v>
      </c>
      <c r="AC2333">
        <v>2E-3</v>
      </c>
      <c r="AH2333" t="s">
        <v>204</v>
      </c>
      <c r="AV2333">
        <v>11.11</v>
      </c>
      <c r="AW2333">
        <v>332915074</v>
      </c>
      <c r="AX2333">
        <v>35.607999999999997</v>
      </c>
      <c r="AY2333">
        <v>38.299999999999997</v>
      </c>
      <c r="AZ2333">
        <v>15.413</v>
      </c>
      <c r="BA2333">
        <v>9.7319999999999993</v>
      </c>
      <c r="BB2333">
        <v>54225.446000000004</v>
      </c>
      <c r="BC2333">
        <v>1.2</v>
      </c>
      <c r="BD2333">
        <v>151.089</v>
      </c>
      <c r="BE2333">
        <v>10.79</v>
      </c>
      <c r="BF2333">
        <v>19.100000000000001</v>
      </c>
      <c r="BG2333">
        <v>24.6</v>
      </c>
      <c r="BI2333">
        <v>2.77</v>
      </c>
      <c r="BJ2333">
        <v>78.86</v>
      </c>
      <c r="BK2333">
        <v>0.92600000000000005</v>
      </c>
    </row>
    <row r="2334" spans="1:67" x14ac:dyDescent="0.3">
      <c r="A2334" t="s">
        <v>210</v>
      </c>
      <c r="B2334" t="s">
        <v>211</v>
      </c>
      <c r="C2334" t="s">
        <v>116</v>
      </c>
      <c r="D2334" s="33">
        <v>43894</v>
      </c>
      <c r="E2334">
        <v>107</v>
      </c>
      <c r="F2334">
        <v>33</v>
      </c>
      <c r="G2334">
        <v>13</v>
      </c>
      <c r="H2334">
        <v>11</v>
      </c>
      <c r="I2334">
        <v>4</v>
      </c>
      <c r="K2334">
        <v>0.32100000000000001</v>
      </c>
      <c r="L2334">
        <v>9.9000000000000005E-2</v>
      </c>
      <c r="M2334">
        <v>3.9E-2</v>
      </c>
      <c r="N2334">
        <v>3.3000000000000002E-2</v>
      </c>
      <c r="O2334">
        <v>1.2E-2</v>
      </c>
      <c r="Z2334">
        <v>889</v>
      </c>
      <c r="AA2334">
        <v>2373</v>
      </c>
      <c r="AB2334">
        <v>7.0000000000000001E-3</v>
      </c>
      <c r="AC2334">
        <v>3.0000000000000001E-3</v>
      </c>
      <c r="AH2334" t="s">
        <v>204</v>
      </c>
      <c r="AV2334">
        <v>11.11</v>
      </c>
      <c r="AW2334">
        <v>332915074</v>
      </c>
      <c r="AX2334">
        <v>35.607999999999997</v>
      </c>
      <c r="AY2334">
        <v>38.299999999999997</v>
      </c>
      <c r="AZ2334">
        <v>15.413</v>
      </c>
      <c r="BA2334">
        <v>9.7319999999999993</v>
      </c>
      <c r="BB2334">
        <v>54225.446000000004</v>
      </c>
      <c r="BC2334">
        <v>1.2</v>
      </c>
      <c r="BD2334">
        <v>151.089</v>
      </c>
      <c r="BE2334">
        <v>10.79</v>
      </c>
      <c r="BF2334">
        <v>19.100000000000001</v>
      </c>
      <c r="BG2334">
        <v>24.6</v>
      </c>
      <c r="BI2334">
        <v>2.77</v>
      </c>
      <c r="BJ2334">
        <v>78.86</v>
      </c>
      <c r="BK2334">
        <v>0.92600000000000005</v>
      </c>
    </row>
    <row r="2335" spans="1:67" x14ac:dyDescent="0.3">
      <c r="A2335" t="s">
        <v>210</v>
      </c>
      <c r="B2335" t="s">
        <v>211</v>
      </c>
      <c r="C2335" t="s">
        <v>116</v>
      </c>
      <c r="D2335" s="33">
        <v>43895</v>
      </c>
      <c r="E2335">
        <v>184</v>
      </c>
      <c r="F2335">
        <v>77</v>
      </c>
      <c r="G2335">
        <v>23.856999999999999</v>
      </c>
      <c r="H2335">
        <v>12</v>
      </c>
      <c r="I2335">
        <v>1</v>
      </c>
      <c r="K2335">
        <v>0.55300000000000005</v>
      </c>
      <c r="L2335">
        <v>0.23100000000000001</v>
      </c>
      <c r="M2335">
        <v>7.1999999999999995E-2</v>
      </c>
      <c r="N2335">
        <v>3.5999999999999997E-2</v>
      </c>
      <c r="O2335">
        <v>3.0000000000000001E-3</v>
      </c>
      <c r="Q2335">
        <v>3.62</v>
      </c>
      <c r="Z2335">
        <v>1201</v>
      </c>
      <c r="AA2335">
        <v>3574</v>
      </c>
      <c r="AB2335">
        <v>1.0999999999999999E-2</v>
      </c>
      <c r="AC2335">
        <v>4.0000000000000001E-3</v>
      </c>
      <c r="AH2335" t="s">
        <v>204</v>
      </c>
      <c r="AV2335">
        <v>20.37</v>
      </c>
      <c r="AW2335">
        <v>332915074</v>
      </c>
      <c r="AX2335">
        <v>35.607999999999997</v>
      </c>
      <c r="AY2335">
        <v>38.299999999999997</v>
      </c>
      <c r="AZ2335">
        <v>15.413</v>
      </c>
      <c r="BA2335">
        <v>9.7319999999999993</v>
      </c>
      <c r="BB2335">
        <v>54225.446000000004</v>
      </c>
      <c r="BC2335">
        <v>1.2</v>
      </c>
      <c r="BD2335">
        <v>151.089</v>
      </c>
      <c r="BE2335">
        <v>10.79</v>
      </c>
      <c r="BF2335">
        <v>19.100000000000001</v>
      </c>
      <c r="BG2335">
        <v>24.6</v>
      </c>
      <c r="BI2335">
        <v>2.77</v>
      </c>
      <c r="BJ2335">
        <v>78.86</v>
      </c>
      <c r="BK2335">
        <v>0.92600000000000005</v>
      </c>
    </row>
    <row r="2336" spans="1:67" x14ac:dyDescent="0.3">
      <c r="A2336" t="s">
        <v>210</v>
      </c>
      <c r="B2336" t="s">
        <v>211</v>
      </c>
      <c r="C2336" t="s">
        <v>116</v>
      </c>
      <c r="D2336" s="33">
        <v>43896</v>
      </c>
      <c r="E2336">
        <v>237</v>
      </c>
      <c r="F2336">
        <v>53</v>
      </c>
      <c r="G2336">
        <v>31.428999999999998</v>
      </c>
      <c r="H2336">
        <v>14</v>
      </c>
      <c r="I2336">
        <v>2</v>
      </c>
      <c r="J2336">
        <v>2</v>
      </c>
      <c r="K2336">
        <v>0.71199999999999997</v>
      </c>
      <c r="L2336">
        <v>0.159</v>
      </c>
      <c r="M2336">
        <v>9.4E-2</v>
      </c>
      <c r="N2336">
        <v>4.2000000000000003E-2</v>
      </c>
      <c r="O2336">
        <v>6.0000000000000001E-3</v>
      </c>
      <c r="P2336">
        <v>6.0000000000000001E-3</v>
      </c>
      <c r="Q2336">
        <v>3.56</v>
      </c>
      <c r="Z2336">
        <v>1523</v>
      </c>
      <c r="AA2336">
        <v>5097</v>
      </c>
      <c r="AB2336">
        <v>1.4999999999999999E-2</v>
      </c>
      <c r="AC2336">
        <v>5.0000000000000001E-3</v>
      </c>
      <c r="AH2336" t="s">
        <v>204</v>
      </c>
      <c r="AV2336">
        <v>20.37</v>
      </c>
      <c r="AW2336">
        <v>332915074</v>
      </c>
      <c r="AX2336">
        <v>35.607999999999997</v>
      </c>
      <c r="AY2336">
        <v>38.299999999999997</v>
      </c>
      <c r="AZ2336">
        <v>15.413</v>
      </c>
      <c r="BA2336">
        <v>9.7319999999999993</v>
      </c>
      <c r="BB2336">
        <v>54225.446000000004</v>
      </c>
      <c r="BC2336">
        <v>1.2</v>
      </c>
      <c r="BD2336">
        <v>151.089</v>
      </c>
      <c r="BE2336">
        <v>10.79</v>
      </c>
      <c r="BF2336">
        <v>19.100000000000001</v>
      </c>
      <c r="BG2336">
        <v>24.6</v>
      </c>
      <c r="BI2336">
        <v>2.77</v>
      </c>
      <c r="BJ2336">
        <v>78.86</v>
      </c>
      <c r="BK2336">
        <v>0.92600000000000005</v>
      </c>
    </row>
    <row r="2337" spans="1:67" x14ac:dyDescent="0.3">
      <c r="A2337" t="s">
        <v>210</v>
      </c>
      <c r="B2337" t="s">
        <v>211</v>
      </c>
      <c r="C2337" t="s">
        <v>116</v>
      </c>
      <c r="D2337" s="33">
        <v>43897</v>
      </c>
      <c r="E2337">
        <v>403</v>
      </c>
      <c r="F2337">
        <v>166</v>
      </c>
      <c r="G2337">
        <v>54</v>
      </c>
      <c r="H2337">
        <v>17</v>
      </c>
      <c r="I2337">
        <v>3</v>
      </c>
      <c r="J2337">
        <v>2.286</v>
      </c>
      <c r="K2337">
        <v>1.2110000000000001</v>
      </c>
      <c r="L2337">
        <v>0.499</v>
      </c>
      <c r="M2337">
        <v>0.16200000000000001</v>
      </c>
      <c r="N2337">
        <v>5.0999999999999997E-2</v>
      </c>
      <c r="O2337">
        <v>8.9999999999999993E-3</v>
      </c>
      <c r="P2337">
        <v>7.0000000000000001E-3</v>
      </c>
      <c r="Q2337">
        <v>3.58</v>
      </c>
      <c r="Z2337">
        <v>1771</v>
      </c>
      <c r="AA2337">
        <v>6868</v>
      </c>
      <c r="AB2337">
        <v>2.1000000000000001E-2</v>
      </c>
      <c r="AC2337">
        <v>5.0000000000000001E-3</v>
      </c>
      <c r="AF2337">
        <v>0.108</v>
      </c>
      <c r="AG2337">
        <v>9.3000000000000007</v>
      </c>
      <c r="AH2337" t="s">
        <v>204</v>
      </c>
      <c r="AV2337">
        <v>20.37</v>
      </c>
      <c r="AW2337">
        <v>332915074</v>
      </c>
      <c r="AX2337">
        <v>35.607999999999997</v>
      </c>
      <c r="AY2337">
        <v>38.299999999999997</v>
      </c>
      <c r="AZ2337">
        <v>15.413</v>
      </c>
      <c r="BA2337">
        <v>9.7319999999999993</v>
      </c>
      <c r="BB2337">
        <v>54225.446000000004</v>
      </c>
      <c r="BC2337">
        <v>1.2</v>
      </c>
      <c r="BD2337">
        <v>151.089</v>
      </c>
      <c r="BE2337">
        <v>10.79</v>
      </c>
      <c r="BF2337">
        <v>19.100000000000001</v>
      </c>
      <c r="BG2337">
        <v>24.6</v>
      </c>
      <c r="BI2337">
        <v>2.77</v>
      </c>
      <c r="BJ2337">
        <v>78.86</v>
      </c>
      <c r="BK2337">
        <v>0.92600000000000005</v>
      </c>
    </row>
    <row r="2338" spans="1:67" x14ac:dyDescent="0.3">
      <c r="A2338" t="s">
        <v>210</v>
      </c>
      <c r="B2338" t="s">
        <v>211</v>
      </c>
      <c r="C2338" t="s">
        <v>116</v>
      </c>
      <c r="D2338" s="33">
        <v>43898</v>
      </c>
      <c r="E2338">
        <v>519</v>
      </c>
      <c r="F2338">
        <v>116</v>
      </c>
      <c r="G2338">
        <v>69.570999999999998</v>
      </c>
      <c r="H2338">
        <v>21</v>
      </c>
      <c r="I2338">
        <v>4</v>
      </c>
      <c r="J2338">
        <v>2.8570000000000002</v>
      </c>
      <c r="K2338">
        <v>1.5589999999999999</v>
      </c>
      <c r="L2338">
        <v>0.34799999999999998</v>
      </c>
      <c r="M2338">
        <v>0.20899999999999999</v>
      </c>
      <c r="N2338">
        <v>6.3E-2</v>
      </c>
      <c r="O2338">
        <v>1.2E-2</v>
      </c>
      <c r="P2338">
        <v>8.9999999999999993E-3</v>
      </c>
      <c r="Q2338">
        <v>3.46</v>
      </c>
      <c r="Z2338">
        <v>1639</v>
      </c>
      <c r="AA2338">
        <v>8507</v>
      </c>
      <c r="AB2338">
        <v>2.5999999999999999E-2</v>
      </c>
      <c r="AC2338">
        <v>5.0000000000000001E-3</v>
      </c>
      <c r="AD2338">
        <v>1166</v>
      </c>
      <c r="AE2338">
        <v>4.0000000000000001E-3</v>
      </c>
      <c r="AF2338">
        <v>0.112</v>
      </c>
      <c r="AG2338">
        <v>8.9</v>
      </c>
      <c r="AH2338" t="s">
        <v>204</v>
      </c>
      <c r="AV2338">
        <v>20.37</v>
      </c>
      <c r="AW2338">
        <v>332915074</v>
      </c>
      <c r="AX2338">
        <v>35.607999999999997</v>
      </c>
      <c r="AY2338">
        <v>38.299999999999997</v>
      </c>
      <c r="AZ2338">
        <v>15.413</v>
      </c>
      <c r="BA2338">
        <v>9.7319999999999993</v>
      </c>
      <c r="BB2338">
        <v>54225.446000000004</v>
      </c>
      <c r="BC2338">
        <v>1.2</v>
      </c>
      <c r="BD2338">
        <v>151.089</v>
      </c>
      <c r="BE2338">
        <v>10.79</v>
      </c>
      <c r="BF2338">
        <v>19.100000000000001</v>
      </c>
      <c r="BG2338">
        <v>24.6</v>
      </c>
      <c r="BI2338">
        <v>2.77</v>
      </c>
      <c r="BJ2338">
        <v>78.86</v>
      </c>
      <c r="BK2338">
        <v>0.92600000000000005</v>
      </c>
      <c r="BL2338">
        <v>-13354.2</v>
      </c>
      <c r="BM2338">
        <v>-2.2000000000000002</v>
      </c>
      <c r="BN2338">
        <v>0.45</v>
      </c>
      <c r="BO2338">
        <v>-40.112932825625101</v>
      </c>
    </row>
    <row r="2339" spans="1:67" x14ac:dyDescent="0.3">
      <c r="A2339" t="s">
        <v>210</v>
      </c>
      <c r="B2339" t="s">
        <v>211</v>
      </c>
      <c r="C2339" t="s">
        <v>116</v>
      </c>
      <c r="D2339" s="33">
        <v>43899</v>
      </c>
      <c r="E2339">
        <v>594</v>
      </c>
      <c r="F2339">
        <v>75</v>
      </c>
      <c r="G2339">
        <v>77</v>
      </c>
      <c r="H2339">
        <v>22</v>
      </c>
      <c r="I2339">
        <v>1</v>
      </c>
      <c r="J2339">
        <v>2.286</v>
      </c>
      <c r="K2339">
        <v>1.784</v>
      </c>
      <c r="L2339">
        <v>0.22500000000000001</v>
      </c>
      <c r="M2339">
        <v>0.23100000000000001</v>
      </c>
      <c r="N2339">
        <v>6.6000000000000003E-2</v>
      </c>
      <c r="O2339">
        <v>3.0000000000000001E-3</v>
      </c>
      <c r="P2339">
        <v>7.0000000000000001E-3</v>
      </c>
      <c r="Q2339">
        <v>3.32</v>
      </c>
      <c r="Z2339">
        <v>2397</v>
      </c>
      <c r="AA2339">
        <v>10904</v>
      </c>
      <c r="AB2339">
        <v>3.3000000000000002E-2</v>
      </c>
      <c r="AC2339">
        <v>7.0000000000000001E-3</v>
      </c>
      <c r="AD2339">
        <v>1434</v>
      </c>
      <c r="AE2339">
        <v>4.0000000000000001E-3</v>
      </c>
      <c r="AF2339">
        <v>0.11</v>
      </c>
      <c r="AG2339">
        <v>9.1</v>
      </c>
      <c r="AH2339" t="s">
        <v>204</v>
      </c>
      <c r="AV2339">
        <v>20.37</v>
      </c>
      <c r="AW2339">
        <v>332915074</v>
      </c>
      <c r="AX2339">
        <v>35.607999999999997</v>
      </c>
      <c r="AY2339">
        <v>38.299999999999997</v>
      </c>
      <c r="AZ2339">
        <v>15.413</v>
      </c>
      <c r="BA2339">
        <v>9.7319999999999993</v>
      </c>
      <c r="BB2339">
        <v>54225.446000000004</v>
      </c>
      <c r="BC2339">
        <v>1.2</v>
      </c>
      <c r="BD2339">
        <v>151.089</v>
      </c>
      <c r="BE2339">
        <v>10.79</v>
      </c>
      <c r="BF2339">
        <v>19.100000000000001</v>
      </c>
      <c r="BG2339">
        <v>24.6</v>
      </c>
      <c r="BI2339">
        <v>2.77</v>
      </c>
      <c r="BJ2339">
        <v>78.86</v>
      </c>
      <c r="BK2339">
        <v>0.92600000000000005</v>
      </c>
    </row>
    <row r="2340" spans="1:67" x14ac:dyDescent="0.3">
      <c r="A2340" t="s">
        <v>210</v>
      </c>
      <c r="B2340" t="s">
        <v>211</v>
      </c>
      <c r="C2340" t="s">
        <v>116</v>
      </c>
      <c r="D2340" s="33">
        <v>43900</v>
      </c>
      <c r="E2340">
        <v>782</v>
      </c>
      <c r="F2340">
        <v>188</v>
      </c>
      <c r="G2340">
        <v>101.143</v>
      </c>
      <c r="H2340">
        <v>28</v>
      </c>
      <c r="I2340">
        <v>6</v>
      </c>
      <c r="J2340">
        <v>3</v>
      </c>
      <c r="K2340">
        <v>2.3490000000000002</v>
      </c>
      <c r="L2340">
        <v>0.56499999999999995</v>
      </c>
      <c r="M2340">
        <v>0.30399999999999999</v>
      </c>
      <c r="N2340">
        <v>8.4000000000000005E-2</v>
      </c>
      <c r="O2340">
        <v>1.7999999999999999E-2</v>
      </c>
      <c r="P2340">
        <v>8.9999999999999993E-3</v>
      </c>
      <c r="Q2340">
        <v>3.36</v>
      </c>
      <c r="Z2340">
        <v>3469</v>
      </c>
      <c r="AA2340">
        <v>14373</v>
      </c>
      <c r="AB2340">
        <v>4.2999999999999997E-2</v>
      </c>
      <c r="AC2340">
        <v>0.01</v>
      </c>
      <c r="AD2340">
        <v>1841</v>
      </c>
      <c r="AE2340">
        <v>6.0000000000000001E-3</v>
      </c>
      <c r="AF2340">
        <v>0.114</v>
      </c>
      <c r="AG2340">
        <v>8.8000000000000007</v>
      </c>
      <c r="AH2340" t="s">
        <v>204</v>
      </c>
      <c r="AV2340">
        <v>20.37</v>
      </c>
      <c r="AW2340">
        <v>332915074</v>
      </c>
      <c r="AX2340">
        <v>35.607999999999997</v>
      </c>
      <c r="AY2340">
        <v>38.299999999999997</v>
      </c>
      <c r="AZ2340">
        <v>15.413</v>
      </c>
      <c r="BA2340">
        <v>9.7319999999999993</v>
      </c>
      <c r="BB2340">
        <v>54225.446000000004</v>
      </c>
      <c r="BC2340">
        <v>1.2</v>
      </c>
      <c r="BD2340">
        <v>151.089</v>
      </c>
      <c r="BE2340">
        <v>10.79</v>
      </c>
      <c r="BF2340">
        <v>19.100000000000001</v>
      </c>
      <c r="BG2340">
        <v>24.6</v>
      </c>
      <c r="BI2340">
        <v>2.77</v>
      </c>
      <c r="BJ2340">
        <v>78.86</v>
      </c>
      <c r="BK2340">
        <v>0.92600000000000005</v>
      </c>
    </row>
    <row r="2341" spans="1:67" x14ac:dyDescent="0.3">
      <c r="A2341" t="s">
        <v>210</v>
      </c>
      <c r="B2341" t="s">
        <v>211</v>
      </c>
      <c r="C2341" t="s">
        <v>116</v>
      </c>
      <c r="D2341" s="33">
        <v>43901</v>
      </c>
      <c r="E2341">
        <v>1147</v>
      </c>
      <c r="F2341">
        <v>365</v>
      </c>
      <c r="G2341">
        <v>148.571</v>
      </c>
      <c r="H2341">
        <v>33</v>
      </c>
      <c r="I2341">
        <v>5</v>
      </c>
      <c r="J2341">
        <v>3.1429999999999998</v>
      </c>
      <c r="K2341">
        <v>3.4449999999999998</v>
      </c>
      <c r="L2341">
        <v>1.0960000000000001</v>
      </c>
      <c r="M2341">
        <v>0.44600000000000001</v>
      </c>
      <c r="N2341">
        <v>9.9000000000000005E-2</v>
      </c>
      <c r="O2341">
        <v>1.4999999999999999E-2</v>
      </c>
      <c r="P2341">
        <v>8.9999999999999993E-3</v>
      </c>
      <c r="Q2341">
        <v>3.43</v>
      </c>
      <c r="Z2341">
        <v>4832</v>
      </c>
      <c r="AA2341">
        <v>19205</v>
      </c>
      <c r="AB2341">
        <v>5.8000000000000003E-2</v>
      </c>
      <c r="AC2341">
        <v>1.4999999999999999E-2</v>
      </c>
      <c r="AD2341">
        <v>2405</v>
      </c>
      <c r="AE2341">
        <v>7.0000000000000001E-3</v>
      </c>
      <c r="AF2341">
        <v>0.111</v>
      </c>
      <c r="AG2341">
        <v>9</v>
      </c>
      <c r="AH2341" t="s">
        <v>204</v>
      </c>
      <c r="AV2341">
        <v>21.76</v>
      </c>
      <c r="AW2341">
        <v>332915074</v>
      </c>
      <c r="AX2341">
        <v>35.607999999999997</v>
      </c>
      <c r="AY2341">
        <v>38.299999999999997</v>
      </c>
      <c r="AZ2341">
        <v>15.413</v>
      </c>
      <c r="BA2341">
        <v>9.7319999999999993</v>
      </c>
      <c r="BB2341">
        <v>54225.446000000004</v>
      </c>
      <c r="BC2341">
        <v>1.2</v>
      </c>
      <c r="BD2341">
        <v>151.089</v>
      </c>
      <c r="BE2341">
        <v>10.79</v>
      </c>
      <c r="BF2341">
        <v>19.100000000000001</v>
      </c>
      <c r="BG2341">
        <v>24.6</v>
      </c>
      <c r="BI2341">
        <v>2.77</v>
      </c>
      <c r="BJ2341">
        <v>78.86</v>
      </c>
      <c r="BK2341">
        <v>0.92600000000000005</v>
      </c>
    </row>
    <row r="2342" spans="1:67" x14ac:dyDescent="0.3">
      <c r="A2342" t="s">
        <v>210</v>
      </c>
      <c r="B2342" t="s">
        <v>211</v>
      </c>
      <c r="C2342" t="s">
        <v>116</v>
      </c>
      <c r="D2342" s="33">
        <v>43902</v>
      </c>
      <c r="E2342">
        <v>1586</v>
      </c>
      <c r="F2342">
        <v>439</v>
      </c>
      <c r="G2342">
        <v>200.286</v>
      </c>
      <c r="H2342">
        <v>43</v>
      </c>
      <c r="I2342">
        <v>10</v>
      </c>
      <c r="J2342">
        <v>4.4290000000000003</v>
      </c>
      <c r="K2342">
        <v>4.7640000000000002</v>
      </c>
      <c r="L2342">
        <v>1.319</v>
      </c>
      <c r="M2342">
        <v>0.60199999999999998</v>
      </c>
      <c r="N2342">
        <v>0.129</v>
      </c>
      <c r="O2342">
        <v>0.03</v>
      </c>
      <c r="P2342">
        <v>1.2999999999999999E-2</v>
      </c>
      <c r="Q2342">
        <v>3.4</v>
      </c>
      <c r="Z2342">
        <v>8873</v>
      </c>
      <c r="AA2342">
        <v>28078</v>
      </c>
      <c r="AB2342">
        <v>8.4000000000000005E-2</v>
      </c>
      <c r="AC2342">
        <v>2.7E-2</v>
      </c>
      <c r="AD2342">
        <v>3501</v>
      </c>
      <c r="AE2342">
        <v>1.0999999999999999E-2</v>
      </c>
      <c r="AF2342">
        <v>0.104</v>
      </c>
      <c r="AG2342">
        <v>9.6</v>
      </c>
      <c r="AH2342" t="s">
        <v>204</v>
      </c>
      <c r="AV2342">
        <v>30.09</v>
      </c>
      <c r="AW2342">
        <v>332915074</v>
      </c>
      <c r="AX2342">
        <v>35.607999999999997</v>
      </c>
      <c r="AY2342">
        <v>38.299999999999997</v>
      </c>
      <c r="AZ2342">
        <v>15.413</v>
      </c>
      <c r="BA2342">
        <v>9.7319999999999993</v>
      </c>
      <c r="BB2342">
        <v>54225.446000000004</v>
      </c>
      <c r="BC2342">
        <v>1.2</v>
      </c>
      <c r="BD2342">
        <v>151.089</v>
      </c>
      <c r="BE2342">
        <v>10.79</v>
      </c>
      <c r="BF2342">
        <v>19.100000000000001</v>
      </c>
      <c r="BG2342">
        <v>24.6</v>
      </c>
      <c r="BI2342">
        <v>2.77</v>
      </c>
      <c r="BJ2342">
        <v>78.86</v>
      </c>
      <c r="BK2342">
        <v>0.92600000000000005</v>
      </c>
    </row>
    <row r="2343" spans="1:67" x14ac:dyDescent="0.3">
      <c r="A2343" t="s">
        <v>210</v>
      </c>
      <c r="B2343" t="s">
        <v>211</v>
      </c>
      <c r="C2343" t="s">
        <v>116</v>
      </c>
      <c r="D2343" s="33">
        <v>43903</v>
      </c>
      <c r="E2343">
        <v>2219</v>
      </c>
      <c r="F2343">
        <v>633</v>
      </c>
      <c r="G2343">
        <v>283.14299999999997</v>
      </c>
      <c r="H2343">
        <v>51</v>
      </c>
      <c r="I2343">
        <v>8</v>
      </c>
      <c r="J2343">
        <v>5.2859999999999996</v>
      </c>
      <c r="K2343">
        <v>6.665</v>
      </c>
      <c r="L2343">
        <v>1.901</v>
      </c>
      <c r="M2343">
        <v>0.85</v>
      </c>
      <c r="N2343">
        <v>0.153</v>
      </c>
      <c r="O2343">
        <v>2.4E-2</v>
      </c>
      <c r="P2343">
        <v>1.6E-2</v>
      </c>
      <c r="Q2343">
        <v>3.42</v>
      </c>
      <c r="Z2343">
        <v>11729</v>
      </c>
      <c r="AA2343">
        <v>39807</v>
      </c>
      <c r="AB2343">
        <v>0.12</v>
      </c>
      <c r="AC2343">
        <v>3.5000000000000003E-2</v>
      </c>
      <c r="AD2343">
        <v>4959</v>
      </c>
      <c r="AE2343">
        <v>1.4999999999999999E-2</v>
      </c>
      <c r="AF2343">
        <v>0.1</v>
      </c>
      <c r="AG2343">
        <v>10</v>
      </c>
      <c r="AH2343" t="s">
        <v>204</v>
      </c>
      <c r="AV2343">
        <v>30.09</v>
      </c>
      <c r="AW2343">
        <v>332915074</v>
      </c>
      <c r="AX2343">
        <v>35.607999999999997</v>
      </c>
      <c r="AY2343">
        <v>38.299999999999997</v>
      </c>
      <c r="AZ2343">
        <v>15.413</v>
      </c>
      <c r="BA2343">
        <v>9.7319999999999993</v>
      </c>
      <c r="BB2343">
        <v>54225.446000000004</v>
      </c>
      <c r="BC2343">
        <v>1.2</v>
      </c>
      <c r="BD2343">
        <v>151.089</v>
      </c>
      <c r="BE2343">
        <v>10.79</v>
      </c>
      <c r="BF2343">
        <v>19.100000000000001</v>
      </c>
      <c r="BG2343">
        <v>24.6</v>
      </c>
      <c r="BI2343">
        <v>2.77</v>
      </c>
      <c r="BJ2343">
        <v>78.86</v>
      </c>
      <c r="BK2343">
        <v>0.92600000000000005</v>
      </c>
    </row>
    <row r="2344" spans="1:67" x14ac:dyDescent="0.3">
      <c r="A2344" t="s">
        <v>210</v>
      </c>
      <c r="B2344" t="s">
        <v>211</v>
      </c>
      <c r="C2344" t="s">
        <v>116</v>
      </c>
      <c r="D2344" s="33">
        <v>43904</v>
      </c>
      <c r="E2344">
        <v>2978</v>
      </c>
      <c r="F2344">
        <v>759</v>
      </c>
      <c r="G2344">
        <v>367.85700000000003</v>
      </c>
      <c r="H2344">
        <v>58</v>
      </c>
      <c r="I2344">
        <v>7</v>
      </c>
      <c r="J2344">
        <v>5.8570000000000002</v>
      </c>
      <c r="K2344">
        <v>8.9450000000000003</v>
      </c>
      <c r="L2344">
        <v>2.2799999999999998</v>
      </c>
      <c r="M2344">
        <v>1.105</v>
      </c>
      <c r="N2344">
        <v>0.17399999999999999</v>
      </c>
      <c r="O2344">
        <v>2.1000000000000001E-2</v>
      </c>
      <c r="P2344">
        <v>1.7999999999999999E-2</v>
      </c>
      <c r="Q2344">
        <v>3.37</v>
      </c>
      <c r="Z2344">
        <v>13019</v>
      </c>
      <c r="AA2344">
        <v>52826</v>
      </c>
      <c r="AB2344">
        <v>0.159</v>
      </c>
      <c r="AC2344">
        <v>3.9E-2</v>
      </c>
      <c r="AD2344">
        <v>6565</v>
      </c>
      <c r="AE2344">
        <v>0.02</v>
      </c>
      <c r="AF2344">
        <v>9.8000000000000004E-2</v>
      </c>
      <c r="AG2344">
        <v>10.199999999999999</v>
      </c>
      <c r="AH2344" t="s">
        <v>204</v>
      </c>
      <c r="AV2344">
        <v>35.65</v>
      </c>
      <c r="AW2344">
        <v>332915074</v>
      </c>
      <c r="AX2344">
        <v>35.607999999999997</v>
      </c>
      <c r="AY2344">
        <v>38.299999999999997</v>
      </c>
      <c r="AZ2344">
        <v>15.413</v>
      </c>
      <c r="BA2344">
        <v>9.7319999999999993</v>
      </c>
      <c r="BB2344">
        <v>54225.446000000004</v>
      </c>
      <c r="BC2344">
        <v>1.2</v>
      </c>
      <c r="BD2344">
        <v>151.089</v>
      </c>
      <c r="BE2344">
        <v>10.79</v>
      </c>
      <c r="BF2344">
        <v>19.100000000000001</v>
      </c>
      <c r="BG2344">
        <v>24.6</v>
      </c>
      <c r="BI2344">
        <v>2.77</v>
      </c>
      <c r="BJ2344">
        <v>78.86</v>
      </c>
      <c r="BK2344">
        <v>0.92600000000000005</v>
      </c>
    </row>
    <row r="2345" spans="1:67" x14ac:dyDescent="0.3">
      <c r="A2345" t="s">
        <v>210</v>
      </c>
      <c r="B2345" t="s">
        <v>211</v>
      </c>
      <c r="C2345" t="s">
        <v>116</v>
      </c>
      <c r="D2345" s="33">
        <v>43905</v>
      </c>
      <c r="E2345">
        <v>3212</v>
      </c>
      <c r="F2345">
        <v>234</v>
      </c>
      <c r="G2345">
        <v>384.714</v>
      </c>
      <c r="H2345">
        <v>70</v>
      </c>
      <c r="I2345">
        <v>12</v>
      </c>
      <c r="J2345">
        <v>7</v>
      </c>
      <c r="K2345">
        <v>9.6479999999999997</v>
      </c>
      <c r="L2345">
        <v>0.70299999999999996</v>
      </c>
      <c r="M2345">
        <v>1.1559999999999999</v>
      </c>
      <c r="N2345">
        <v>0.21</v>
      </c>
      <c r="O2345">
        <v>3.5999999999999997E-2</v>
      </c>
      <c r="P2345">
        <v>2.1000000000000001E-2</v>
      </c>
      <c r="Q2345">
        <v>3.41</v>
      </c>
      <c r="Z2345">
        <v>14440</v>
      </c>
      <c r="AA2345">
        <v>67266</v>
      </c>
      <c r="AB2345">
        <v>0.20200000000000001</v>
      </c>
      <c r="AC2345">
        <v>4.2999999999999997E-2</v>
      </c>
      <c r="AD2345">
        <v>8394</v>
      </c>
      <c r="AE2345">
        <v>2.5000000000000001E-2</v>
      </c>
      <c r="AF2345">
        <v>9.7000000000000003E-2</v>
      </c>
      <c r="AG2345">
        <v>10.3</v>
      </c>
      <c r="AH2345" t="s">
        <v>204</v>
      </c>
      <c r="AV2345">
        <v>41.2</v>
      </c>
      <c r="AW2345">
        <v>332915074</v>
      </c>
      <c r="AX2345">
        <v>35.607999999999997</v>
      </c>
      <c r="AY2345">
        <v>38.299999999999997</v>
      </c>
      <c r="AZ2345">
        <v>15.413</v>
      </c>
      <c r="BA2345">
        <v>9.7319999999999993</v>
      </c>
      <c r="BB2345">
        <v>54225.446000000004</v>
      </c>
      <c r="BC2345">
        <v>1.2</v>
      </c>
      <c r="BD2345">
        <v>151.089</v>
      </c>
      <c r="BE2345">
        <v>10.79</v>
      </c>
      <c r="BF2345">
        <v>19.100000000000001</v>
      </c>
      <c r="BG2345">
        <v>24.6</v>
      </c>
      <c r="BI2345">
        <v>2.77</v>
      </c>
      <c r="BJ2345">
        <v>78.86</v>
      </c>
      <c r="BK2345">
        <v>0.92600000000000005</v>
      </c>
      <c r="BL2345">
        <v>-13082.4</v>
      </c>
      <c r="BM2345">
        <v>-1.96</v>
      </c>
      <c r="BN2345">
        <v>0.47</v>
      </c>
      <c r="BO2345">
        <v>-39.296508394209901</v>
      </c>
    </row>
    <row r="2346" spans="1:67" x14ac:dyDescent="0.3">
      <c r="A2346" t="s">
        <v>210</v>
      </c>
      <c r="B2346" t="s">
        <v>211</v>
      </c>
      <c r="C2346" t="s">
        <v>116</v>
      </c>
      <c r="D2346" s="33">
        <v>43906</v>
      </c>
      <c r="E2346">
        <v>4679</v>
      </c>
      <c r="F2346">
        <v>1467</v>
      </c>
      <c r="G2346">
        <v>583.57100000000003</v>
      </c>
      <c r="H2346">
        <v>97</v>
      </c>
      <c r="I2346">
        <v>27</v>
      </c>
      <c r="J2346">
        <v>10.714</v>
      </c>
      <c r="K2346">
        <v>14.055</v>
      </c>
      <c r="L2346">
        <v>4.407</v>
      </c>
      <c r="M2346">
        <v>1.7529999999999999</v>
      </c>
      <c r="N2346">
        <v>0.29099999999999998</v>
      </c>
      <c r="O2346">
        <v>8.1000000000000003E-2</v>
      </c>
      <c r="P2346">
        <v>3.2000000000000001E-2</v>
      </c>
      <c r="Q2346">
        <v>3.61</v>
      </c>
      <c r="Z2346">
        <v>27298</v>
      </c>
      <c r="AA2346">
        <v>94564</v>
      </c>
      <c r="AB2346">
        <v>0.28399999999999997</v>
      </c>
      <c r="AC2346">
        <v>8.2000000000000003E-2</v>
      </c>
      <c r="AD2346">
        <v>11951</v>
      </c>
      <c r="AE2346">
        <v>3.5999999999999997E-2</v>
      </c>
      <c r="AF2346">
        <v>9.7000000000000003E-2</v>
      </c>
      <c r="AG2346">
        <v>10.3</v>
      </c>
      <c r="AH2346" t="s">
        <v>204</v>
      </c>
      <c r="AV2346">
        <v>52.31</v>
      </c>
      <c r="AW2346">
        <v>332915074</v>
      </c>
      <c r="AX2346">
        <v>35.607999999999997</v>
      </c>
      <c r="AY2346">
        <v>38.299999999999997</v>
      </c>
      <c r="AZ2346">
        <v>15.413</v>
      </c>
      <c r="BA2346">
        <v>9.7319999999999993</v>
      </c>
      <c r="BB2346">
        <v>54225.446000000004</v>
      </c>
      <c r="BC2346">
        <v>1.2</v>
      </c>
      <c r="BD2346">
        <v>151.089</v>
      </c>
      <c r="BE2346">
        <v>10.79</v>
      </c>
      <c r="BF2346">
        <v>19.100000000000001</v>
      </c>
      <c r="BG2346">
        <v>24.6</v>
      </c>
      <c r="BI2346">
        <v>2.77</v>
      </c>
      <c r="BJ2346">
        <v>78.86</v>
      </c>
      <c r="BK2346">
        <v>0.92600000000000005</v>
      </c>
    </row>
    <row r="2347" spans="1:67" x14ac:dyDescent="0.3">
      <c r="A2347" t="s">
        <v>210</v>
      </c>
      <c r="B2347" t="s">
        <v>211</v>
      </c>
      <c r="C2347" t="s">
        <v>116</v>
      </c>
      <c r="D2347" s="33">
        <v>43907</v>
      </c>
      <c r="E2347">
        <v>6512</v>
      </c>
      <c r="F2347">
        <v>1833</v>
      </c>
      <c r="G2347">
        <v>818.57100000000003</v>
      </c>
      <c r="H2347">
        <v>134</v>
      </c>
      <c r="I2347">
        <v>37</v>
      </c>
      <c r="J2347">
        <v>15.143000000000001</v>
      </c>
      <c r="K2347">
        <v>19.561</v>
      </c>
      <c r="L2347">
        <v>5.5060000000000002</v>
      </c>
      <c r="M2347">
        <v>2.4590000000000001</v>
      </c>
      <c r="N2347">
        <v>0.40300000000000002</v>
      </c>
      <c r="O2347">
        <v>0.111</v>
      </c>
      <c r="P2347">
        <v>4.4999999999999998E-2</v>
      </c>
      <c r="Q2347">
        <v>3.66</v>
      </c>
      <c r="Z2347">
        <v>39804</v>
      </c>
      <c r="AA2347">
        <v>134368</v>
      </c>
      <c r="AB2347">
        <v>0.40400000000000003</v>
      </c>
      <c r="AC2347">
        <v>0.12</v>
      </c>
      <c r="AD2347">
        <v>17142</v>
      </c>
      <c r="AE2347">
        <v>5.0999999999999997E-2</v>
      </c>
      <c r="AF2347">
        <v>0.104</v>
      </c>
      <c r="AG2347">
        <v>9.6</v>
      </c>
      <c r="AH2347" t="s">
        <v>204</v>
      </c>
      <c r="AV2347">
        <v>55.09</v>
      </c>
      <c r="AW2347">
        <v>332915074</v>
      </c>
      <c r="AX2347">
        <v>35.607999999999997</v>
      </c>
      <c r="AY2347">
        <v>38.299999999999997</v>
      </c>
      <c r="AZ2347">
        <v>15.413</v>
      </c>
      <c r="BA2347">
        <v>9.7319999999999993</v>
      </c>
      <c r="BB2347">
        <v>54225.446000000004</v>
      </c>
      <c r="BC2347">
        <v>1.2</v>
      </c>
      <c r="BD2347">
        <v>151.089</v>
      </c>
      <c r="BE2347">
        <v>10.79</v>
      </c>
      <c r="BF2347">
        <v>19.100000000000001</v>
      </c>
      <c r="BG2347">
        <v>24.6</v>
      </c>
      <c r="BI2347">
        <v>2.77</v>
      </c>
      <c r="BJ2347">
        <v>78.86</v>
      </c>
      <c r="BK2347">
        <v>0.92600000000000005</v>
      </c>
    </row>
    <row r="2348" spans="1:67" x14ac:dyDescent="0.3">
      <c r="A2348" t="s">
        <v>210</v>
      </c>
      <c r="B2348" t="s">
        <v>211</v>
      </c>
      <c r="C2348" t="s">
        <v>116</v>
      </c>
      <c r="D2348" s="33">
        <v>43908</v>
      </c>
      <c r="E2348">
        <v>9169</v>
      </c>
      <c r="F2348">
        <v>2657</v>
      </c>
      <c r="G2348">
        <v>1146</v>
      </c>
      <c r="H2348">
        <v>194</v>
      </c>
      <c r="I2348">
        <v>60</v>
      </c>
      <c r="J2348">
        <v>23</v>
      </c>
      <c r="K2348">
        <v>27.542000000000002</v>
      </c>
      <c r="L2348">
        <v>7.9809999999999999</v>
      </c>
      <c r="M2348">
        <v>3.4420000000000002</v>
      </c>
      <c r="N2348">
        <v>0.58299999999999996</v>
      </c>
      <c r="O2348">
        <v>0.18</v>
      </c>
      <c r="P2348">
        <v>6.9000000000000006E-2</v>
      </c>
      <c r="Q2348">
        <v>3.64</v>
      </c>
      <c r="Z2348">
        <v>50390</v>
      </c>
      <c r="AA2348">
        <v>184758</v>
      </c>
      <c r="AB2348">
        <v>0.55500000000000005</v>
      </c>
      <c r="AC2348">
        <v>0.151</v>
      </c>
      <c r="AD2348">
        <v>23650</v>
      </c>
      <c r="AE2348">
        <v>7.0999999999999994E-2</v>
      </c>
      <c r="AF2348">
        <v>0.111</v>
      </c>
      <c r="AG2348">
        <v>9</v>
      </c>
      <c r="AH2348" t="s">
        <v>204</v>
      </c>
      <c r="AV2348">
        <v>55.09</v>
      </c>
      <c r="AW2348">
        <v>332915074</v>
      </c>
      <c r="AX2348">
        <v>35.607999999999997</v>
      </c>
      <c r="AY2348">
        <v>38.299999999999997</v>
      </c>
      <c r="AZ2348">
        <v>15.413</v>
      </c>
      <c r="BA2348">
        <v>9.7319999999999993</v>
      </c>
      <c r="BB2348">
        <v>54225.446000000004</v>
      </c>
      <c r="BC2348">
        <v>1.2</v>
      </c>
      <c r="BD2348">
        <v>151.089</v>
      </c>
      <c r="BE2348">
        <v>10.79</v>
      </c>
      <c r="BF2348">
        <v>19.100000000000001</v>
      </c>
      <c r="BG2348">
        <v>24.6</v>
      </c>
      <c r="BI2348">
        <v>2.77</v>
      </c>
      <c r="BJ2348">
        <v>78.86</v>
      </c>
      <c r="BK2348">
        <v>0.92600000000000005</v>
      </c>
    </row>
    <row r="2349" spans="1:67" x14ac:dyDescent="0.3">
      <c r="A2349" t="s">
        <v>210</v>
      </c>
      <c r="B2349" t="s">
        <v>211</v>
      </c>
      <c r="C2349" t="s">
        <v>116</v>
      </c>
      <c r="D2349" s="33">
        <v>43909</v>
      </c>
      <c r="E2349">
        <v>13663</v>
      </c>
      <c r="F2349">
        <v>4494</v>
      </c>
      <c r="G2349">
        <v>1725.2860000000001</v>
      </c>
      <c r="H2349">
        <v>266</v>
      </c>
      <c r="I2349">
        <v>72</v>
      </c>
      <c r="J2349">
        <v>31.856999999999999</v>
      </c>
      <c r="K2349">
        <v>41.04</v>
      </c>
      <c r="L2349">
        <v>13.499000000000001</v>
      </c>
      <c r="M2349">
        <v>5.1820000000000004</v>
      </c>
      <c r="N2349">
        <v>0.79900000000000004</v>
      </c>
      <c r="O2349">
        <v>0.216</v>
      </c>
      <c r="P2349">
        <v>9.6000000000000002E-2</v>
      </c>
      <c r="Q2349">
        <v>3.62</v>
      </c>
      <c r="Z2349">
        <v>60563</v>
      </c>
      <c r="AA2349">
        <v>245321</v>
      </c>
      <c r="AB2349">
        <v>0.73699999999999999</v>
      </c>
      <c r="AC2349">
        <v>0.182</v>
      </c>
      <c r="AD2349">
        <v>31035</v>
      </c>
      <c r="AE2349">
        <v>9.2999999999999999E-2</v>
      </c>
      <c r="AF2349">
        <v>0.114</v>
      </c>
      <c r="AG2349">
        <v>8.8000000000000007</v>
      </c>
      <c r="AH2349" t="s">
        <v>204</v>
      </c>
      <c r="AV2349">
        <v>67.13</v>
      </c>
      <c r="AW2349">
        <v>332915074</v>
      </c>
      <c r="AX2349">
        <v>35.607999999999997</v>
      </c>
      <c r="AY2349">
        <v>38.299999999999997</v>
      </c>
      <c r="AZ2349">
        <v>15.413</v>
      </c>
      <c r="BA2349">
        <v>9.7319999999999993</v>
      </c>
      <c r="BB2349">
        <v>54225.446000000004</v>
      </c>
      <c r="BC2349">
        <v>1.2</v>
      </c>
      <c r="BD2349">
        <v>151.089</v>
      </c>
      <c r="BE2349">
        <v>10.79</v>
      </c>
      <c r="BF2349">
        <v>19.100000000000001</v>
      </c>
      <c r="BG2349">
        <v>24.6</v>
      </c>
      <c r="BI2349">
        <v>2.77</v>
      </c>
      <c r="BJ2349">
        <v>78.86</v>
      </c>
      <c r="BK2349">
        <v>0.92600000000000005</v>
      </c>
    </row>
    <row r="2350" spans="1:67" x14ac:dyDescent="0.3">
      <c r="A2350" t="s">
        <v>210</v>
      </c>
      <c r="B2350" t="s">
        <v>211</v>
      </c>
      <c r="C2350" t="s">
        <v>116</v>
      </c>
      <c r="D2350" s="33">
        <v>43910</v>
      </c>
      <c r="E2350">
        <v>20030</v>
      </c>
      <c r="F2350">
        <v>6367</v>
      </c>
      <c r="G2350">
        <v>2544.4290000000001</v>
      </c>
      <c r="H2350">
        <v>372</v>
      </c>
      <c r="I2350">
        <v>106</v>
      </c>
      <c r="J2350">
        <v>45.856999999999999</v>
      </c>
      <c r="K2350">
        <v>60.164999999999999</v>
      </c>
      <c r="L2350">
        <v>19.125</v>
      </c>
      <c r="M2350">
        <v>7.6429999999999998</v>
      </c>
      <c r="N2350">
        <v>1.117</v>
      </c>
      <c r="O2350">
        <v>0.318</v>
      </c>
      <c r="P2350">
        <v>0.13800000000000001</v>
      </c>
      <c r="Q2350">
        <v>3.51</v>
      </c>
      <c r="Z2350">
        <v>76247</v>
      </c>
      <c r="AA2350">
        <v>321568</v>
      </c>
      <c r="AB2350">
        <v>0.96599999999999997</v>
      </c>
      <c r="AC2350">
        <v>0.22900000000000001</v>
      </c>
      <c r="AD2350">
        <v>40252</v>
      </c>
      <c r="AE2350">
        <v>0.121</v>
      </c>
      <c r="AF2350">
        <v>0.121</v>
      </c>
      <c r="AG2350">
        <v>8.3000000000000007</v>
      </c>
      <c r="AH2350" t="s">
        <v>204</v>
      </c>
      <c r="AV2350">
        <v>67.13</v>
      </c>
      <c r="AW2350">
        <v>332915074</v>
      </c>
      <c r="AX2350">
        <v>35.607999999999997</v>
      </c>
      <c r="AY2350">
        <v>38.299999999999997</v>
      </c>
      <c r="AZ2350">
        <v>15.413</v>
      </c>
      <c r="BA2350">
        <v>9.7319999999999993</v>
      </c>
      <c r="BB2350">
        <v>54225.446000000004</v>
      </c>
      <c r="BC2350">
        <v>1.2</v>
      </c>
      <c r="BD2350">
        <v>151.089</v>
      </c>
      <c r="BE2350">
        <v>10.79</v>
      </c>
      <c r="BF2350">
        <v>19.100000000000001</v>
      </c>
      <c r="BG2350">
        <v>24.6</v>
      </c>
      <c r="BI2350">
        <v>2.77</v>
      </c>
      <c r="BJ2350">
        <v>78.86</v>
      </c>
      <c r="BK2350">
        <v>0.92600000000000005</v>
      </c>
    </row>
    <row r="2351" spans="1:67" x14ac:dyDescent="0.3">
      <c r="A2351" t="s">
        <v>210</v>
      </c>
      <c r="B2351" t="s">
        <v>211</v>
      </c>
      <c r="C2351" t="s">
        <v>116</v>
      </c>
      <c r="D2351" s="33">
        <v>43911</v>
      </c>
      <c r="E2351">
        <v>26025</v>
      </c>
      <c r="F2351">
        <v>5995</v>
      </c>
      <c r="G2351">
        <v>3292.4290000000001</v>
      </c>
      <c r="H2351">
        <v>475</v>
      </c>
      <c r="I2351">
        <v>103</v>
      </c>
      <c r="J2351">
        <v>59.570999999999998</v>
      </c>
      <c r="K2351">
        <v>78.173000000000002</v>
      </c>
      <c r="L2351">
        <v>18.007999999999999</v>
      </c>
      <c r="M2351">
        <v>9.89</v>
      </c>
      <c r="N2351">
        <v>1.427</v>
      </c>
      <c r="O2351">
        <v>0.309</v>
      </c>
      <c r="P2351">
        <v>0.17899999999999999</v>
      </c>
      <c r="Q2351">
        <v>3.33</v>
      </c>
      <c r="Z2351">
        <v>75782</v>
      </c>
      <c r="AA2351">
        <v>397350</v>
      </c>
      <c r="AB2351">
        <v>1.194</v>
      </c>
      <c r="AC2351">
        <v>0.22800000000000001</v>
      </c>
      <c r="AD2351">
        <v>49218</v>
      </c>
      <c r="AE2351">
        <v>0.14799999999999999</v>
      </c>
      <c r="AF2351">
        <v>0.129</v>
      </c>
      <c r="AG2351">
        <v>7.8</v>
      </c>
      <c r="AH2351" t="s">
        <v>204</v>
      </c>
      <c r="AV2351">
        <v>72.69</v>
      </c>
      <c r="AW2351">
        <v>332915074</v>
      </c>
      <c r="AX2351">
        <v>35.607999999999997</v>
      </c>
      <c r="AY2351">
        <v>38.299999999999997</v>
      </c>
      <c r="AZ2351">
        <v>15.413</v>
      </c>
      <c r="BA2351">
        <v>9.7319999999999993</v>
      </c>
      <c r="BB2351">
        <v>54225.446000000004</v>
      </c>
      <c r="BC2351">
        <v>1.2</v>
      </c>
      <c r="BD2351">
        <v>151.089</v>
      </c>
      <c r="BE2351">
        <v>10.79</v>
      </c>
      <c r="BF2351">
        <v>19.100000000000001</v>
      </c>
      <c r="BG2351">
        <v>24.6</v>
      </c>
      <c r="BI2351">
        <v>2.77</v>
      </c>
      <c r="BJ2351">
        <v>78.86</v>
      </c>
      <c r="BK2351">
        <v>0.92600000000000005</v>
      </c>
    </row>
    <row r="2352" spans="1:67" x14ac:dyDescent="0.3">
      <c r="A2352" t="s">
        <v>210</v>
      </c>
      <c r="B2352" t="s">
        <v>211</v>
      </c>
      <c r="C2352" t="s">
        <v>116</v>
      </c>
      <c r="D2352" s="33">
        <v>43912</v>
      </c>
      <c r="E2352">
        <v>34944</v>
      </c>
      <c r="F2352">
        <v>8919</v>
      </c>
      <c r="G2352">
        <v>4533.143</v>
      </c>
      <c r="H2352">
        <v>603</v>
      </c>
      <c r="I2352">
        <v>128</v>
      </c>
      <c r="J2352">
        <v>76.143000000000001</v>
      </c>
      <c r="K2352">
        <v>104.964</v>
      </c>
      <c r="L2352">
        <v>26.791</v>
      </c>
      <c r="M2352">
        <v>13.617000000000001</v>
      </c>
      <c r="N2352">
        <v>1.8109999999999999</v>
      </c>
      <c r="O2352">
        <v>0.38400000000000001</v>
      </c>
      <c r="P2352">
        <v>0.22900000000000001</v>
      </c>
      <c r="Q2352">
        <v>3.21</v>
      </c>
      <c r="Z2352">
        <v>73932</v>
      </c>
      <c r="AA2352">
        <v>471282</v>
      </c>
      <c r="AB2352">
        <v>1.4159999999999999</v>
      </c>
      <c r="AC2352">
        <v>0.222</v>
      </c>
      <c r="AD2352">
        <v>57717</v>
      </c>
      <c r="AE2352">
        <v>0.17299999999999999</v>
      </c>
      <c r="AF2352">
        <v>0.13700000000000001</v>
      </c>
      <c r="AG2352">
        <v>7.3</v>
      </c>
      <c r="AH2352" t="s">
        <v>204</v>
      </c>
      <c r="AV2352">
        <v>72.69</v>
      </c>
      <c r="AW2352">
        <v>332915074</v>
      </c>
      <c r="AX2352">
        <v>35.607999999999997</v>
      </c>
      <c r="AY2352">
        <v>38.299999999999997</v>
      </c>
      <c r="AZ2352">
        <v>15.413</v>
      </c>
      <c r="BA2352">
        <v>9.7319999999999993</v>
      </c>
      <c r="BB2352">
        <v>54225.446000000004</v>
      </c>
      <c r="BC2352">
        <v>1.2</v>
      </c>
      <c r="BD2352">
        <v>151.089</v>
      </c>
      <c r="BE2352">
        <v>10.79</v>
      </c>
      <c r="BF2352">
        <v>19.100000000000001</v>
      </c>
      <c r="BG2352">
        <v>24.6</v>
      </c>
      <c r="BI2352">
        <v>2.77</v>
      </c>
      <c r="BJ2352">
        <v>78.86</v>
      </c>
      <c r="BK2352">
        <v>0.92600000000000005</v>
      </c>
      <c r="BL2352">
        <v>-11907.2</v>
      </c>
      <c r="BM2352">
        <v>-1.64</v>
      </c>
      <c r="BN2352">
        <v>2.0299999999999998</v>
      </c>
      <c r="BO2352">
        <v>-35.766478990975301</v>
      </c>
    </row>
    <row r="2353" spans="1:67" x14ac:dyDescent="0.3">
      <c r="A2353" t="s">
        <v>210</v>
      </c>
      <c r="B2353" t="s">
        <v>211</v>
      </c>
      <c r="C2353" t="s">
        <v>116</v>
      </c>
      <c r="D2353" s="33">
        <v>43913</v>
      </c>
      <c r="E2353">
        <v>46096</v>
      </c>
      <c r="F2353">
        <v>11152</v>
      </c>
      <c r="G2353">
        <v>5916.7139999999999</v>
      </c>
      <c r="H2353">
        <v>790</v>
      </c>
      <c r="I2353">
        <v>187</v>
      </c>
      <c r="J2353">
        <v>99</v>
      </c>
      <c r="K2353">
        <v>138.46199999999999</v>
      </c>
      <c r="L2353">
        <v>33.497999999999998</v>
      </c>
      <c r="M2353">
        <v>17.771999999999998</v>
      </c>
      <c r="N2353">
        <v>2.3730000000000002</v>
      </c>
      <c r="O2353">
        <v>0.56200000000000006</v>
      </c>
      <c r="P2353">
        <v>0.29699999999999999</v>
      </c>
      <c r="Q2353">
        <v>2.99</v>
      </c>
      <c r="Z2353">
        <v>79714</v>
      </c>
      <c r="AA2353">
        <v>550996</v>
      </c>
      <c r="AB2353">
        <v>1.655</v>
      </c>
      <c r="AC2353">
        <v>0.23899999999999999</v>
      </c>
      <c r="AD2353">
        <v>65205</v>
      </c>
      <c r="AE2353">
        <v>0.19600000000000001</v>
      </c>
      <c r="AF2353">
        <v>0.14599999999999999</v>
      </c>
      <c r="AG2353">
        <v>6.8</v>
      </c>
      <c r="AH2353" t="s">
        <v>204</v>
      </c>
      <c r="AV2353">
        <v>72.69</v>
      </c>
      <c r="AW2353">
        <v>332915074</v>
      </c>
      <c r="AX2353">
        <v>35.607999999999997</v>
      </c>
      <c r="AY2353">
        <v>38.299999999999997</v>
      </c>
      <c r="AZ2353">
        <v>15.413</v>
      </c>
      <c r="BA2353">
        <v>9.7319999999999993</v>
      </c>
      <c r="BB2353">
        <v>54225.446000000004</v>
      </c>
      <c r="BC2353">
        <v>1.2</v>
      </c>
      <c r="BD2353">
        <v>151.089</v>
      </c>
      <c r="BE2353">
        <v>10.79</v>
      </c>
      <c r="BF2353">
        <v>19.100000000000001</v>
      </c>
      <c r="BG2353">
        <v>24.6</v>
      </c>
      <c r="BI2353">
        <v>2.77</v>
      </c>
      <c r="BJ2353">
        <v>78.86</v>
      </c>
      <c r="BK2353">
        <v>0.92600000000000005</v>
      </c>
    </row>
    <row r="2354" spans="1:67" x14ac:dyDescent="0.3">
      <c r="A2354" t="s">
        <v>210</v>
      </c>
      <c r="B2354" t="s">
        <v>211</v>
      </c>
      <c r="C2354" t="s">
        <v>116</v>
      </c>
      <c r="D2354" s="33">
        <v>43914</v>
      </c>
      <c r="E2354">
        <v>56714</v>
      </c>
      <c r="F2354">
        <v>10618</v>
      </c>
      <c r="G2354">
        <v>7171.7139999999999</v>
      </c>
      <c r="H2354">
        <v>1033</v>
      </c>
      <c r="I2354">
        <v>243</v>
      </c>
      <c r="J2354">
        <v>128.429</v>
      </c>
      <c r="K2354">
        <v>170.35599999999999</v>
      </c>
      <c r="L2354">
        <v>31.893999999999998</v>
      </c>
      <c r="M2354">
        <v>21.542000000000002</v>
      </c>
      <c r="N2354">
        <v>3.1030000000000002</v>
      </c>
      <c r="O2354">
        <v>0.73</v>
      </c>
      <c r="P2354">
        <v>0.38600000000000001</v>
      </c>
      <c r="Q2354">
        <v>2.75</v>
      </c>
      <c r="Z2354">
        <v>104550</v>
      </c>
      <c r="AA2354">
        <v>655546</v>
      </c>
      <c r="AB2354">
        <v>1.9690000000000001</v>
      </c>
      <c r="AC2354">
        <v>0.314</v>
      </c>
      <c r="AD2354">
        <v>74454</v>
      </c>
      <c r="AE2354">
        <v>0.224</v>
      </c>
      <c r="AF2354">
        <v>0.154</v>
      </c>
      <c r="AG2354">
        <v>6.5</v>
      </c>
      <c r="AH2354" t="s">
        <v>204</v>
      </c>
      <c r="AV2354">
        <v>72.69</v>
      </c>
      <c r="AW2354">
        <v>332915074</v>
      </c>
      <c r="AX2354">
        <v>35.607999999999997</v>
      </c>
      <c r="AY2354">
        <v>38.299999999999997</v>
      </c>
      <c r="AZ2354">
        <v>15.413</v>
      </c>
      <c r="BA2354">
        <v>9.7319999999999993</v>
      </c>
      <c r="BB2354">
        <v>54225.446000000004</v>
      </c>
      <c r="BC2354">
        <v>1.2</v>
      </c>
      <c r="BD2354">
        <v>151.089</v>
      </c>
      <c r="BE2354">
        <v>10.79</v>
      </c>
      <c r="BF2354">
        <v>19.100000000000001</v>
      </c>
      <c r="BG2354">
        <v>24.6</v>
      </c>
      <c r="BI2354">
        <v>2.77</v>
      </c>
      <c r="BJ2354">
        <v>78.86</v>
      </c>
      <c r="BK2354">
        <v>0.92600000000000005</v>
      </c>
    </row>
    <row r="2355" spans="1:67" x14ac:dyDescent="0.3">
      <c r="A2355" t="s">
        <v>210</v>
      </c>
      <c r="B2355" t="s">
        <v>211</v>
      </c>
      <c r="C2355" t="s">
        <v>116</v>
      </c>
      <c r="D2355" s="33">
        <v>43915</v>
      </c>
      <c r="E2355">
        <v>68841</v>
      </c>
      <c r="F2355">
        <v>12127</v>
      </c>
      <c r="G2355">
        <v>8524.5709999999999</v>
      </c>
      <c r="H2355">
        <v>1366</v>
      </c>
      <c r="I2355">
        <v>333</v>
      </c>
      <c r="J2355">
        <v>167.429</v>
      </c>
      <c r="K2355">
        <v>206.78200000000001</v>
      </c>
      <c r="L2355">
        <v>36.427</v>
      </c>
      <c r="M2355">
        <v>25.606000000000002</v>
      </c>
      <c r="N2355">
        <v>4.1029999999999998</v>
      </c>
      <c r="O2355">
        <v>1</v>
      </c>
      <c r="P2355">
        <v>0.503</v>
      </c>
      <c r="Q2355">
        <v>2.5499999999999998</v>
      </c>
      <c r="Z2355">
        <v>114689</v>
      </c>
      <c r="AA2355">
        <v>770235</v>
      </c>
      <c r="AB2355">
        <v>2.3140000000000001</v>
      </c>
      <c r="AC2355">
        <v>0.34399999999999997</v>
      </c>
      <c r="AD2355">
        <v>83640</v>
      </c>
      <c r="AE2355">
        <v>0.251</v>
      </c>
      <c r="AF2355">
        <v>0.16</v>
      </c>
      <c r="AG2355">
        <v>6.2</v>
      </c>
      <c r="AH2355" t="s">
        <v>204</v>
      </c>
      <c r="AV2355">
        <v>72.69</v>
      </c>
      <c r="AW2355">
        <v>332915074</v>
      </c>
      <c r="AX2355">
        <v>35.607999999999997</v>
      </c>
      <c r="AY2355">
        <v>38.299999999999997</v>
      </c>
      <c r="AZ2355">
        <v>15.413</v>
      </c>
      <c r="BA2355">
        <v>9.7319999999999993</v>
      </c>
      <c r="BB2355">
        <v>54225.446000000004</v>
      </c>
      <c r="BC2355">
        <v>1.2</v>
      </c>
      <c r="BD2355">
        <v>151.089</v>
      </c>
      <c r="BE2355">
        <v>10.79</v>
      </c>
      <c r="BF2355">
        <v>19.100000000000001</v>
      </c>
      <c r="BG2355">
        <v>24.6</v>
      </c>
      <c r="BI2355">
        <v>2.77</v>
      </c>
      <c r="BJ2355">
        <v>78.86</v>
      </c>
      <c r="BK2355">
        <v>0.92600000000000005</v>
      </c>
    </row>
    <row r="2356" spans="1:67" x14ac:dyDescent="0.3">
      <c r="A2356" t="s">
        <v>210</v>
      </c>
      <c r="B2356" t="s">
        <v>211</v>
      </c>
      <c r="C2356" t="s">
        <v>116</v>
      </c>
      <c r="D2356" s="33">
        <v>43916</v>
      </c>
      <c r="E2356">
        <v>86662</v>
      </c>
      <c r="F2356">
        <v>17821</v>
      </c>
      <c r="G2356">
        <v>10428.429</v>
      </c>
      <c r="H2356">
        <v>1783</v>
      </c>
      <c r="I2356">
        <v>417</v>
      </c>
      <c r="J2356">
        <v>216.714</v>
      </c>
      <c r="K2356">
        <v>260.31299999999999</v>
      </c>
      <c r="L2356">
        <v>53.53</v>
      </c>
      <c r="M2356">
        <v>31.324999999999999</v>
      </c>
      <c r="N2356">
        <v>5.3559999999999999</v>
      </c>
      <c r="O2356">
        <v>1.2529999999999999</v>
      </c>
      <c r="P2356">
        <v>0.65100000000000002</v>
      </c>
      <c r="Q2356">
        <v>2.41</v>
      </c>
      <c r="Z2356">
        <v>129260</v>
      </c>
      <c r="AA2356">
        <v>899495</v>
      </c>
      <c r="AB2356">
        <v>2.702</v>
      </c>
      <c r="AC2356">
        <v>0.38800000000000001</v>
      </c>
      <c r="AD2356">
        <v>93453</v>
      </c>
      <c r="AE2356">
        <v>0.28100000000000003</v>
      </c>
      <c r="AF2356">
        <v>0.16800000000000001</v>
      </c>
      <c r="AG2356">
        <v>6</v>
      </c>
      <c r="AH2356" t="s">
        <v>204</v>
      </c>
      <c r="AV2356">
        <v>72.69</v>
      </c>
      <c r="AW2356">
        <v>332915074</v>
      </c>
      <c r="AX2356">
        <v>35.607999999999997</v>
      </c>
      <c r="AY2356">
        <v>38.299999999999997</v>
      </c>
      <c r="AZ2356">
        <v>15.413</v>
      </c>
      <c r="BA2356">
        <v>9.7319999999999993</v>
      </c>
      <c r="BB2356">
        <v>54225.446000000004</v>
      </c>
      <c r="BC2356">
        <v>1.2</v>
      </c>
      <c r="BD2356">
        <v>151.089</v>
      </c>
      <c r="BE2356">
        <v>10.79</v>
      </c>
      <c r="BF2356">
        <v>19.100000000000001</v>
      </c>
      <c r="BG2356">
        <v>24.6</v>
      </c>
      <c r="BI2356">
        <v>2.77</v>
      </c>
      <c r="BJ2356">
        <v>78.86</v>
      </c>
      <c r="BK2356">
        <v>0.92600000000000005</v>
      </c>
    </row>
    <row r="2357" spans="1:67" x14ac:dyDescent="0.3">
      <c r="A2357" t="s">
        <v>210</v>
      </c>
      <c r="B2357" t="s">
        <v>211</v>
      </c>
      <c r="C2357" t="s">
        <v>116</v>
      </c>
      <c r="D2357" s="33">
        <v>43917</v>
      </c>
      <c r="E2357">
        <v>105253</v>
      </c>
      <c r="F2357">
        <v>18591</v>
      </c>
      <c r="G2357">
        <v>12174.714</v>
      </c>
      <c r="H2357">
        <v>2305</v>
      </c>
      <c r="I2357">
        <v>522</v>
      </c>
      <c r="J2357">
        <v>276.14299999999997</v>
      </c>
      <c r="K2357">
        <v>316.15600000000001</v>
      </c>
      <c r="L2357">
        <v>55.843000000000004</v>
      </c>
      <c r="M2357">
        <v>36.57</v>
      </c>
      <c r="N2357">
        <v>6.9240000000000004</v>
      </c>
      <c r="O2357">
        <v>1.5680000000000001</v>
      </c>
      <c r="P2357">
        <v>0.82899999999999996</v>
      </c>
      <c r="Q2357">
        <v>2.2999999999999998</v>
      </c>
      <c r="Z2357">
        <v>135809</v>
      </c>
      <c r="AA2357">
        <v>1035304</v>
      </c>
      <c r="AB2357">
        <v>3.11</v>
      </c>
      <c r="AC2357">
        <v>0.40799999999999997</v>
      </c>
      <c r="AD2357">
        <v>101962</v>
      </c>
      <c r="AE2357">
        <v>0.30599999999999999</v>
      </c>
      <c r="AF2357">
        <v>0.17399999999999999</v>
      </c>
      <c r="AG2357">
        <v>5.7</v>
      </c>
      <c r="AH2357" t="s">
        <v>204</v>
      </c>
      <c r="AV2357">
        <v>72.69</v>
      </c>
      <c r="AW2357">
        <v>332915074</v>
      </c>
      <c r="AX2357">
        <v>35.607999999999997</v>
      </c>
      <c r="AY2357">
        <v>38.299999999999997</v>
      </c>
      <c r="AZ2357">
        <v>15.413</v>
      </c>
      <c r="BA2357">
        <v>9.7319999999999993</v>
      </c>
      <c r="BB2357">
        <v>54225.446000000004</v>
      </c>
      <c r="BC2357">
        <v>1.2</v>
      </c>
      <c r="BD2357">
        <v>151.089</v>
      </c>
      <c r="BE2357">
        <v>10.79</v>
      </c>
      <c r="BF2357">
        <v>19.100000000000001</v>
      </c>
      <c r="BG2357">
        <v>24.6</v>
      </c>
      <c r="BI2357">
        <v>2.77</v>
      </c>
      <c r="BJ2357">
        <v>78.86</v>
      </c>
      <c r="BK2357">
        <v>0.92600000000000005</v>
      </c>
    </row>
    <row r="2358" spans="1:67" x14ac:dyDescent="0.3">
      <c r="A2358" t="s">
        <v>210</v>
      </c>
      <c r="B2358" t="s">
        <v>211</v>
      </c>
      <c r="C2358" t="s">
        <v>116</v>
      </c>
      <c r="D2358" s="33">
        <v>43918</v>
      </c>
      <c r="E2358">
        <v>127417</v>
      </c>
      <c r="F2358">
        <v>22164</v>
      </c>
      <c r="G2358">
        <v>14484.571</v>
      </c>
      <c r="H2358">
        <v>3018</v>
      </c>
      <c r="I2358">
        <v>713</v>
      </c>
      <c r="J2358">
        <v>363.286</v>
      </c>
      <c r="K2358">
        <v>382.73099999999999</v>
      </c>
      <c r="L2358">
        <v>66.575999999999993</v>
      </c>
      <c r="M2358">
        <v>43.508000000000003</v>
      </c>
      <c r="N2358">
        <v>9.0649999999999995</v>
      </c>
      <c r="O2358">
        <v>2.1419999999999999</v>
      </c>
      <c r="P2358">
        <v>1.091</v>
      </c>
      <c r="Q2358">
        <v>2.2000000000000002</v>
      </c>
      <c r="Z2358">
        <v>121725</v>
      </c>
      <c r="AA2358">
        <v>1157029</v>
      </c>
      <c r="AB2358">
        <v>3.4750000000000001</v>
      </c>
      <c r="AC2358">
        <v>0.36599999999999999</v>
      </c>
      <c r="AD2358">
        <v>108526</v>
      </c>
      <c r="AE2358">
        <v>0.32600000000000001</v>
      </c>
      <c r="AF2358">
        <v>0.18</v>
      </c>
      <c r="AG2358">
        <v>5.6</v>
      </c>
      <c r="AH2358" t="s">
        <v>204</v>
      </c>
      <c r="AV2358">
        <v>72.69</v>
      </c>
      <c r="AW2358">
        <v>332915074</v>
      </c>
      <c r="AX2358">
        <v>35.607999999999997</v>
      </c>
      <c r="AY2358">
        <v>38.299999999999997</v>
      </c>
      <c r="AZ2358">
        <v>15.413</v>
      </c>
      <c r="BA2358">
        <v>9.7319999999999993</v>
      </c>
      <c r="BB2358">
        <v>54225.446000000004</v>
      </c>
      <c r="BC2358">
        <v>1.2</v>
      </c>
      <c r="BD2358">
        <v>151.089</v>
      </c>
      <c r="BE2358">
        <v>10.79</v>
      </c>
      <c r="BF2358">
        <v>19.100000000000001</v>
      </c>
      <c r="BG2358">
        <v>24.6</v>
      </c>
      <c r="BI2358">
        <v>2.77</v>
      </c>
      <c r="BJ2358">
        <v>78.86</v>
      </c>
      <c r="BK2358">
        <v>0.92600000000000005</v>
      </c>
    </row>
    <row r="2359" spans="1:67" x14ac:dyDescent="0.3">
      <c r="A2359" t="s">
        <v>210</v>
      </c>
      <c r="B2359" t="s">
        <v>211</v>
      </c>
      <c r="C2359" t="s">
        <v>116</v>
      </c>
      <c r="D2359" s="33">
        <v>43919</v>
      </c>
      <c r="E2359">
        <v>143544</v>
      </c>
      <c r="F2359">
        <v>16127</v>
      </c>
      <c r="G2359">
        <v>15514.286</v>
      </c>
      <c r="H2359">
        <v>3573</v>
      </c>
      <c r="I2359">
        <v>555</v>
      </c>
      <c r="J2359">
        <v>424.286</v>
      </c>
      <c r="K2359">
        <v>431.173</v>
      </c>
      <c r="L2359">
        <v>48.442</v>
      </c>
      <c r="M2359">
        <v>46.600999999999999</v>
      </c>
      <c r="N2359">
        <v>10.731999999999999</v>
      </c>
      <c r="O2359">
        <v>1.667</v>
      </c>
      <c r="P2359">
        <v>1.274</v>
      </c>
      <c r="Q2359">
        <v>2.09</v>
      </c>
      <c r="Z2359">
        <v>110239</v>
      </c>
      <c r="AA2359">
        <v>1267268</v>
      </c>
      <c r="AB2359">
        <v>3.8069999999999999</v>
      </c>
      <c r="AC2359">
        <v>0.33100000000000002</v>
      </c>
      <c r="AD2359">
        <v>113712</v>
      </c>
      <c r="AE2359">
        <v>0.34200000000000003</v>
      </c>
      <c r="AF2359">
        <v>0.184</v>
      </c>
      <c r="AG2359">
        <v>5.4</v>
      </c>
      <c r="AH2359" t="s">
        <v>204</v>
      </c>
      <c r="AV2359">
        <v>72.69</v>
      </c>
      <c r="AW2359">
        <v>332915074</v>
      </c>
      <c r="AX2359">
        <v>35.607999999999997</v>
      </c>
      <c r="AY2359">
        <v>38.299999999999997</v>
      </c>
      <c r="AZ2359">
        <v>15.413</v>
      </c>
      <c r="BA2359">
        <v>9.7319999999999993</v>
      </c>
      <c r="BB2359">
        <v>54225.446000000004</v>
      </c>
      <c r="BC2359">
        <v>1.2</v>
      </c>
      <c r="BD2359">
        <v>151.089</v>
      </c>
      <c r="BE2359">
        <v>10.79</v>
      </c>
      <c r="BF2359">
        <v>19.100000000000001</v>
      </c>
      <c r="BG2359">
        <v>24.6</v>
      </c>
      <c r="BI2359">
        <v>2.77</v>
      </c>
      <c r="BJ2359">
        <v>78.86</v>
      </c>
      <c r="BK2359">
        <v>0.92600000000000005</v>
      </c>
      <c r="BL2359">
        <v>-6190.8</v>
      </c>
      <c r="BM2359">
        <v>-0.79</v>
      </c>
      <c r="BN2359">
        <v>9.98</v>
      </c>
      <c r="BO2359">
        <v>-18.595733517311398</v>
      </c>
    </row>
    <row r="2360" spans="1:67" x14ac:dyDescent="0.3">
      <c r="A2360" t="s">
        <v>210</v>
      </c>
      <c r="B2360" t="s">
        <v>211</v>
      </c>
      <c r="C2360" t="s">
        <v>116</v>
      </c>
      <c r="D2360" s="33">
        <v>43920</v>
      </c>
      <c r="E2360">
        <v>165698</v>
      </c>
      <c r="F2360">
        <v>22154</v>
      </c>
      <c r="G2360">
        <v>17086</v>
      </c>
      <c r="H2360">
        <v>4280</v>
      </c>
      <c r="I2360">
        <v>707</v>
      </c>
      <c r="J2360">
        <v>498.57100000000003</v>
      </c>
      <c r="K2360">
        <v>497.71899999999999</v>
      </c>
      <c r="L2360">
        <v>66.545000000000002</v>
      </c>
      <c r="M2360">
        <v>51.322000000000003</v>
      </c>
      <c r="N2360">
        <v>12.856</v>
      </c>
      <c r="O2360">
        <v>2.1240000000000001</v>
      </c>
      <c r="P2360">
        <v>1.498</v>
      </c>
      <c r="Q2360">
        <v>2</v>
      </c>
      <c r="Z2360">
        <v>123472</v>
      </c>
      <c r="AA2360">
        <v>1390740</v>
      </c>
      <c r="AB2360">
        <v>4.1769999999999996</v>
      </c>
      <c r="AC2360">
        <v>0.371</v>
      </c>
      <c r="AD2360">
        <v>119963</v>
      </c>
      <c r="AE2360">
        <v>0.36</v>
      </c>
      <c r="AF2360">
        <v>0.188</v>
      </c>
      <c r="AG2360">
        <v>5.3</v>
      </c>
      <c r="AH2360" t="s">
        <v>204</v>
      </c>
      <c r="AV2360">
        <v>72.69</v>
      </c>
      <c r="AW2360">
        <v>332915074</v>
      </c>
      <c r="AX2360">
        <v>35.607999999999997</v>
      </c>
      <c r="AY2360">
        <v>38.299999999999997</v>
      </c>
      <c r="AZ2360">
        <v>15.413</v>
      </c>
      <c r="BA2360">
        <v>9.7319999999999993</v>
      </c>
      <c r="BB2360">
        <v>54225.446000000004</v>
      </c>
      <c r="BC2360">
        <v>1.2</v>
      </c>
      <c r="BD2360">
        <v>151.089</v>
      </c>
      <c r="BE2360">
        <v>10.79</v>
      </c>
      <c r="BF2360">
        <v>19.100000000000001</v>
      </c>
      <c r="BG2360">
        <v>24.6</v>
      </c>
      <c r="BI2360">
        <v>2.77</v>
      </c>
      <c r="BJ2360">
        <v>78.86</v>
      </c>
      <c r="BK2360">
        <v>0.92600000000000005</v>
      </c>
    </row>
    <row r="2361" spans="1:67" x14ac:dyDescent="0.3">
      <c r="A2361" t="s">
        <v>210</v>
      </c>
      <c r="B2361" t="s">
        <v>211</v>
      </c>
      <c r="C2361" t="s">
        <v>116</v>
      </c>
      <c r="D2361" s="33">
        <v>43921</v>
      </c>
      <c r="E2361">
        <v>192079</v>
      </c>
      <c r="F2361">
        <v>26381</v>
      </c>
      <c r="G2361">
        <v>19337.857</v>
      </c>
      <c r="H2361">
        <v>5359</v>
      </c>
      <c r="I2361">
        <v>1079</v>
      </c>
      <c r="J2361">
        <v>618</v>
      </c>
      <c r="K2361">
        <v>576.96100000000001</v>
      </c>
      <c r="L2361">
        <v>79.242000000000004</v>
      </c>
      <c r="M2361">
        <v>58.085999999999999</v>
      </c>
      <c r="N2361">
        <v>16.097000000000001</v>
      </c>
      <c r="O2361">
        <v>3.2410000000000001</v>
      </c>
      <c r="P2361">
        <v>1.8560000000000001</v>
      </c>
      <c r="Q2361">
        <v>1.91</v>
      </c>
      <c r="Z2361">
        <v>142263</v>
      </c>
      <c r="AA2361">
        <v>1533003</v>
      </c>
      <c r="AB2361">
        <v>4.6050000000000004</v>
      </c>
      <c r="AC2361">
        <v>0.42699999999999999</v>
      </c>
      <c r="AD2361">
        <v>125351</v>
      </c>
      <c r="AE2361">
        <v>0.377</v>
      </c>
      <c r="AF2361">
        <v>0.193</v>
      </c>
      <c r="AG2361">
        <v>5.2</v>
      </c>
      <c r="AH2361" t="s">
        <v>204</v>
      </c>
      <c r="AV2361">
        <v>72.69</v>
      </c>
      <c r="AW2361">
        <v>332915074</v>
      </c>
      <c r="AX2361">
        <v>35.607999999999997</v>
      </c>
      <c r="AY2361">
        <v>38.299999999999997</v>
      </c>
      <c r="AZ2361">
        <v>15.413</v>
      </c>
      <c r="BA2361">
        <v>9.7319999999999993</v>
      </c>
      <c r="BB2361">
        <v>54225.446000000004</v>
      </c>
      <c r="BC2361">
        <v>1.2</v>
      </c>
      <c r="BD2361">
        <v>151.089</v>
      </c>
      <c r="BE2361">
        <v>10.79</v>
      </c>
      <c r="BF2361">
        <v>19.100000000000001</v>
      </c>
      <c r="BG2361">
        <v>24.6</v>
      </c>
      <c r="BI2361">
        <v>2.77</v>
      </c>
      <c r="BJ2361">
        <v>78.86</v>
      </c>
      <c r="BK2361">
        <v>0.92600000000000005</v>
      </c>
    </row>
    <row r="2362" spans="1:67" x14ac:dyDescent="0.3">
      <c r="A2362" t="s">
        <v>210</v>
      </c>
      <c r="B2362" t="s">
        <v>211</v>
      </c>
      <c r="C2362" t="s">
        <v>116</v>
      </c>
      <c r="D2362" s="33">
        <v>43922</v>
      </c>
      <c r="E2362">
        <v>223234</v>
      </c>
      <c r="F2362">
        <v>31155</v>
      </c>
      <c r="G2362">
        <v>22056.143</v>
      </c>
      <c r="H2362">
        <v>6635</v>
      </c>
      <c r="I2362">
        <v>1276</v>
      </c>
      <c r="J2362">
        <v>752.71400000000006</v>
      </c>
      <c r="K2362">
        <v>670.54300000000001</v>
      </c>
      <c r="L2362">
        <v>93.581999999999994</v>
      </c>
      <c r="M2362">
        <v>66.251999999999995</v>
      </c>
      <c r="N2362">
        <v>19.93</v>
      </c>
      <c r="O2362">
        <v>3.8330000000000002</v>
      </c>
      <c r="P2362">
        <v>2.2610000000000001</v>
      </c>
      <c r="Q2362">
        <v>1.81</v>
      </c>
      <c r="Z2362">
        <v>153119</v>
      </c>
      <c r="AA2362">
        <v>1686122</v>
      </c>
      <c r="AB2362">
        <v>5.0650000000000004</v>
      </c>
      <c r="AC2362">
        <v>0.46</v>
      </c>
      <c r="AD2362">
        <v>130841</v>
      </c>
      <c r="AE2362">
        <v>0.39300000000000002</v>
      </c>
      <c r="AF2362">
        <v>0.19900000000000001</v>
      </c>
      <c r="AG2362">
        <v>5</v>
      </c>
      <c r="AH2362" t="s">
        <v>204</v>
      </c>
      <c r="AV2362">
        <v>72.69</v>
      </c>
      <c r="AW2362">
        <v>332915074</v>
      </c>
      <c r="AX2362">
        <v>35.607999999999997</v>
      </c>
      <c r="AY2362">
        <v>38.299999999999997</v>
      </c>
      <c r="AZ2362">
        <v>15.413</v>
      </c>
      <c r="BA2362">
        <v>9.7319999999999993</v>
      </c>
      <c r="BB2362">
        <v>54225.446000000004</v>
      </c>
      <c r="BC2362">
        <v>1.2</v>
      </c>
      <c r="BD2362">
        <v>151.089</v>
      </c>
      <c r="BE2362">
        <v>10.79</v>
      </c>
      <c r="BF2362">
        <v>19.100000000000001</v>
      </c>
      <c r="BG2362">
        <v>24.6</v>
      </c>
      <c r="BI2362">
        <v>2.77</v>
      </c>
      <c r="BJ2362">
        <v>78.86</v>
      </c>
      <c r="BK2362">
        <v>0.92600000000000005</v>
      </c>
    </row>
    <row r="2363" spans="1:67" x14ac:dyDescent="0.3">
      <c r="A2363" t="s">
        <v>210</v>
      </c>
      <c r="B2363" t="s">
        <v>211</v>
      </c>
      <c r="C2363" t="s">
        <v>116</v>
      </c>
      <c r="D2363" s="33">
        <v>43923</v>
      </c>
      <c r="E2363">
        <v>255513</v>
      </c>
      <c r="F2363">
        <v>32279</v>
      </c>
      <c r="G2363">
        <v>24121.571</v>
      </c>
      <c r="H2363">
        <v>8142</v>
      </c>
      <c r="I2363">
        <v>1507</v>
      </c>
      <c r="J2363">
        <v>908.42899999999997</v>
      </c>
      <c r="K2363">
        <v>767.50199999999995</v>
      </c>
      <c r="L2363">
        <v>96.959000000000003</v>
      </c>
      <c r="M2363">
        <v>72.456000000000003</v>
      </c>
      <c r="N2363">
        <v>24.457000000000001</v>
      </c>
      <c r="O2363">
        <v>4.5270000000000001</v>
      </c>
      <c r="P2363">
        <v>2.7290000000000001</v>
      </c>
      <c r="Q2363">
        <v>1.7</v>
      </c>
      <c r="Z2363">
        <v>161770</v>
      </c>
      <c r="AA2363">
        <v>1847892</v>
      </c>
      <c r="AB2363">
        <v>5.5510000000000002</v>
      </c>
      <c r="AC2363">
        <v>0.48599999999999999</v>
      </c>
      <c r="AD2363">
        <v>135485</v>
      </c>
      <c r="AE2363">
        <v>0.40699999999999997</v>
      </c>
      <c r="AF2363">
        <v>0.20399999999999999</v>
      </c>
      <c r="AG2363">
        <v>4.9000000000000004</v>
      </c>
      <c r="AH2363" t="s">
        <v>204</v>
      </c>
      <c r="AV2363">
        <v>72.69</v>
      </c>
      <c r="AW2363">
        <v>332915074</v>
      </c>
      <c r="AX2363">
        <v>35.607999999999997</v>
      </c>
      <c r="AY2363">
        <v>38.299999999999997</v>
      </c>
      <c r="AZ2363">
        <v>15.413</v>
      </c>
      <c r="BA2363">
        <v>9.7319999999999993</v>
      </c>
      <c r="BB2363">
        <v>54225.446000000004</v>
      </c>
      <c r="BC2363">
        <v>1.2</v>
      </c>
      <c r="BD2363">
        <v>151.089</v>
      </c>
      <c r="BE2363">
        <v>10.79</v>
      </c>
      <c r="BF2363">
        <v>19.100000000000001</v>
      </c>
      <c r="BG2363">
        <v>24.6</v>
      </c>
      <c r="BI2363">
        <v>2.77</v>
      </c>
      <c r="BJ2363">
        <v>78.86</v>
      </c>
      <c r="BK2363">
        <v>0.92600000000000005</v>
      </c>
    </row>
    <row r="2364" spans="1:67" x14ac:dyDescent="0.3">
      <c r="A2364" t="s">
        <v>210</v>
      </c>
      <c r="B2364" t="s">
        <v>211</v>
      </c>
      <c r="C2364" t="s">
        <v>116</v>
      </c>
      <c r="D2364" s="33">
        <v>43924</v>
      </c>
      <c r="E2364">
        <v>287915</v>
      </c>
      <c r="F2364">
        <v>32402</v>
      </c>
      <c r="G2364">
        <v>26094.571</v>
      </c>
      <c r="H2364">
        <v>9562</v>
      </c>
      <c r="I2364">
        <v>1420</v>
      </c>
      <c r="J2364">
        <v>1036.7139999999999</v>
      </c>
      <c r="K2364">
        <v>864.83</v>
      </c>
      <c r="L2364">
        <v>97.328000000000003</v>
      </c>
      <c r="M2364">
        <v>78.382000000000005</v>
      </c>
      <c r="N2364">
        <v>28.722000000000001</v>
      </c>
      <c r="O2364">
        <v>4.2649999999999997</v>
      </c>
      <c r="P2364">
        <v>3.1139999999999999</v>
      </c>
      <c r="Q2364">
        <v>1.62</v>
      </c>
      <c r="Z2364">
        <v>169292</v>
      </c>
      <c r="AA2364">
        <v>2017184</v>
      </c>
      <c r="AB2364">
        <v>6.0590000000000002</v>
      </c>
      <c r="AC2364">
        <v>0.50900000000000001</v>
      </c>
      <c r="AD2364">
        <v>140269</v>
      </c>
      <c r="AE2364">
        <v>0.42099999999999999</v>
      </c>
      <c r="AF2364">
        <v>0.20699999999999999</v>
      </c>
      <c r="AG2364">
        <v>4.8</v>
      </c>
      <c r="AH2364" t="s">
        <v>204</v>
      </c>
      <c r="AV2364">
        <v>72.69</v>
      </c>
      <c r="AW2364">
        <v>332915074</v>
      </c>
      <c r="AX2364">
        <v>35.607999999999997</v>
      </c>
      <c r="AY2364">
        <v>38.299999999999997</v>
      </c>
      <c r="AZ2364">
        <v>15.413</v>
      </c>
      <c r="BA2364">
        <v>9.7319999999999993</v>
      </c>
      <c r="BB2364">
        <v>54225.446000000004</v>
      </c>
      <c r="BC2364">
        <v>1.2</v>
      </c>
      <c r="BD2364">
        <v>151.089</v>
      </c>
      <c r="BE2364">
        <v>10.79</v>
      </c>
      <c r="BF2364">
        <v>19.100000000000001</v>
      </c>
      <c r="BG2364">
        <v>24.6</v>
      </c>
      <c r="BI2364">
        <v>2.77</v>
      </c>
      <c r="BJ2364">
        <v>78.86</v>
      </c>
      <c r="BK2364">
        <v>0.92600000000000005</v>
      </c>
    </row>
    <row r="2365" spans="1:67" x14ac:dyDescent="0.3">
      <c r="A2365" t="s">
        <v>210</v>
      </c>
      <c r="B2365" t="s">
        <v>211</v>
      </c>
      <c r="C2365" t="s">
        <v>116</v>
      </c>
      <c r="D2365" s="33">
        <v>43925</v>
      </c>
      <c r="E2365">
        <v>319752</v>
      </c>
      <c r="F2365">
        <v>31837</v>
      </c>
      <c r="G2365">
        <v>27476.429</v>
      </c>
      <c r="H2365">
        <v>11165</v>
      </c>
      <c r="I2365">
        <v>1603</v>
      </c>
      <c r="J2365">
        <v>1163.857</v>
      </c>
      <c r="K2365">
        <v>960.46100000000001</v>
      </c>
      <c r="L2365">
        <v>95.631</v>
      </c>
      <c r="M2365">
        <v>82.533000000000001</v>
      </c>
      <c r="N2365">
        <v>33.536999999999999</v>
      </c>
      <c r="O2365">
        <v>4.8150000000000004</v>
      </c>
      <c r="P2365">
        <v>3.496</v>
      </c>
      <c r="Q2365">
        <v>1.55</v>
      </c>
      <c r="Z2365">
        <v>147739</v>
      </c>
      <c r="AA2365">
        <v>2164923</v>
      </c>
      <c r="AB2365">
        <v>6.5030000000000001</v>
      </c>
      <c r="AC2365">
        <v>0.44400000000000001</v>
      </c>
      <c r="AD2365">
        <v>143985</v>
      </c>
      <c r="AE2365">
        <v>0.432</v>
      </c>
      <c r="AF2365">
        <v>0.20899999999999999</v>
      </c>
      <c r="AG2365">
        <v>4.8</v>
      </c>
      <c r="AH2365" t="s">
        <v>204</v>
      </c>
      <c r="AV2365">
        <v>72.69</v>
      </c>
      <c r="AW2365">
        <v>332915074</v>
      </c>
      <c r="AX2365">
        <v>35.607999999999997</v>
      </c>
      <c r="AY2365">
        <v>38.299999999999997</v>
      </c>
      <c r="AZ2365">
        <v>15.413</v>
      </c>
      <c r="BA2365">
        <v>9.7319999999999993</v>
      </c>
      <c r="BB2365">
        <v>54225.446000000004</v>
      </c>
      <c r="BC2365">
        <v>1.2</v>
      </c>
      <c r="BD2365">
        <v>151.089</v>
      </c>
      <c r="BE2365">
        <v>10.79</v>
      </c>
      <c r="BF2365">
        <v>19.100000000000001</v>
      </c>
      <c r="BG2365">
        <v>24.6</v>
      </c>
      <c r="BI2365">
        <v>2.77</v>
      </c>
      <c r="BJ2365">
        <v>78.86</v>
      </c>
      <c r="BK2365">
        <v>0.92600000000000005</v>
      </c>
    </row>
    <row r="2366" spans="1:67" x14ac:dyDescent="0.3">
      <c r="A2366" t="s">
        <v>210</v>
      </c>
      <c r="B2366" t="s">
        <v>211</v>
      </c>
      <c r="C2366" t="s">
        <v>116</v>
      </c>
      <c r="D2366" s="33">
        <v>43926</v>
      </c>
      <c r="E2366">
        <v>348995</v>
      </c>
      <c r="F2366">
        <v>29243</v>
      </c>
      <c r="G2366">
        <v>29350.143</v>
      </c>
      <c r="H2366">
        <v>12781</v>
      </c>
      <c r="I2366">
        <v>1616</v>
      </c>
      <c r="J2366">
        <v>1315.4290000000001</v>
      </c>
      <c r="K2366">
        <v>1048.3</v>
      </c>
      <c r="L2366">
        <v>87.838999999999999</v>
      </c>
      <c r="M2366">
        <v>88.161000000000001</v>
      </c>
      <c r="N2366">
        <v>38.390999999999998</v>
      </c>
      <c r="O2366">
        <v>4.8540000000000001</v>
      </c>
      <c r="P2366">
        <v>3.9510000000000001</v>
      </c>
      <c r="Q2366">
        <v>1.49</v>
      </c>
      <c r="Z2366">
        <v>138633</v>
      </c>
      <c r="AA2366">
        <v>2303556</v>
      </c>
      <c r="AB2366">
        <v>6.9189999999999996</v>
      </c>
      <c r="AC2366">
        <v>0.41599999999999998</v>
      </c>
      <c r="AD2366">
        <v>148041</v>
      </c>
      <c r="AE2366">
        <v>0.44500000000000001</v>
      </c>
      <c r="AF2366">
        <v>0.21</v>
      </c>
      <c r="AG2366">
        <v>4.8</v>
      </c>
      <c r="AH2366" t="s">
        <v>204</v>
      </c>
      <c r="AV2366">
        <v>72.69</v>
      </c>
      <c r="AW2366">
        <v>332915074</v>
      </c>
      <c r="AX2366">
        <v>35.607999999999997</v>
      </c>
      <c r="AY2366">
        <v>38.299999999999997</v>
      </c>
      <c r="AZ2366">
        <v>15.413</v>
      </c>
      <c r="BA2366">
        <v>9.7319999999999993</v>
      </c>
      <c r="BB2366">
        <v>54225.446000000004</v>
      </c>
      <c r="BC2366">
        <v>1.2</v>
      </c>
      <c r="BD2366">
        <v>151.089</v>
      </c>
      <c r="BE2366">
        <v>10.79</v>
      </c>
      <c r="BF2366">
        <v>19.100000000000001</v>
      </c>
      <c r="BG2366">
        <v>24.6</v>
      </c>
      <c r="BI2366">
        <v>2.77</v>
      </c>
      <c r="BJ2366">
        <v>78.86</v>
      </c>
      <c r="BK2366">
        <v>0.92600000000000005</v>
      </c>
      <c r="BL2366">
        <v>8894.6</v>
      </c>
      <c r="BM2366">
        <v>1.06</v>
      </c>
      <c r="BN2366">
        <v>26.38</v>
      </c>
      <c r="BO2366">
        <v>26.717324310763999</v>
      </c>
    </row>
    <row r="2367" spans="1:67" x14ac:dyDescent="0.3">
      <c r="A2367" t="s">
        <v>210</v>
      </c>
      <c r="B2367" t="s">
        <v>211</v>
      </c>
      <c r="C2367" t="s">
        <v>116</v>
      </c>
      <c r="D2367" s="33">
        <v>43927</v>
      </c>
      <c r="E2367">
        <v>380783</v>
      </c>
      <c r="F2367">
        <v>31788</v>
      </c>
      <c r="G2367">
        <v>30726.429</v>
      </c>
      <c r="H2367">
        <v>14523</v>
      </c>
      <c r="I2367">
        <v>1742</v>
      </c>
      <c r="J2367">
        <v>1463.2860000000001</v>
      </c>
      <c r="K2367">
        <v>1143.7840000000001</v>
      </c>
      <c r="L2367">
        <v>95.483999999999995</v>
      </c>
      <c r="M2367">
        <v>92.295000000000002</v>
      </c>
      <c r="N2367">
        <v>43.624000000000002</v>
      </c>
      <c r="O2367">
        <v>5.2329999999999997</v>
      </c>
      <c r="P2367">
        <v>4.3949999999999996</v>
      </c>
      <c r="Q2367">
        <v>1.41</v>
      </c>
      <c r="Z2367">
        <v>143072</v>
      </c>
      <c r="AA2367">
        <v>2446628</v>
      </c>
      <c r="AB2367">
        <v>7.3490000000000002</v>
      </c>
      <c r="AC2367">
        <v>0.43</v>
      </c>
      <c r="AD2367">
        <v>150841</v>
      </c>
      <c r="AE2367">
        <v>0.45300000000000001</v>
      </c>
      <c r="AF2367">
        <v>0.21099999999999999</v>
      </c>
      <c r="AG2367">
        <v>4.7</v>
      </c>
      <c r="AH2367" t="s">
        <v>204</v>
      </c>
      <c r="AV2367">
        <v>72.69</v>
      </c>
      <c r="AW2367">
        <v>332915074</v>
      </c>
      <c r="AX2367">
        <v>35.607999999999997</v>
      </c>
      <c r="AY2367">
        <v>38.299999999999997</v>
      </c>
      <c r="AZ2367">
        <v>15.413</v>
      </c>
      <c r="BA2367">
        <v>9.7319999999999993</v>
      </c>
      <c r="BB2367">
        <v>54225.446000000004</v>
      </c>
      <c r="BC2367">
        <v>1.2</v>
      </c>
      <c r="BD2367">
        <v>151.089</v>
      </c>
      <c r="BE2367">
        <v>10.79</v>
      </c>
      <c r="BF2367">
        <v>19.100000000000001</v>
      </c>
      <c r="BG2367">
        <v>24.6</v>
      </c>
      <c r="BI2367">
        <v>2.77</v>
      </c>
      <c r="BJ2367">
        <v>78.86</v>
      </c>
      <c r="BK2367">
        <v>0.92600000000000005</v>
      </c>
    </row>
    <row r="2368" spans="1:67" x14ac:dyDescent="0.3">
      <c r="A2368" t="s">
        <v>210</v>
      </c>
      <c r="B2368" t="s">
        <v>211</v>
      </c>
      <c r="C2368" t="s">
        <v>116</v>
      </c>
      <c r="D2368" s="33">
        <v>43928</v>
      </c>
      <c r="E2368">
        <v>410817</v>
      </c>
      <c r="F2368">
        <v>30034</v>
      </c>
      <c r="G2368">
        <v>31248.286</v>
      </c>
      <c r="H2368">
        <v>17099</v>
      </c>
      <c r="I2368">
        <v>2576</v>
      </c>
      <c r="J2368">
        <v>1677.143</v>
      </c>
      <c r="K2368">
        <v>1233.999</v>
      </c>
      <c r="L2368">
        <v>90.215000000000003</v>
      </c>
      <c r="M2368">
        <v>93.863</v>
      </c>
      <c r="N2368">
        <v>51.360999999999997</v>
      </c>
      <c r="O2368">
        <v>7.7380000000000004</v>
      </c>
      <c r="P2368">
        <v>5.0380000000000003</v>
      </c>
      <c r="Q2368">
        <v>1.33</v>
      </c>
      <c r="Z2368">
        <v>179942</v>
      </c>
      <c r="AA2368">
        <v>2626570</v>
      </c>
      <c r="AB2368">
        <v>7.89</v>
      </c>
      <c r="AC2368">
        <v>0.54100000000000004</v>
      </c>
      <c r="AD2368">
        <v>156224</v>
      </c>
      <c r="AE2368">
        <v>0.46899999999999997</v>
      </c>
      <c r="AF2368">
        <v>0.20799999999999999</v>
      </c>
      <c r="AG2368">
        <v>4.8</v>
      </c>
      <c r="AH2368" t="s">
        <v>204</v>
      </c>
      <c r="AV2368">
        <v>72.69</v>
      </c>
      <c r="AW2368">
        <v>332915074</v>
      </c>
      <c r="AX2368">
        <v>35.607999999999997</v>
      </c>
      <c r="AY2368">
        <v>38.299999999999997</v>
      </c>
      <c r="AZ2368">
        <v>15.413</v>
      </c>
      <c r="BA2368">
        <v>9.7319999999999993</v>
      </c>
      <c r="BB2368">
        <v>54225.446000000004</v>
      </c>
      <c r="BC2368">
        <v>1.2</v>
      </c>
      <c r="BD2368">
        <v>151.089</v>
      </c>
      <c r="BE2368">
        <v>10.79</v>
      </c>
      <c r="BF2368">
        <v>19.100000000000001</v>
      </c>
      <c r="BG2368">
        <v>24.6</v>
      </c>
      <c r="BI2368">
        <v>2.77</v>
      </c>
      <c r="BJ2368">
        <v>78.86</v>
      </c>
      <c r="BK2368">
        <v>0.92600000000000005</v>
      </c>
    </row>
    <row r="2369" spans="1:67" x14ac:dyDescent="0.3">
      <c r="A2369" t="s">
        <v>210</v>
      </c>
      <c r="B2369" t="s">
        <v>211</v>
      </c>
      <c r="C2369" t="s">
        <v>116</v>
      </c>
      <c r="D2369" s="33">
        <v>43929</v>
      </c>
      <c r="E2369">
        <v>441876</v>
      </c>
      <c r="F2369">
        <v>31059</v>
      </c>
      <c r="G2369">
        <v>31234.571</v>
      </c>
      <c r="H2369">
        <v>19249</v>
      </c>
      <c r="I2369">
        <v>2150</v>
      </c>
      <c r="J2369">
        <v>1802</v>
      </c>
      <c r="K2369">
        <v>1327.2929999999999</v>
      </c>
      <c r="L2369">
        <v>93.293999999999997</v>
      </c>
      <c r="M2369">
        <v>93.820999999999998</v>
      </c>
      <c r="N2369">
        <v>57.82</v>
      </c>
      <c r="O2369">
        <v>6.4580000000000002</v>
      </c>
      <c r="P2369">
        <v>5.4130000000000003</v>
      </c>
      <c r="Q2369">
        <v>1.26</v>
      </c>
      <c r="Z2369">
        <v>168280</v>
      </c>
      <c r="AA2369">
        <v>2794850</v>
      </c>
      <c r="AB2369">
        <v>8.3949999999999996</v>
      </c>
      <c r="AC2369">
        <v>0.505</v>
      </c>
      <c r="AD2369">
        <v>158390</v>
      </c>
      <c r="AE2369">
        <v>0.47599999999999998</v>
      </c>
      <c r="AF2369">
        <v>0.20599999999999999</v>
      </c>
      <c r="AG2369">
        <v>4.9000000000000004</v>
      </c>
      <c r="AH2369" t="s">
        <v>204</v>
      </c>
      <c r="AV2369">
        <v>72.69</v>
      </c>
      <c r="AW2369">
        <v>332915074</v>
      </c>
      <c r="AX2369">
        <v>35.607999999999997</v>
      </c>
      <c r="AY2369">
        <v>38.299999999999997</v>
      </c>
      <c r="AZ2369">
        <v>15.413</v>
      </c>
      <c r="BA2369">
        <v>9.7319999999999993</v>
      </c>
      <c r="BB2369">
        <v>54225.446000000004</v>
      </c>
      <c r="BC2369">
        <v>1.2</v>
      </c>
      <c r="BD2369">
        <v>151.089</v>
      </c>
      <c r="BE2369">
        <v>10.79</v>
      </c>
      <c r="BF2369">
        <v>19.100000000000001</v>
      </c>
      <c r="BG2369">
        <v>24.6</v>
      </c>
      <c r="BI2369">
        <v>2.77</v>
      </c>
      <c r="BJ2369">
        <v>78.86</v>
      </c>
      <c r="BK2369">
        <v>0.92600000000000005</v>
      </c>
    </row>
    <row r="2370" spans="1:67" x14ac:dyDescent="0.3">
      <c r="A2370" t="s">
        <v>210</v>
      </c>
      <c r="B2370" t="s">
        <v>211</v>
      </c>
      <c r="C2370" t="s">
        <v>116</v>
      </c>
      <c r="D2370" s="33">
        <v>43930</v>
      </c>
      <c r="E2370">
        <v>477495</v>
      </c>
      <c r="F2370">
        <v>35619</v>
      </c>
      <c r="G2370">
        <v>31711.714</v>
      </c>
      <c r="H2370">
        <v>21463</v>
      </c>
      <c r="I2370">
        <v>2214</v>
      </c>
      <c r="J2370">
        <v>1903</v>
      </c>
      <c r="K2370">
        <v>1434.2850000000001</v>
      </c>
      <c r="L2370">
        <v>106.991</v>
      </c>
      <c r="M2370">
        <v>95.254999999999995</v>
      </c>
      <c r="N2370">
        <v>64.47</v>
      </c>
      <c r="O2370">
        <v>6.65</v>
      </c>
      <c r="P2370">
        <v>5.7160000000000002</v>
      </c>
      <c r="Q2370">
        <v>1.2</v>
      </c>
      <c r="Z2370">
        <v>174015</v>
      </c>
      <c r="AA2370">
        <v>2968865</v>
      </c>
      <c r="AB2370">
        <v>8.9179999999999993</v>
      </c>
      <c r="AC2370">
        <v>0.52300000000000002</v>
      </c>
      <c r="AD2370">
        <v>160139</v>
      </c>
      <c r="AE2370">
        <v>0.48099999999999998</v>
      </c>
      <c r="AF2370">
        <v>0.20499999999999999</v>
      </c>
      <c r="AG2370">
        <v>4.9000000000000004</v>
      </c>
      <c r="AH2370" t="s">
        <v>204</v>
      </c>
      <c r="AV2370">
        <v>72.69</v>
      </c>
      <c r="AW2370">
        <v>332915074</v>
      </c>
      <c r="AX2370">
        <v>35.607999999999997</v>
      </c>
      <c r="AY2370">
        <v>38.299999999999997</v>
      </c>
      <c r="AZ2370">
        <v>15.413</v>
      </c>
      <c r="BA2370">
        <v>9.7319999999999993</v>
      </c>
      <c r="BB2370">
        <v>54225.446000000004</v>
      </c>
      <c r="BC2370">
        <v>1.2</v>
      </c>
      <c r="BD2370">
        <v>151.089</v>
      </c>
      <c r="BE2370">
        <v>10.79</v>
      </c>
      <c r="BF2370">
        <v>19.100000000000001</v>
      </c>
      <c r="BG2370">
        <v>24.6</v>
      </c>
      <c r="BI2370">
        <v>2.77</v>
      </c>
      <c r="BJ2370">
        <v>78.86</v>
      </c>
      <c r="BK2370">
        <v>0.92600000000000005</v>
      </c>
    </row>
    <row r="2371" spans="1:67" x14ac:dyDescent="0.3">
      <c r="A2371" t="s">
        <v>210</v>
      </c>
      <c r="B2371" t="s">
        <v>211</v>
      </c>
      <c r="C2371" t="s">
        <v>116</v>
      </c>
      <c r="D2371" s="33">
        <v>43931</v>
      </c>
      <c r="E2371">
        <v>511772</v>
      </c>
      <c r="F2371">
        <v>34277</v>
      </c>
      <c r="G2371">
        <v>31979.571</v>
      </c>
      <c r="H2371">
        <v>23649</v>
      </c>
      <c r="I2371">
        <v>2186</v>
      </c>
      <c r="J2371">
        <v>2012.4290000000001</v>
      </c>
      <c r="K2371">
        <v>1537.2449999999999</v>
      </c>
      <c r="L2371">
        <v>102.96</v>
      </c>
      <c r="M2371">
        <v>96.058999999999997</v>
      </c>
      <c r="N2371">
        <v>71.036000000000001</v>
      </c>
      <c r="O2371">
        <v>6.5659999999999998</v>
      </c>
      <c r="P2371">
        <v>6.0449999999999999</v>
      </c>
      <c r="Q2371">
        <v>1.1599999999999999</v>
      </c>
      <c r="Z2371">
        <v>172062</v>
      </c>
      <c r="AA2371">
        <v>3140927</v>
      </c>
      <c r="AB2371">
        <v>9.4350000000000005</v>
      </c>
      <c r="AC2371">
        <v>0.51700000000000002</v>
      </c>
      <c r="AD2371">
        <v>160535</v>
      </c>
      <c r="AE2371">
        <v>0.48199999999999998</v>
      </c>
      <c r="AF2371">
        <v>0.20499999999999999</v>
      </c>
      <c r="AG2371">
        <v>4.9000000000000004</v>
      </c>
      <c r="AH2371" t="s">
        <v>204</v>
      </c>
      <c r="AV2371">
        <v>72.69</v>
      </c>
      <c r="AW2371">
        <v>332915074</v>
      </c>
      <c r="AX2371">
        <v>35.607999999999997</v>
      </c>
      <c r="AY2371">
        <v>38.299999999999997</v>
      </c>
      <c r="AZ2371">
        <v>15.413</v>
      </c>
      <c r="BA2371">
        <v>9.7319999999999993</v>
      </c>
      <c r="BB2371">
        <v>54225.446000000004</v>
      </c>
      <c r="BC2371">
        <v>1.2</v>
      </c>
      <c r="BD2371">
        <v>151.089</v>
      </c>
      <c r="BE2371">
        <v>10.79</v>
      </c>
      <c r="BF2371">
        <v>19.100000000000001</v>
      </c>
      <c r="BG2371">
        <v>24.6</v>
      </c>
      <c r="BI2371">
        <v>2.77</v>
      </c>
      <c r="BJ2371">
        <v>78.86</v>
      </c>
      <c r="BK2371">
        <v>0.92600000000000005</v>
      </c>
    </row>
    <row r="2372" spans="1:67" x14ac:dyDescent="0.3">
      <c r="A2372" t="s">
        <v>210</v>
      </c>
      <c r="B2372" t="s">
        <v>211</v>
      </c>
      <c r="C2372" t="s">
        <v>116</v>
      </c>
      <c r="D2372" s="33">
        <v>43932</v>
      </c>
      <c r="E2372">
        <v>540696</v>
      </c>
      <c r="F2372">
        <v>28924</v>
      </c>
      <c r="G2372">
        <v>31563.429</v>
      </c>
      <c r="H2372">
        <v>25785</v>
      </c>
      <c r="I2372">
        <v>2136</v>
      </c>
      <c r="J2372">
        <v>2088.5709999999999</v>
      </c>
      <c r="K2372">
        <v>1624.126</v>
      </c>
      <c r="L2372">
        <v>86.881</v>
      </c>
      <c r="M2372">
        <v>94.808999999999997</v>
      </c>
      <c r="N2372">
        <v>77.451999999999998</v>
      </c>
      <c r="O2372">
        <v>6.4160000000000004</v>
      </c>
      <c r="P2372">
        <v>6.274</v>
      </c>
      <c r="Q2372">
        <v>1.1299999999999999</v>
      </c>
      <c r="Z2372">
        <v>210470</v>
      </c>
      <c r="AA2372">
        <v>3351397</v>
      </c>
      <c r="AB2372">
        <v>10.067</v>
      </c>
      <c r="AC2372">
        <v>0.63200000000000001</v>
      </c>
      <c r="AD2372">
        <v>169496</v>
      </c>
      <c r="AE2372">
        <v>0.50900000000000001</v>
      </c>
      <c r="AF2372">
        <v>0.2</v>
      </c>
      <c r="AG2372">
        <v>5</v>
      </c>
      <c r="AH2372" t="s">
        <v>204</v>
      </c>
      <c r="AV2372">
        <v>72.69</v>
      </c>
      <c r="AW2372">
        <v>332915074</v>
      </c>
      <c r="AX2372">
        <v>35.607999999999997</v>
      </c>
      <c r="AY2372">
        <v>38.299999999999997</v>
      </c>
      <c r="AZ2372">
        <v>15.413</v>
      </c>
      <c r="BA2372">
        <v>9.7319999999999993</v>
      </c>
      <c r="BB2372">
        <v>54225.446000000004</v>
      </c>
      <c r="BC2372">
        <v>1.2</v>
      </c>
      <c r="BD2372">
        <v>151.089</v>
      </c>
      <c r="BE2372">
        <v>10.79</v>
      </c>
      <c r="BF2372">
        <v>19.100000000000001</v>
      </c>
      <c r="BG2372">
        <v>24.6</v>
      </c>
      <c r="BI2372">
        <v>2.77</v>
      </c>
      <c r="BJ2372">
        <v>78.86</v>
      </c>
      <c r="BK2372">
        <v>0.92600000000000005</v>
      </c>
    </row>
    <row r="2373" spans="1:67" x14ac:dyDescent="0.3">
      <c r="A2373" t="s">
        <v>210</v>
      </c>
      <c r="B2373" t="s">
        <v>211</v>
      </c>
      <c r="C2373" t="s">
        <v>116</v>
      </c>
      <c r="D2373" s="33">
        <v>43933</v>
      </c>
      <c r="E2373">
        <v>566996</v>
      </c>
      <c r="F2373">
        <v>26300</v>
      </c>
      <c r="G2373">
        <v>31143</v>
      </c>
      <c r="H2373">
        <v>27674</v>
      </c>
      <c r="I2373">
        <v>1889</v>
      </c>
      <c r="J2373">
        <v>2127.5709999999999</v>
      </c>
      <c r="K2373">
        <v>1703.125</v>
      </c>
      <c r="L2373">
        <v>78.998999999999995</v>
      </c>
      <c r="M2373">
        <v>93.546000000000006</v>
      </c>
      <c r="N2373">
        <v>83.126000000000005</v>
      </c>
      <c r="O2373">
        <v>5.6740000000000004</v>
      </c>
      <c r="P2373">
        <v>6.391</v>
      </c>
      <c r="Q2373">
        <v>1.1100000000000001</v>
      </c>
      <c r="Z2373">
        <v>111547</v>
      </c>
      <c r="AA2373">
        <v>3462944</v>
      </c>
      <c r="AB2373">
        <v>10.401999999999999</v>
      </c>
      <c r="AC2373">
        <v>0.33500000000000002</v>
      </c>
      <c r="AD2373">
        <v>165627</v>
      </c>
      <c r="AE2373">
        <v>0.498</v>
      </c>
      <c r="AF2373">
        <v>0.2</v>
      </c>
      <c r="AG2373">
        <v>5</v>
      </c>
      <c r="AH2373" t="s">
        <v>204</v>
      </c>
      <c r="AV2373">
        <v>72.69</v>
      </c>
      <c r="AW2373">
        <v>332915074</v>
      </c>
      <c r="AX2373">
        <v>35.607999999999997</v>
      </c>
      <c r="AY2373">
        <v>38.299999999999997</v>
      </c>
      <c r="AZ2373">
        <v>15.413</v>
      </c>
      <c r="BA2373">
        <v>9.7319999999999993</v>
      </c>
      <c r="BB2373">
        <v>54225.446000000004</v>
      </c>
      <c r="BC2373">
        <v>1.2</v>
      </c>
      <c r="BD2373">
        <v>151.089</v>
      </c>
      <c r="BE2373">
        <v>10.79</v>
      </c>
      <c r="BF2373">
        <v>19.100000000000001</v>
      </c>
      <c r="BG2373">
        <v>24.6</v>
      </c>
      <c r="BI2373">
        <v>2.77</v>
      </c>
      <c r="BJ2373">
        <v>78.86</v>
      </c>
      <c r="BK2373">
        <v>0.92600000000000005</v>
      </c>
      <c r="BL2373">
        <v>31169.4</v>
      </c>
      <c r="BM2373">
        <v>3.48</v>
      </c>
      <c r="BN2373">
        <v>39.22</v>
      </c>
      <c r="BO2373">
        <v>93.625679442799907</v>
      </c>
    </row>
    <row r="2374" spans="1:67" x14ac:dyDescent="0.3">
      <c r="A2374" t="s">
        <v>210</v>
      </c>
      <c r="B2374" t="s">
        <v>211</v>
      </c>
      <c r="C2374" t="s">
        <v>116</v>
      </c>
      <c r="D2374" s="33">
        <v>43934</v>
      </c>
      <c r="E2374">
        <v>594152</v>
      </c>
      <c r="F2374">
        <v>27156</v>
      </c>
      <c r="G2374">
        <v>30481.286</v>
      </c>
      <c r="H2374">
        <v>29657</v>
      </c>
      <c r="I2374">
        <v>1983</v>
      </c>
      <c r="J2374">
        <v>2162</v>
      </c>
      <c r="K2374">
        <v>1784.6949999999999</v>
      </c>
      <c r="L2374">
        <v>81.569999999999993</v>
      </c>
      <c r="M2374">
        <v>91.558999999999997</v>
      </c>
      <c r="N2374">
        <v>89.082999999999998</v>
      </c>
      <c r="O2374">
        <v>5.9560000000000004</v>
      </c>
      <c r="P2374">
        <v>6.4939999999999998</v>
      </c>
      <c r="Q2374">
        <v>1.08</v>
      </c>
      <c r="Z2374">
        <v>114187</v>
      </c>
      <c r="AA2374">
        <v>3577131</v>
      </c>
      <c r="AB2374">
        <v>10.744999999999999</v>
      </c>
      <c r="AC2374">
        <v>0.34300000000000003</v>
      </c>
      <c r="AD2374">
        <v>161500</v>
      </c>
      <c r="AE2374">
        <v>0.48499999999999999</v>
      </c>
      <c r="AF2374">
        <v>0.19900000000000001</v>
      </c>
      <c r="AG2374">
        <v>5</v>
      </c>
      <c r="AH2374" t="s">
        <v>204</v>
      </c>
      <c r="AV2374">
        <v>72.69</v>
      </c>
      <c r="AW2374">
        <v>332915074</v>
      </c>
      <c r="AX2374">
        <v>35.607999999999997</v>
      </c>
      <c r="AY2374">
        <v>38.299999999999997</v>
      </c>
      <c r="AZ2374">
        <v>15.413</v>
      </c>
      <c r="BA2374">
        <v>9.7319999999999993</v>
      </c>
      <c r="BB2374">
        <v>54225.446000000004</v>
      </c>
      <c r="BC2374">
        <v>1.2</v>
      </c>
      <c r="BD2374">
        <v>151.089</v>
      </c>
      <c r="BE2374">
        <v>10.79</v>
      </c>
      <c r="BF2374">
        <v>19.100000000000001</v>
      </c>
      <c r="BG2374">
        <v>24.6</v>
      </c>
      <c r="BI2374">
        <v>2.77</v>
      </c>
      <c r="BJ2374">
        <v>78.86</v>
      </c>
      <c r="BK2374">
        <v>0.92600000000000005</v>
      </c>
    </row>
    <row r="2375" spans="1:67" x14ac:dyDescent="0.3">
      <c r="A2375" t="s">
        <v>210</v>
      </c>
      <c r="B2375" t="s">
        <v>211</v>
      </c>
      <c r="C2375" t="s">
        <v>116</v>
      </c>
      <c r="D2375" s="33">
        <v>43935</v>
      </c>
      <c r="E2375">
        <v>622467</v>
      </c>
      <c r="F2375">
        <v>28315</v>
      </c>
      <c r="G2375">
        <v>30235.714</v>
      </c>
      <c r="H2375">
        <v>32132</v>
      </c>
      <c r="I2375">
        <v>2475</v>
      </c>
      <c r="J2375">
        <v>2147.5709999999999</v>
      </c>
      <c r="K2375">
        <v>1869.7470000000001</v>
      </c>
      <c r="L2375">
        <v>85.052000000000007</v>
      </c>
      <c r="M2375">
        <v>90.820999999999998</v>
      </c>
      <c r="N2375">
        <v>96.516999999999996</v>
      </c>
      <c r="O2375">
        <v>7.4340000000000002</v>
      </c>
      <c r="P2375">
        <v>6.4509999999999996</v>
      </c>
      <c r="Q2375">
        <v>1.05</v>
      </c>
      <c r="Z2375">
        <v>162530</v>
      </c>
      <c r="AA2375">
        <v>3739661</v>
      </c>
      <c r="AB2375">
        <v>11.233000000000001</v>
      </c>
      <c r="AC2375">
        <v>0.48799999999999999</v>
      </c>
      <c r="AD2375">
        <v>159013</v>
      </c>
      <c r="AE2375">
        <v>0.47799999999999998</v>
      </c>
      <c r="AF2375">
        <v>0.19800000000000001</v>
      </c>
      <c r="AG2375">
        <v>5.0999999999999996</v>
      </c>
      <c r="AH2375" t="s">
        <v>204</v>
      </c>
      <c r="AV2375">
        <v>72.69</v>
      </c>
      <c r="AW2375">
        <v>332915074</v>
      </c>
      <c r="AX2375">
        <v>35.607999999999997</v>
      </c>
      <c r="AY2375">
        <v>38.299999999999997</v>
      </c>
      <c r="AZ2375">
        <v>15.413</v>
      </c>
      <c r="BA2375">
        <v>9.7319999999999993</v>
      </c>
      <c r="BB2375">
        <v>54225.446000000004</v>
      </c>
      <c r="BC2375">
        <v>1.2</v>
      </c>
      <c r="BD2375">
        <v>151.089</v>
      </c>
      <c r="BE2375">
        <v>10.79</v>
      </c>
      <c r="BF2375">
        <v>19.100000000000001</v>
      </c>
      <c r="BG2375">
        <v>24.6</v>
      </c>
      <c r="BI2375">
        <v>2.77</v>
      </c>
      <c r="BJ2375">
        <v>78.86</v>
      </c>
      <c r="BK2375">
        <v>0.92600000000000005</v>
      </c>
    </row>
    <row r="2376" spans="1:67" x14ac:dyDescent="0.3">
      <c r="A2376" t="s">
        <v>210</v>
      </c>
      <c r="B2376" t="s">
        <v>211</v>
      </c>
      <c r="C2376" t="s">
        <v>116</v>
      </c>
      <c r="D2376" s="33">
        <v>43936</v>
      </c>
      <c r="E2376">
        <v>648360</v>
      </c>
      <c r="F2376">
        <v>25893</v>
      </c>
      <c r="G2376">
        <v>29497.714</v>
      </c>
      <c r="H2376">
        <v>34730</v>
      </c>
      <c r="I2376">
        <v>2598</v>
      </c>
      <c r="J2376">
        <v>2211.5709999999999</v>
      </c>
      <c r="K2376">
        <v>1947.5239999999999</v>
      </c>
      <c r="L2376">
        <v>77.777000000000001</v>
      </c>
      <c r="M2376">
        <v>88.603999999999999</v>
      </c>
      <c r="N2376">
        <v>104.321</v>
      </c>
      <c r="O2376">
        <v>7.8040000000000003</v>
      </c>
      <c r="P2376">
        <v>6.6429999999999998</v>
      </c>
      <c r="Q2376">
        <v>1.01</v>
      </c>
      <c r="Z2376">
        <v>172375</v>
      </c>
      <c r="AA2376">
        <v>3912036</v>
      </c>
      <c r="AB2376">
        <v>11.750999999999999</v>
      </c>
      <c r="AC2376">
        <v>0.51800000000000002</v>
      </c>
      <c r="AD2376">
        <v>159598</v>
      </c>
      <c r="AE2376">
        <v>0.47899999999999998</v>
      </c>
      <c r="AF2376">
        <v>0.19700000000000001</v>
      </c>
      <c r="AG2376">
        <v>5.0999999999999996</v>
      </c>
      <c r="AH2376" t="s">
        <v>204</v>
      </c>
      <c r="AV2376">
        <v>72.69</v>
      </c>
      <c r="AW2376">
        <v>332915074</v>
      </c>
      <c r="AX2376">
        <v>35.607999999999997</v>
      </c>
      <c r="AY2376">
        <v>38.299999999999997</v>
      </c>
      <c r="AZ2376">
        <v>15.413</v>
      </c>
      <c r="BA2376">
        <v>9.7319999999999993</v>
      </c>
      <c r="BB2376">
        <v>54225.446000000004</v>
      </c>
      <c r="BC2376">
        <v>1.2</v>
      </c>
      <c r="BD2376">
        <v>151.089</v>
      </c>
      <c r="BE2376">
        <v>10.79</v>
      </c>
      <c r="BF2376">
        <v>19.100000000000001</v>
      </c>
      <c r="BG2376">
        <v>24.6</v>
      </c>
      <c r="BI2376">
        <v>2.77</v>
      </c>
      <c r="BJ2376">
        <v>78.86</v>
      </c>
      <c r="BK2376">
        <v>0.92600000000000005</v>
      </c>
    </row>
    <row r="2377" spans="1:67" x14ac:dyDescent="0.3">
      <c r="A2377" t="s">
        <v>210</v>
      </c>
      <c r="B2377" t="s">
        <v>211</v>
      </c>
      <c r="C2377" t="s">
        <v>116</v>
      </c>
      <c r="D2377" s="33">
        <v>43937</v>
      </c>
      <c r="E2377">
        <v>677980</v>
      </c>
      <c r="F2377">
        <v>29620</v>
      </c>
      <c r="G2377">
        <v>28640.714</v>
      </c>
      <c r="H2377">
        <v>36913</v>
      </c>
      <c r="I2377">
        <v>2183</v>
      </c>
      <c r="J2377">
        <v>2207.143</v>
      </c>
      <c r="K2377">
        <v>2036.4949999999999</v>
      </c>
      <c r="L2377">
        <v>88.971999999999994</v>
      </c>
      <c r="M2377">
        <v>86.03</v>
      </c>
      <c r="N2377">
        <v>110.878</v>
      </c>
      <c r="O2377">
        <v>6.5570000000000004</v>
      </c>
      <c r="P2377">
        <v>6.63</v>
      </c>
      <c r="Q2377">
        <v>1</v>
      </c>
      <c r="Z2377">
        <v>184247</v>
      </c>
      <c r="AA2377">
        <v>4096283</v>
      </c>
      <c r="AB2377">
        <v>12.304</v>
      </c>
      <c r="AC2377">
        <v>0.55300000000000005</v>
      </c>
      <c r="AD2377">
        <v>161060</v>
      </c>
      <c r="AE2377">
        <v>0.48399999999999999</v>
      </c>
      <c r="AF2377">
        <v>0.19400000000000001</v>
      </c>
      <c r="AG2377">
        <v>5.2</v>
      </c>
      <c r="AH2377" t="s">
        <v>204</v>
      </c>
      <c r="AV2377">
        <v>72.69</v>
      </c>
      <c r="AW2377">
        <v>332915074</v>
      </c>
      <c r="AX2377">
        <v>35.607999999999997</v>
      </c>
      <c r="AY2377">
        <v>38.299999999999997</v>
      </c>
      <c r="AZ2377">
        <v>15.413</v>
      </c>
      <c r="BA2377">
        <v>9.7319999999999993</v>
      </c>
      <c r="BB2377">
        <v>54225.446000000004</v>
      </c>
      <c r="BC2377">
        <v>1.2</v>
      </c>
      <c r="BD2377">
        <v>151.089</v>
      </c>
      <c r="BE2377">
        <v>10.79</v>
      </c>
      <c r="BF2377">
        <v>19.100000000000001</v>
      </c>
      <c r="BG2377">
        <v>24.6</v>
      </c>
      <c r="BI2377">
        <v>2.77</v>
      </c>
      <c r="BJ2377">
        <v>78.86</v>
      </c>
      <c r="BK2377">
        <v>0.92600000000000005</v>
      </c>
    </row>
    <row r="2378" spans="1:67" x14ac:dyDescent="0.3">
      <c r="A2378" t="s">
        <v>210</v>
      </c>
      <c r="B2378" t="s">
        <v>211</v>
      </c>
      <c r="C2378" t="s">
        <v>116</v>
      </c>
      <c r="D2378" s="33">
        <v>43938</v>
      </c>
      <c r="E2378">
        <v>710997</v>
      </c>
      <c r="F2378">
        <v>33017</v>
      </c>
      <c r="G2378">
        <v>28460.714</v>
      </c>
      <c r="H2378">
        <v>39008</v>
      </c>
      <c r="I2378">
        <v>2095</v>
      </c>
      <c r="J2378">
        <v>2194.143</v>
      </c>
      <c r="K2378">
        <v>2135.6709999999998</v>
      </c>
      <c r="L2378">
        <v>99.174999999999997</v>
      </c>
      <c r="M2378">
        <v>85.489000000000004</v>
      </c>
      <c r="N2378">
        <v>117.17100000000001</v>
      </c>
      <c r="O2378">
        <v>6.2930000000000001</v>
      </c>
      <c r="P2378">
        <v>6.5910000000000002</v>
      </c>
      <c r="Q2378">
        <v>1.01</v>
      </c>
      <c r="Z2378">
        <v>198574</v>
      </c>
      <c r="AA2378">
        <v>4294857</v>
      </c>
      <c r="AB2378">
        <v>12.901</v>
      </c>
      <c r="AC2378">
        <v>0.59599999999999997</v>
      </c>
      <c r="AD2378">
        <v>164847</v>
      </c>
      <c r="AE2378">
        <v>0.495</v>
      </c>
      <c r="AF2378">
        <v>0.188</v>
      </c>
      <c r="AG2378">
        <v>5.3</v>
      </c>
      <c r="AH2378" t="s">
        <v>204</v>
      </c>
      <c r="AV2378">
        <v>72.69</v>
      </c>
      <c r="AW2378">
        <v>332915074</v>
      </c>
      <c r="AX2378">
        <v>35.607999999999997</v>
      </c>
      <c r="AY2378">
        <v>38.299999999999997</v>
      </c>
      <c r="AZ2378">
        <v>15.413</v>
      </c>
      <c r="BA2378">
        <v>9.7319999999999993</v>
      </c>
      <c r="BB2378">
        <v>54225.446000000004</v>
      </c>
      <c r="BC2378">
        <v>1.2</v>
      </c>
      <c r="BD2378">
        <v>151.089</v>
      </c>
      <c r="BE2378">
        <v>10.79</v>
      </c>
      <c r="BF2378">
        <v>19.100000000000001</v>
      </c>
      <c r="BG2378">
        <v>24.6</v>
      </c>
      <c r="BI2378">
        <v>2.77</v>
      </c>
      <c r="BJ2378">
        <v>78.86</v>
      </c>
      <c r="BK2378">
        <v>0.92600000000000005</v>
      </c>
    </row>
    <row r="2379" spans="1:67" x14ac:dyDescent="0.3">
      <c r="A2379" t="s">
        <v>210</v>
      </c>
      <c r="B2379" t="s">
        <v>211</v>
      </c>
      <c r="C2379" t="s">
        <v>116</v>
      </c>
      <c r="D2379" s="33">
        <v>43939</v>
      </c>
      <c r="E2379">
        <v>738405</v>
      </c>
      <c r="F2379">
        <v>27408</v>
      </c>
      <c r="G2379">
        <v>28244.143</v>
      </c>
      <c r="H2379">
        <v>40954</v>
      </c>
      <c r="I2379">
        <v>1946</v>
      </c>
      <c r="J2379">
        <v>2167</v>
      </c>
      <c r="K2379">
        <v>2217.998</v>
      </c>
      <c r="L2379">
        <v>82.326999999999998</v>
      </c>
      <c r="M2379">
        <v>84.838999999999999</v>
      </c>
      <c r="N2379">
        <v>123.01600000000001</v>
      </c>
      <c r="O2379">
        <v>5.8449999999999998</v>
      </c>
      <c r="P2379">
        <v>6.5090000000000003</v>
      </c>
      <c r="Q2379">
        <v>1.02</v>
      </c>
      <c r="Z2379">
        <v>167335</v>
      </c>
      <c r="AA2379">
        <v>4462192</v>
      </c>
      <c r="AB2379">
        <v>13.403</v>
      </c>
      <c r="AC2379">
        <v>0.503</v>
      </c>
      <c r="AD2379">
        <v>158685</v>
      </c>
      <c r="AE2379">
        <v>0.47699999999999998</v>
      </c>
      <c r="AF2379">
        <v>0.188</v>
      </c>
      <c r="AG2379">
        <v>5.3</v>
      </c>
      <c r="AH2379" t="s">
        <v>204</v>
      </c>
      <c r="AV2379">
        <v>72.69</v>
      </c>
      <c r="AW2379">
        <v>332915074</v>
      </c>
      <c r="AX2379">
        <v>35.607999999999997</v>
      </c>
      <c r="AY2379">
        <v>38.299999999999997</v>
      </c>
      <c r="AZ2379">
        <v>15.413</v>
      </c>
      <c r="BA2379">
        <v>9.7319999999999993</v>
      </c>
      <c r="BB2379">
        <v>54225.446000000004</v>
      </c>
      <c r="BC2379">
        <v>1.2</v>
      </c>
      <c r="BD2379">
        <v>151.089</v>
      </c>
      <c r="BE2379">
        <v>10.79</v>
      </c>
      <c r="BF2379">
        <v>19.100000000000001</v>
      </c>
      <c r="BG2379">
        <v>24.6</v>
      </c>
      <c r="BI2379">
        <v>2.77</v>
      </c>
      <c r="BJ2379">
        <v>78.86</v>
      </c>
      <c r="BK2379">
        <v>0.92600000000000005</v>
      </c>
    </row>
    <row r="2380" spans="1:67" x14ac:dyDescent="0.3">
      <c r="A2380" t="s">
        <v>210</v>
      </c>
      <c r="B2380" t="s">
        <v>211</v>
      </c>
      <c r="C2380" t="s">
        <v>116</v>
      </c>
      <c r="D2380" s="33">
        <v>43940</v>
      </c>
      <c r="E2380">
        <v>763842</v>
      </c>
      <c r="F2380">
        <v>25437</v>
      </c>
      <c r="G2380">
        <v>28120.857</v>
      </c>
      <c r="H2380">
        <v>42934</v>
      </c>
      <c r="I2380">
        <v>1980</v>
      </c>
      <c r="J2380">
        <v>2180</v>
      </c>
      <c r="K2380">
        <v>2294.4050000000002</v>
      </c>
      <c r="L2380">
        <v>76.406999999999996</v>
      </c>
      <c r="M2380">
        <v>84.468999999999994</v>
      </c>
      <c r="N2380">
        <v>128.964</v>
      </c>
      <c r="O2380">
        <v>5.9470000000000001</v>
      </c>
      <c r="P2380">
        <v>6.548</v>
      </c>
      <c r="Q2380">
        <v>1.03</v>
      </c>
      <c r="Z2380">
        <v>134374</v>
      </c>
      <c r="AA2380">
        <v>4596566</v>
      </c>
      <c r="AB2380">
        <v>13.807</v>
      </c>
      <c r="AC2380">
        <v>0.40400000000000003</v>
      </c>
      <c r="AD2380">
        <v>161946</v>
      </c>
      <c r="AE2380">
        <v>0.48599999999999999</v>
      </c>
      <c r="AF2380">
        <v>0.183</v>
      </c>
      <c r="AG2380">
        <v>5.5</v>
      </c>
      <c r="AH2380" t="s">
        <v>204</v>
      </c>
      <c r="AV2380">
        <v>72.69</v>
      </c>
      <c r="AW2380">
        <v>332915074</v>
      </c>
      <c r="AX2380">
        <v>35.607999999999997</v>
      </c>
      <c r="AY2380">
        <v>38.299999999999997</v>
      </c>
      <c r="AZ2380">
        <v>15.413</v>
      </c>
      <c r="BA2380">
        <v>9.7319999999999993</v>
      </c>
      <c r="BB2380">
        <v>54225.446000000004</v>
      </c>
      <c r="BC2380">
        <v>1.2</v>
      </c>
      <c r="BD2380">
        <v>151.089</v>
      </c>
      <c r="BE2380">
        <v>10.79</v>
      </c>
      <c r="BF2380">
        <v>19.100000000000001</v>
      </c>
      <c r="BG2380">
        <v>24.6</v>
      </c>
      <c r="BI2380">
        <v>2.77</v>
      </c>
      <c r="BJ2380">
        <v>78.86</v>
      </c>
      <c r="BK2380">
        <v>0.92600000000000005</v>
      </c>
      <c r="BL2380">
        <v>52291</v>
      </c>
      <c r="BM2380">
        <v>5.5</v>
      </c>
      <c r="BN2380">
        <v>37.94</v>
      </c>
      <c r="BO2380">
        <v>157.070088090995</v>
      </c>
    </row>
    <row r="2381" spans="1:67" x14ac:dyDescent="0.3">
      <c r="A2381" t="s">
        <v>210</v>
      </c>
      <c r="B2381" t="s">
        <v>211</v>
      </c>
      <c r="C2381" t="s">
        <v>116</v>
      </c>
      <c r="D2381" s="33">
        <v>43941</v>
      </c>
      <c r="E2381">
        <v>793950</v>
      </c>
      <c r="F2381">
        <v>30108</v>
      </c>
      <c r="G2381">
        <v>28542.571</v>
      </c>
      <c r="H2381">
        <v>45179</v>
      </c>
      <c r="I2381">
        <v>2245</v>
      </c>
      <c r="J2381">
        <v>2217.4290000000001</v>
      </c>
      <c r="K2381">
        <v>2384.8420000000001</v>
      </c>
      <c r="L2381">
        <v>90.436999999999998</v>
      </c>
      <c r="M2381">
        <v>85.734999999999999</v>
      </c>
      <c r="N2381">
        <v>135.70699999999999</v>
      </c>
      <c r="O2381">
        <v>6.7430000000000003</v>
      </c>
      <c r="P2381">
        <v>6.6609999999999996</v>
      </c>
      <c r="Q2381">
        <v>1.03</v>
      </c>
      <c r="Z2381">
        <v>160465</v>
      </c>
      <c r="AA2381">
        <v>4757031</v>
      </c>
      <c r="AB2381">
        <v>14.289</v>
      </c>
      <c r="AC2381">
        <v>0.48199999999999998</v>
      </c>
      <c r="AD2381">
        <v>168557</v>
      </c>
      <c r="AE2381">
        <v>0.50600000000000001</v>
      </c>
      <c r="AF2381">
        <v>0.17799999999999999</v>
      </c>
      <c r="AG2381">
        <v>5.6</v>
      </c>
      <c r="AH2381" t="s">
        <v>204</v>
      </c>
      <c r="AV2381">
        <v>72.69</v>
      </c>
      <c r="AW2381">
        <v>332915074</v>
      </c>
      <c r="AX2381">
        <v>35.607999999999997</v>
      </c>
      <c r="AY2381">
        <v>38.299999999999997</v>
      </c>
      <c r="AZ2381">
        <v>15.413</v>
      </c>
      <c r="BA2381">
        <v>9.7319999999999993</v>
      </c>
      <c r="BB2381">
        <v>54225.446000000004</v>
      </c>
      <c r="BC2381">
        <v>1.2</v>
      </c>
      <c r="BD2381">
        <v>151.089</v>
      </c>
      <c r="BE2381">
        <v>10.79</v>
      </c>
      <c r="BF2381">
        <v>19.100000000000001</v>
      </c>
      <c r="BG2381">
        <v>24.6</v>
      </c>
      <c r="BI2381">
        <v>2.77</v>
      </c>
      <c r="BJ2381">
        <v>78.86</v>
      </c>
      <c r="BK2381">
        <v>0.92600000000000005</v>
      </c>
    </row>
    <row r="2382" spans="1:67" x14ac:dyDescent="0.3">
      <c r="A2382" t="s">
        <v>210</v>
      </c>
      <c r="B2382" t="s">
        <v>211</v>
      </c>
      <c r="C2382" t="s">
        <v>116</v>
      </c>
      <c r="D2382" s="33">
        <v>43942</v>
      </c>
      <c r="E2382">
        <v>820009</v>
      </c>
      <c r="F2382">
        <v>26059</v>
      </c>
      <c r="G2382">
        <v>28220.286</v>
      </c>
      <c r="H2382">
        <v>47662</v>
      </c>
      <c r="I2382">
        <v>2483</v>
      </c>
      <c r="J2382">
        <v>2218.5709999999999</v>
      </c>
      <c r="K2382">
        <v>2463.1179999999999</v>
      </c>
      <c r="L2382">
        <v>78.275000000000006</v>
      </c>
      <c r="M2382">
        <v>84.766999999999996</v>
      </c>
      <c r="N2382">
        <v>143.166</v>
      </c>
      <c r="O2382">
        <v>7.4580000000000002</v>
      </c>
      <c r="P2382">
        <v>6.6639999999999997</v>
      </c>
      <c r="Q2382">
        <v>1.02</v>
      </c>
      <c r="Z2382">
        <v>221270</v>
      </c>
      <c r="AA2382">
        <v>4978301</v>
      </c>
      <c r="AB2382">
        <v>14.954000000000001</v>
      </c>
      <c r="AC2382">
        <v>0.66500000000000004</v>
      </c>
      <c r="AD2382">
        <v>176949</v>
      </c>
      <c r="AE2382">
        <v>0.53200000000000003</v>
      </c>
      <c r="AF2382">
        <v>0.17299999999999999</v>
      </c>
      <c r="AG2382">
        <v>5.8</v>
      </c>
      <c r="AH2382" t="s">
        <v>204</v>
      </c>
      <c r="AV2382">
        <v>72.69</v>
      </c>
      <c r="AW2382">
        <v>332915074</v>
      </c>
      <c r="AX2382">
        <v>35.607999999999997</v>
      </c>
      <c r="AY2382">
        <v>38.299999999999997</v>
      </c>
      <c r="AZ2382">
        <v>15.413</v>
      </c>
      <c r="BA2382">
        <v>9.7319999999999993</v>
      </c>
      <c r="BB2382">
        <v>54225.446000000004</v>
      </c>
      <c r="BC2382">
        <v>1.2</v>
      </c>
      <c r="BD2382">
        <v>151.089</v>
      </c>
      <c r="BE2382">
        <v>10.79</v>
      </c>
      <c r="BF2382">
        <v>19.100000000000001</v>
      </c>
      <c r="BG2382">
        <v>24.6</v>
      </c>
      <c r="BI2382">
        <v>2.77</v>
      </c>
      <c r="BJ2382">
        <v>78.86</v>
      </c>
      <c r="BK2382">
        <v>0.92600000000000005</v>
      </c>
    </row>
    <row r="2383" spans="1:67" x14ac:dyDescent="0.3">
      <c r="A2383" t="s">
        <v>210</v>
      </c>
      <c r="B2383" t="s">
        <v>211</v>
      </c>
      <c r="C2383" t="s">
        <v>116</v>
      </c>
      <c r="D2383" s="33">
        <v>43943</v>
      </c>
      <c r="E2383">
        <v>849893</v>
      </c>
      <c r="F2383">
        <v>29884</v>
      </c>
      <c r="G2383">
        <v>28790.429</v>
      </c>
      <c r="H2383">
        <v>50128</v>
      </c>
      <c r="I2383">
        <v>2466</v>
      </c>
      <c r="J2383">
        <v>2199.7139999999999</v>
      </c>
      <c r="K2383">
        <v>2552.8820000000001</v>
      </c>
      <c r="L2383">
        <v>89.765000000000001</v>
      </c>
      <c r="M2383">
        <v>86.48</v>
      </c>
      <c r="N2383">
        <v>150.57300000000001</v>
      </c>
      <c r="O2383">
        <v>7.407</v>
      </c>
      <c r="P2383">
        <v>6.6070000000000002</v>
      </c>
      <c r="Q2383">
        <v>1.01</v>
      </c>
      <c r="Z2383">
        <v>235900</v>
      </c>
      <c r="AA2383">
        <v>5214201</v>
      </c>
      <c r="AB2383">
        <v>15.662000000000001</v>
      </c>
      <c r="AC2383">
        <v>0.70899999999999996</v>
      </c>
      <c r="AD2383">
        <v>186024</v>
      </c>
      <c r="AE2383">
        <v>0.55900000000000005</v>
      </c>
      <c r="AF2383">
        <v>0.16600000000000001</v>
      </c>
      <c r="AG2383">
        <v>6</v>
      </c>
      <c r="AH2383" t="s">
        <v>204</v>
      </c>
      <c r="AV2383">
        <v>72.69</v>
      </c>
      <c r="AW2383">
        <v>332915074</v>
      </c>
      <c r="AX2383">
        <v>35.607999999999997</v>
      </c>
      <c r="AY2383">
        <v>38.299999999999997</v>
      </c>
      <c r="AZ2383">
        <v>15.413</v>
      </c>
      <c r="BA2383">
        <v>9.7319999999999993</v>
      </c>
      <c r="BB2383">
        <v>54225.446000000004</v>
      </c>
      <c r="BC2383">
        <v>1.2</v>
      </c>
      <c r="BD2383">
        <v>151.089</v>
      </c>
      <c r="BE2383">
        <v>10.79</v>
      </c>
      <c r="BF2383">
        <v>19.100000000000001</v>
      </c>
      <c r="BG2383">
        <v>24.6</v>
      </c>
      <c r="BI2383">
        <v>2.77</v>
      </c>
      <c r="BJ2383">
        <v>78.86</v>
      </c>
      <c r="BK2383">
        <v>0.92600000000000005</v>
      </c>
    </row>
    <row r="2384" spans="1:67" x14ac:dyDescent="0.3">
      <c r="A2384" t="s">
        <v>210</v>
      </c>
      <c r="B2384" t="s">
        <v>211</v>
      </c>
      <c r="C2384" t="s">
        <v>116</v>
      </c>
      <c r="D2384" s="33">
        <v>43944</v>
      </c>
      <c r="E2384">
        <v>881850</v>
      </c>
      <c r="F2384">
        <v>31957</v>
      </c>
      <c r="G2384">
        <v>29124.286</v>
      </c>
      <c r="H2384">
        <v>52542</v>
      </c>
      <c r="I2384">
        <v>2414</v>
      </c>
      <c r="J2384">
        <v>2232.7139999999999</v>
      </c>
      <c r="K2384">
        <v>2648.8739999999998</v>
      </c>
      <c r="L2384">
        <v>95.991</v>
      </c>
      <c r="M2384">
        <v>87.483000000000004</v>
      </c>
      <c r="N2384">
        <v>157.82400000000001</v>
      </c>
      <c r="O2384">
        <v>7.2510000000000003</v>
      </c>
      <c r="P2384">
        <v>6.7069999999999999</v>
      </c>
      <c r="Q2384">
        <v>1</v>
      </c>
      <c r="Z2384">
        <v>233341</v>
      </c>
      <c r="AA2384">
        <v>5447542</v>
      </c>
      <c r="AB2384">
        <v>16.363</v>
      </c>
      <c r="AC2384">
        <v>0.70099999999999996</v>
      </c>
      <c r="AD2384">
        <v>193037</v>
      </c>
      <c r="AE2384">
        <v>0.57999999999999996</v>
      </c>
      <c r="AF2384">
        <v>0.161</v>
      </c>
      <c r="AG2384">
        <v>6.2</v>
      </c>
      <c r="AH2384" t="s">
        <v>204</v>
      </c>
      <c r="AV2384">
        <v>72.69</v>
      </c>
      <c r="AW2384">
        <v>332915074</v>
      </c>
      <c r="AX2384">
        <v>35.607999999999997</v>
      </c>
      <c r="AY2384">
        <v>38.299999999999997</v>
      </c>
      <c r="AZ2384">
        <v>15.413</v>
      </c>
      <c r="BA2384">
        <v>9.7319999999999993</v>
      </c>
      <c r="BB2384">
        <v>54225.446000000004</v>
      </c>
      <c r="BC2384">
        <v>1.2</v>
      </c>
      <c r="BD2384">
        <v>151.089</v>
      </c>
      <c r="BE2384">
        <v>10.79</v>
      </c>
      <c r="BF2384">
        <v>19.100000000000001</v>
      </c>
      <c r="BG2384">
        <v>24.6</v>
      </c>
      <c r="BI2384">
        <v>2.77</v>
      </c>
      <c r="BJ2384">
        <v>78.86</v>
      </c>
      <c r="BK2384">
        <v>0.92600000000000005</v>
      </c>
    </row>
    <row r="2385" spans="1:67" x14ac:dyDescent="0.3">
      <c r="A2385" t="s">
        <v>210</v>
      </c>
      <c r="B2385" t="s">
        <v>211</v>
      </c>
      <c r="C2385" t="s">
        <v>116</v>
      </c>
      <c r="D2385" s="33">
        <v>43945</v>
      </c>
      <c r="E2385">
        <v>913798</v>
      </c>
      <c r="F2385">
        <v>31948</v>
      </c>
      <c r="G2385">
        <v>28971.571</v>
      </c>
      <c r="H2385">
        <v>54711</v>
      </c>
      <c r="I2385">
        <v>2169</v>
      </c>
      <c r="J2385">
        <v>2243.2860000000001</v>
      </c>
      <c r="K2385">
        <v>2744.8380000000002</v>
      </c>
      <c r="L2385">
        <v>95.963999999999999</v>
      </c>
      <c r="M2385">
        <v>87.024000000000001</v>
      </c>
      <c r="N2385">
        <v>164.339</v>
      </c>
      <c r="O2385">
        <v>6.5149999999999997</v>
      </c>
      <c r="P2385">
        <v>6.7380000000000004</v>
      </c>
      <c r="Q2385">
        <v>1</v>
      </c>
      <c r="Z2385">
        <v>259589</v>
      </c>
      <c r="AA2385">
        <v>5707131</v>
      </c>
      <c r="AB2385">
        <v>17.143000000000001</v>
      </c>
      <c r="AC2385">
        <v>0.78</v>
      </c>
      <c r="AD2385">
        <v>201753</v>
      </c>
      <c r="AE2385">
        <v>0.60599999999999998</v>
      </c>
      <c r="AF2385">
        <v>0.158</v>
      </c>
      <c r="AG2385">
        <v>6.3</v>
      </c>
      <c r="AH2385" t="s">
        <v>204</v>
      </c>
      <c r="AV2385">
        <v>72.69</v>
      </c>
      <c r="AW2385">
        <v>332915074</v>
      </c>
      <c r="AX2385">
        <v>35.607999999999997</v>
      </c>
      <c r="AY2385">
        <v>38.299999999999997</v>
      </c>
      <c r="AZ2385">
        <v>15.413</v>
      </c>
      <c r="BA2385">
        <v>9.7319999999999993</v>
      </c>
      <c r="BB2385">
        <v>54225.446000000004</v>
      </c>
      <c r="BC2385">
        <v>1.2</v>
      </c>
      <c r="BD2385">
        <v>151.089</v>
      </c>
      <c r="BE2385">
        <v>10.79</v>
      </c>
      <c r="BF2385">
        <v>19.100000000000001</v>
      </c>
      <c r="BG2385">
        <v>24.6</v>
      </c>
      <c r="BI2385">
        <v>2.77</v>
      </c>
      <c r="BJ2385">
        <v>78.86</v>
      </c>
      <c r="BK2385">
        <v>0.92600000000000005</v>
      </c>
    </row>
    <row r="2386" spans="1:67" x14ac:dyDescent="0.3">
      <c r="A2386" t="s">
        <v>210</v>
      </c>
      <c r="B2386" t="s">
        <v>211</v>
      </c>
      <c r="C2386" t="s">
        <v>116</v>
      </c>
      <c r="D2386" s="33">
        <v>43946</v>
      </c>
      <c r="E2386">
        <v>944703</v>
      </c>
      <c r="F2386">
        <v>30905</v>
      </c>
      <c r="G2386">
        <v>29471.143</v>
      </c>
      <c r="H2386">
        <v>56445</v>
      </c>
      <c r="I2386">
        <v>1734</v>
      </c>
      <c r="J2386">
        <v>2213</v>
      </c>
      <c r="K2386">
        <v>2837.67</v>
      </c>
      <c r="L2386">
        <v>92.831000000000003</v>
      </c>
      <c r="M2386">
        <v>88.525000000000006</v>
      </c>
      <c r="N2386">
        <v>169.548</v>
      </c>
      <c r="O2386">
        <v>5.2089999999999996</v>
      </c>
      <c r="P2386">
        <v>6.6470000000000002</v>
      </c>
      <c r="Q2386">
        <v>1</v>
      </c>
      <c r="Z2386">
        <v>219637</v>
      </c>
      <c r="AA2386">
        <v>5926768</v>
      </c>
      <c r="AB2386">
        <v>17.803000000000001</v>
      </c>
      <c r="AC2386">
        <v>0.66</v>
      </c>
      <c r="AD2386">
        <v>209225</v>
      </c>
      <c r="AE2386">
        <v>0.628</v>
      </c>
      <c r="AF2386">
        <v>0.155</v>
      </c>
      <c r="AG2386">
        <v>6.5</v>
      </c>
      <c r="AH2386" t="s">
        <v>204</v>
      </c>
      <c r="AV2386">
        <v>72.69</v>
      </c>
      <c r="AW2386">
        <v>332915074</v>
      </c>
      <c r="AX2386">
        <v>35.607999999999997</v>
      </c>
      <c r="AY2386">
        <v>38.299999999999997</v>
      </c>
      <c r="AZ2386">
        <v>15.413</v>
      </c>
      <c r="BA2386">
        <v>9.7319999999999993</v>
      </c>
      <c r="BB2386">
        <v>54225.446000000004</v>
      </c>
      <c r="BC2386">
        <v>1.2</v>
      </c>
      <c r="BD2386">
        <v>151.089</v>
      </c>
      <c r="BE2386">
        <v>10.79</v>
      </c>
      <c r="BF2386">
        <v>19.100000000000001</v>
      </c>
      <c r="BG2386">
        <v>24.6</v>
      </c>
      <c r="BI2386">
        <v>2.77</v>
      </c>
      <c r="BJ2386">
        <v>78.86</v>
      </c>
      <c r="BK2386">
        <v>0.92600000000000005</v>
      </c>
    </row>
    <row r="2387" spans="1:67" x14ac:dyDescent="0.3">
      <c r="A2387" t="s">
        <v>210</v>
      </c>
      <c r="B2387" t="s">
        <v>211</v>
      </c>
      <c r="C2387" t="s">
        <v>116</v>
      </c>
      <c r="D2387" s="33">
        <v>43947</v>
      </c>
      <c r="E2387">
        <v>970663</v>
      </c>
      <c r="F2387">
        <v>25960</v>
      </c>
      <c r="G2387">
        <v>29545.857</v>
      </c>
      <c r="H2387">
        <v>57850</v>
      </c>
      <c r="I2387">
        <v>1405</v>
      </c>
      <c r="J2387">
        <v>2130.857</v>
      </c>
      <c r="K2387">
        <v>2915.6469999999999</v>
      </c>
      <c r="L2387">
        <v>77.977999999999994</v>
      </c>
      <c r="M2387">
        <v>88.748999999999995</v>
      </c>
      <c r="N2387">
        <v>173.768</v>
      </c>
      <c r="O2387">
        <v>4.22</v>
      </c>
      <c r="P2387">
        <v>6.4009999999999998</v>
      </c>
      <c r="Q2387">
        <v>1</v>
      </c>
      <c r="Z2387">
        <v>171644</v>
      </c>
      <c r="AA2387">
        <v>6098412</v>
      </c>
      <c r="AB2387">
        <v>18.318000000000001</v>
      </c>
      <c r="AC2387">
        <v>0.51600000000000001</v>
      </c>
      <c r="AD2387">
        <v>214549</v>
      </c>
      <c r="AE2387">
        <v>0.64400000000000002</v>
      </c>
      <c r="AF2387">
        <v>0.154</v>
      </c>
      <c r="AG2387">
        <v>6.5</v>
      </c>
      <c r="AH2387" t="s">
        <v>204</v>
      </c>
      <c r="AV2387">
        <v>72.69</v>
      </c>
      <c r="AW2387">
        <v>332915074</v>
      </c>
      <c r="AX2387">
        <v>35.607999999999997</v>
      </c>
      <c r="AY2387">
        <v>38.299999999999997</v>
      </c>
      <c r="AZ2387">
        <v>15.413</v>
      </c>
      <c r="BA2387">
        <v>9.7319999999999993</v>
      </c>
      <c r="BB2387">
        <v>54225.446000000004</v>
      </c>
      <c r="BC2387">
        <v>1.2</v>
      </c>
      <c r="BD2387">
        <v>151.089</v>
      </c>
      <c r="BE2387">
        <v>10.79</v>
      </c>
      <c r="BF2387">
        <v>19.100000000000001</v>
      </c>
      <c r="BG2387">
        <v>24.6</v>
      </c>
      <c r="BI2387">
        <v>2.77</v>
      </c>
      <c r="BJ2387">
        <v>78.86</v>
      </c>
      <c r="BK2387">
        <v>0.92600000000000005</v>
      </c>
      <c r="BL2387">
        <v>71140.399999999994</v>
      </c>
      <c r="BM2387">
        <v>7.07</v>
      </c>
      <c r="BN2387">
        <v>34.24</v>
      </c>
      <c r="BO2387">
        <v>213.68933267347299</v>
      </c>
    </row>
    <row r="2388" spans="1:67" x14ac:dyDescent="0.3">
      <c r="A2388" t="s">
        <v>210</v>
      </c>
      <c r="B2388" t="s">
        <v>211</v>
      </c>
      <c r="C2388" t="s">
        <v>116</v>
      </c>
      <c r="D2388" s="33">
        <v>43948</v>
      </c>
      <c r="E2388">
        <v>995338</v>
      </c>
      <c r="F2388">
        <v>24675</v>
      </c>
      <c r="G2388">
        <v>28769.714</v>
      </c>
      <c r="H2388">
        <v>59330</v>
      </c>
      <c r="I2388">
        <v>1480</v>
      </c>
      <c r="J2388">
        <v>2021.5709999999999</v>
      </c>
      <c r="K2388">
        <v>2989.7649999999999</v>
      </c>
      <c r="L2388">
        <v>74.117999999999995</v>
      </c>
      <c r="M2388">
        <v>86.418000000000006</v>
      </c>
      <c r="N2388">
        <v>178.214</v>
      </c>
      <c r="O2388">
        <v>4.4459999999999997</v>
      </c>
      <c r="P2388">
        <v>6.0720000000000001</v>
      </c>
      <c r="Q2388">
        <v>0.98</v>
      </c>
      <c r="Z2388">
        <v>225877</v>
      </c>
      <c r="AA2388">
        <v>6324289</v>
      </c>
      <c r="AB2388">
        <v>18.997</v>
      </c>
      <c r="AC2388">
        <v>0.67800000000000005</v>
      </c>
      <c r="AD2388">
        <v>223894</v>
      </c>
      <c r="AE2388">
        <v>0.67300000000000004</v>
      </c>
      <c r="AF2388">
        <v>0.151</v>
      </c>
      <c r="AG2388">
        <v>6.6</v>
      </c>
      <c r="AH2388" t="s">
        <v>204</v>
      </c>
      <c r="AV2388">
        <v>72.69</v>
      </c>
      <c r="AW2388">
        <v>332915074</v>
      </c>
      <c r="AX2388">
        <v>35.607999999999997</v>
      </c>
      <c r="AY2388">
        <v>38.299999999999997</v>
      </c>
      <c r="AZ2388">
        <v>15.413</v>
      </c>
      <c r="BA2388">
        <v>9.7319999999999993</v>
      </c>
      <c r="BB2388">
        <v>54225.446000000004</v>
      </c>
      <c r="BC2388">
        <v>1.2</v>
      </c>
      <c r="BD2388">
        <v>151.089</v>
      </c>
      <c r="BE2388">
        <v>10.79</v>
      </c>
      <c r="BF2388">
        <v>19.100000000000001</v>
      </c>
      <c r="BG2388">
        <v>24.6</v>
      </c>
      <c r="BI2388">
        <v>2.77</v>
      </c>
      <c r="BJ2388">
        <v>78.86</v>
      </c>
      <c r="BK2388">
        <v>0.92600000000000005</v>
      </c>
    </row>
    <row r="2389" spans="1:67" x14ac:dyDescent="0.3">
      <c r="A2389" t="s">
        <v>210</v>
      </c>
      <c r="B2389" t="s">
        <v>211</v>
      </c>
      <c r="C2389" t="s">
        <v>116</v>
      </c>
      <c r="D2389" s="33">
        <v>43949</v>
      </c>
      <c r="E2389">
        <v>1019919</v>
      </c>
      <c r="F2389">
        <v>24581</v>
      </c>
      <c r="G2389">
        <v>28558.571</v>
      </c>
      <c r="H2389">
        <v>61571</v>
      </c>
      <c r="I2389">
        <v>2241</v>
      </c>
      <c r="J2389">
        <v>1987</v>
      </c>
      <c r="K2389">
        <v>3063.6010000000001</v>
      </c>
      <c r="L2389">
        <v>73.835999999999999</v>
      </c>
      <c r="M2389">
        <v>85.783000000000001</v>
      </c>
      <c r="N2389">
        <v>184.94499999999999</v>
      </c>
      <c r="O2389">
        <v>6.7309999999999999</v>
      </c>
      <c r="P2389">
        <v>5.968</v>
      </c>
      <c r="Q2389">
        <v>0.97</v>
      </c>
      <c r="Z2389">
        <v>269759</v>
      </c>
      <c r="AA2389">
        <v>6594048</v>
      </c>
      <c r="AB2389">
        <v>19.806999999999999</v>
      </c>
      <c r="AC2389">
        <v>0.81</v>
      </c>
      <c r="AD2389">
        <v>230821</v>
      </c>
      <c r="AE2389">
        <v>0.69299999999999995</v>
      </c>
      <c r="AF2389">
        <v>0.14599999999999999</v>
      </c>
      <c r="AG2389">
        <v>6.8</v>
      </c>
      <c r="AH2389" t="s">
        <v>204</v>
      </c>
      <c r="AV2389">
        <v>72.69</v>
      </c>
      <c r="AW2389">
        <v>332915074</v>
      </c>
      <c r="AX2389">
        <v>35.607999999999997</v>
      </c>
      <c r="AY2389">
        <v>38.299999999999997</v>
      </c>
      <c r="AZ2389">
        <v>15.413</v>
      </c>
      <c r="BA2389">
        <v>9.7319999999999993</v>
      </c>
      <c r="BB2389">
        <v>54225.446000000004</v>
      </c>
      <c r="BC2389">
        <v>1.2</v>
      </c>
      <c r="BD2389">
        <v>151.089</v>
      </c>
      <c r="BE2389">
        <v>10.79</v>
      </c>
      <c r="BF2389">
        <v>19.100000000000001</v>
      </c>
      <c r="BG2389">
        <v>24.6</v>
      </c>
      <c r="BI2389">
        <v>2.77</v>
      </c>
      <c r="BJ2389">
        <v>78.86</v>
      </c>
      <c r="BK2389">
        <v>0.92600000000000005</v>
      </c>
    </row>
    <row r="2390" spans="1:67" x14ac:dyDescent="0.3">
      <c r="A2390" t="s">
        <v>210</v>
      </c>
      <c r="B2390" t="s">
        <v>211</v>
      </c>
      <c r="C2390" t="s">
        <v>116</v>
      </c>
      <c r="D2390" s="33">
        <v>43950</v>
      </c>
      <c r="E2390">
        <v>1046779</v>
      </c>
      <c r="F2390">
        <v>26860</v>
      </c>
      <c r="G2390">
        <v>28126.571</v>
      </c>
      <c r="H2390">
        <v>63962</v>
      </c>
      <c r="I2390">
        <v>2391</v>
      </c>
      <c r="J2390">
        <v>1976.2860000000001</v>
      </c>
      <c r="K2390">
        <v>3144.2820000000002</v>
      </c>
      <c r="L2390">
        <v>80.680999999999997</v>
      </c>
      <c r="M2390">
        <v>84.486000000000004</v>
      </c>
      <c r="N2390">
        <v>192.12700000000001</v>
      </c>
      <c r="O2390">
        <v>7.1820000000000004</v>
      </c>
      <c r="P2390">
        <v>5.9359999999999999</v>
      </c>
      <c r="Q2390">
        <v>0.96</v>
      </c>
      <c r="Z2390">
        <v>294835</v>
      </c>
      <c r="AA2390">
        <v>6888883</v>
      </c>
      <c r="AB2390">
        <v>20.693000000000001</v>
      </c>
      <c r="AC2390">
        <v>0.88600000000000001</v>
      </c>
      <c r="AD2390">
        <v>239240</v>
      </c>
      <c r="AE2390">
        <v>0.71899999999999997</v>
      </c>
      <c r="AF2390">
        <v>0.14299999999999999</v>
      </c>
      <c r="AG2390">
        <v>7</v>
      </c>
      <c r="AH2390" t="s">
        <v>204</v>
      </c>
      <c r="AV2390">
        <v>72.69</v>
      </c>
      <c r="AW2390">
        <v>332915074</v>
      </c>
      <c r="AX2390">
        <v>35.607999999999997</v>
      </c>
      <c r="AY2390">
        <v>38.299999999999997</v>
      </c>
      <c r="AZ2390">
        <v>15.413</v>
      </c>
      <c r="BA2390">
        <v>9.7319999999999993</v>
      </c>
      <c r="BB2390">
        <v>54225.446000000004</v>
      </c>
      <c r="BC2390">
        <v>1.2</v>
      </c>
      <c r="BD2390">
        <v>151.089</v>
      </c>
      <c r="BE2390">
        <v>10.79</v>
      </c>
      <c r="BF2390">
        <v>19.100000000000001</v>
      </c>
      <c r="BG2390">
        <v>24.6</v>
      </c>
      <c r="BI2390">
        <v>2.77</v>
      </c>
      <c r="BJ2390">
        <v>78.86</v>
      </c>
      <c r="BK2390">
        <v>0.92600000000000005</v>
      </c>
    </row>
    <row r="2391" spans="1:67" x14ac:dyDescent="0.3">
      <c r="A2391" t="s">
        <v>210</v>
      </c>
      <c r="B2391" t="s">
        <v>211</v>
      </c>
      <c r="C2391" t="s">
        <v>116</v>
      </c>
      <c r="D2391" s="33">
        <v>43951</v>
      </c>
      <c r="E2391">
        <v>1076475</v>
      </c>
      <c r="F2391">
        <v>29696</v>
      </c>
      <c r="G2391">
        <v>27803.571</v>
      </c>
      <c r="H2391">
        <v>66154</v>
      </c>
      <c r="I2391">
        <v>2192</v>
      </c>
      <c r="J2391">
        <v>1944.5709999999999</v>
      </c>
      <c r="K2391">
        <v>3233.482</v>
      </c>
      <c r="L2391">
        <v>89.2</v>
      </c>
      <c r="M2391">
        <v>83.516000000000005</v>
      </c>
      <c r="N2391">
        <v>198.71100000000001</v>
      </c>
      <c r="O2391">
        <v>6.5839999999999996</v>
      </c>
      <c r="P2391">
        <v>5.8410000000000002</v>
      </c>
      <c r="Q2391">
        <v>0.96</v>
      </c>
      <c r="Z2391">
        <v>322607</v>
      </c>
      <c r="AA2391">
        <v>7211490</v>
      </c>
      <c r="AB2391">
        <v>21.661999999999999</v>
      </c>
      <c r="AC2391">
        <v>0.96899999999999997</v>
      </c>
      <c r="AD2391">
        <v>251993</v>
      </c>
      <c r="AE2391">
        <v>0.75700000000000001</v>
      </c>
      <c r="AF2391">
        <v>0.13900000000000001</v>
      </c>
      <c r="AG2391">
        <v>7.2</v>
      </c>
      <c r="AH2391" t="s">
        <v>204</v>
      </c>
      <c r="AV2391">
        <v>72.69</v>
      </c>
      <c r="AW2391">
        <v>332915074</v>
      </c>
      <c r="AX2391">
        <v>35.607999999999997</v>
      </c>
      <c r="AY2391">
        <v>38.299999999999997</v>
      </c>
      <c r="AZ2391">
        <v>15.413</v>
      </c>
      <c r="BA2391">
        <v>9.7319999999999993</v>
      </c>
      <c r="BB2391">
        <v>54225.446000000004</v>
      </c>
      <c r="BC2391">
        <v>1.2</v>
      </c>
      <c r="BD2391">
        <v>151.089</v>
      </c>
      <c r="BE2391">
        <v>10.79</v>
      </c>
      <c r="BF2391">
        <v>19.100000000000001</v>
      </c>
      <c r="BG2391">
        <v>24.6</v>
      </c>
      <c r="BI2391">
        <v>2.77</v>
      </c>
      <c r="BJ2391">
        <v>78.86</v>
      </c>
      <c r="BK2391">
        <v>0.92600000000000005</v>
      </c>
    </row>
    <row r="2392" spans="1:67" x14ac:dyDescent="0.3">
      <c r="A2392" t="s">
        <v>210</v>
      </c>
      <c r="B2392" t="s">
        <v>211</v>
      </c>
      <c r="C2392" t="s">
        <v>116</v>
      </c>
      <c r="D2392" s="33">
        <v>43952</v>
      </c>
      <c r="E2392">
        <v>1111361</v>
      </c>
      <c r="F2392">
        <v>34886</v>
      </c>
      <c r="G2392">
        <v>28223.286</v>
      </c>
      <c r="H2392">
        <v>68063</v>
      </c>
      <c r="I2392">
        <v>1909</v>
      </c>
      <c r="J2392">
        <v>1907.4290000000001</v>
      </c>
      <c r="K2392">
        <v>3338.2719999999999</v>
      </c>
      <c r="L2392">
        <v>104.789</v>
      </c>
      <c r="M2392">
        <v>84.775999999999996</v>
      </c>
      <c r="N2392">
        <v>204.446</v>
      </c>
      <c r="O2392">
        <v>5.734</v>
      </c>
      <c r="P2392">
        <v>5.7290000000000001</v>
      </c>
      <c r="Q2392">
        <v>0.97</v>
      </c>
      <c r="Z2392">
        <v>336751</v>
      </c>
      <c r="AA2392">
        <v>7548241</v>
      </c>
      <c r="AB2392">
        <v>22.672999999999998</v>
      </c>
      <c r="AC2392">
        <v>1.012</v>
      </c>
      <c r="AD2392">
        <v>263016</v>
      </c>
      <c r="AE2392">
        <v>0.79</v>
      </c>
      <c r="AF2392">
        <v>0.13600000000000001</v>
      </c>
      <c r="AG2392">
        <v>7.4</v>
      </c>
      <c r="AH2392" t="s">
        <v>204</v>
      </c>
      <c r="AV2392">
        <v>72.69</v>
      </c>
      <c r="AW2392">
        <v>332915074</v>
      </c>
      <c r="AX2392">
        <v>35.607999999999997</v>
      </c>
      <c r="AY2392">
        <v>38.299999999999997</v>
      </c>
      <c r="AZ2392">
        <v>15.413</v>
      </c>
      <c r="BA2392">
        <v>9.7319999999999993</v>
      </c>
      <c r="BB2392">
        <v>54225.446000000004</v>
      </c>
      <c r="BC2392">
        <v>1.2</v>
      </c>
      <c r="BD2392">
        <v>151.089</v>
      </c>
      <c r="BE2392">
        <v>10.79</v>
      </c>
      <c r="BF2392">
        <v>19.100000000000001</v>
      </c>
      <c r="BG2392">
        <v>24.6</v>
      </c>
      <c r="BI2392">
        <v>2.77</v>
      </c>
      <c r="BJ2392">
        <v>78.86</v>
      </c>
      <c r="BK2392">
        <v>0.92600000000000005</v>
      </c>
    </row>
    <row r="2393" spans="1:67" x14ac:dyDescent="0.3">
      <c r="A2393" t="s">
        <v>210</v>
      </c>
      <c r="B2393" t="s">
        <v>211</v>
      </c>
      <c r="C2393" t="s">
        <v>116</v>
      </c>
      <c r="D2393" s="33">
        <v>43953</v>
      </c>
      <c r="E2393">
        <v>1138134</v>
      </c>
      <c r="F2393">
        <v>26773</v>
      </c>
      <c r="G2393">
        <v>27633</v>
      </c>
      <c r="H2393">
        <v>69804</v>
      </c>
      <c r="I2393">
        <v>1741</v>
      </c>
      <c r="J2393">
        <v>1908.4290000000001</v>
      </c>
      <c r="K2393">
        <v>3418.692</v>
      </c>
      <c r="L2393">
        <v>80.42</v>
      </c>
      <c r="M2393">
        <v>83.003</v>
      </c>
      <c r="N2393">
        <v>209.67500000000001</v>
      </c>
      <c r="O2393">
        <v>5.23</v>
      </c>
      <c r="P2393">
        <v>5.7320000000000002</v>
      </c>
      <c r="Q2393">
        <v>0.96</v>
      </c>
      <c r="Z2393">
        <v>268396</v>
      </c>
      <c r="AA2393">
        <v>7816637</v>
      </c>
      <c r="AB2393">
        <v>23.478999999999999</v>
      </c>
      <c r="AC2393">
        <v>0.80600000000000005</v>
      </c>
      <c r="AD2393">
        <v>269981</v>
      </c>
      <c r="AE2393">
        <v>0.81100000000000005</v>
      </c>
      <c r="AF2393">
        <v>0.13200000000000001</v>
      </c>
      <c r="AG2393">
        <v>7.6</v>
      </c>
      <c r="AH2393" t="s">
        <v>204</v>
      </c>
      <c r="AV2393">
        <v>72.69</v>
      </c>
      <c r="AW2393">
        <v>332915074</v>
      </c>
      <c r="AX2393">
        <v>35.607999999999997</v>
      </c>
      <c r="AY2393">
        <v>38.299999999999997</v>
      </c>
      <c r="AZ2393">
        <v>15.413</v>
      </c>
      <c r="BA2393">
        <v>9.7319999999999993</v>
      </c>
      <c r="BB2393">
        <v>54225.446000000004</v>
      </c>
      <c r="BC2393">
        <v>1.2</v>
      </c>
      <c r="BD2393">
        <v>151.089</v>
      </c>
      <c r="BE2393">
        <v>10.79</v>
      </c>
      <c r="BF2393">
        <v>19.100000000000001</v>
      </c>
      <c r="BG2393">
        <v>24.6</v>
      </c>
      <c r="BI2393">
        <v>2.77</v>
      </c>
      <c r="BJ2393">
        <v>78.86</v>
      </c>
      <c r="BK2393">
        <v>0.92600000000000005</v>
      </c>
    </row>
    <row r="2394" spans="1:67" x14ac:dyDescent="0.3">
      <c r="A2394" t="s">
        <v>210</v>
      </c>
      <c r="B2394" t="s">
        <v>211</v>
      </c>
      <c r="C2394" t="s">
        <v>116</v>
      </c>
      <c r="D2394" s="33">
        <v>43954</v>
      </c>
      <c r="E2394">
        <v>1161871</v>
      </c>
      <c r="F2394">
        <v>23737</v>
      </c>
      <c r="G2394">
        <v>27315.429</v>
      </c>
      <c r="H2394">
        <v>71007</v>
      </c>
      <c r="I2394">
        <v>1203</v>
      </c>
      <c r="J2394">
        <v>1879.5709999999999</v>
      </c>
      <c r="K2394">
        <v>3489.9920000000002</v>
      </c>
      <c r="L2394">
        <v>71.3</v>
      </c>
      <c r="M2394">
        <v>82.049000000000007</v>
      </c>
      <c r="N2394">
        <v>213.28899999999999</v>
      </c>
      <c r="O2394">
        <v>3.6139999999999999</v>
      </c>
      <c r="P2394">
        <v>5.6459999999999999</v>
      </c>
      <c r="Q2394">
        <v>0.96</v>
      </c>
      <c r="Z2394">
        <v>215571</v>
      </c>
      <c r="AA2394">
        <v>8032208</v>
      </c>
      <c r="AB2394">
        <v>24.126999999999999</v>
      </c>
      <c r="AC2394">
        <v>0.64800000000000002</v>
      </c>
      <c r="AD2394">
        <v>276257</v>
      </c>
      <c r="AE2394">
        <v>0.83</v>
      </c>
      <c r="AF2394">
        <v>0.127</v>
      </c>
      <c r="AG2394">
        <v>7.9</v>
      </c>
      <c r="AH2394" t="s">
        <v>204</v>
      </c>
      <c r="AV2394">
        <v>72.69</v>
      </c>
      <c r="AW2394">
        <v>332915074</v>
      </c>
      <c r="AX2394">
        <v>35.607999999999997</v>
      </c>
      <c r="AY2394">
        <v>38.299999999999997</v>
      </c>
      <c r="AZ2394">
        <v>15.413</v>
      </c>
      <c r="BA2394">
        <v>9.7319999999999993</v>
      </c>
      <c r="BB2394">
        <v>54225.446000000004</v>
      </c>
      <c r="BC2394">
        <v>1.2</v>
      </c>
      <c r="BD2394">
        <v>151.089</v>
      </c>
      <c r="BE2394">
        <v>10.79</v>
      </c>
      <c r="BF2394">
        <v>19.100000000000001</v>
      </c>
      <c r="BG2394">
        <v>24.6</v>
      </c>
      <c r="BI2394">
        <v>2.77</v>
      </c>
      <c r="BJ2394">
        <v>78.86</v>
      </c>
      <c r="BK2394">
        <v>0.92600000000000005</v>
      </c>
      <c r="BL2394">
        <v>85357.2</v>
      </c>
      <c r="BM2394">
        <v>8.0399999999999991</v>
      </c>
      <c r="BN2394">
        <v>25.82</v>
      </c>
      <c r="BO2394">
        <v>256.39331669313401</v>
      </c>
    </row>
    <row r="2395" spans="1:67" x14ac:dyDescent="0.3">
      <c r="A2395" t="s">
        <v>210</v>
      </c>
      <c r="B2395" t="s">
        <v>211</v>
      </c>
      <c r="C2395" t="s">
        <v>116</v>
      </c>
      <c r="D2395" s="33">
        <v>43955</v>
      </c>
      <c r="E2395">
        <v>1185667</v>
      </c>
      <c r="F2395">
        <v>23796</v>
      </c>
      <c r="G2395">
        <v>27189.857</v>
      </c>
      <c r="H2395">
        <v>72365</v>
      </c>
      <c r="I2395">
        <v>1358</v>
      </c>
      <c r="J2395">
        <v>1862.143</v>
      </c>
      <c r="K2395">
        <v>3561.47</v>
      </c>
      <c r="L2395">
        <v>71.477999999999994</v>
      </c>
      <c r="M2395">
        <v>81.671999999999997</v>
      </c>
      <c r="N2395">
        <v>217.36799999999999</v>
      </c>
      <c r="O2395">
        <v>4.0789999999999997</v>
      </c>
      <c r="P2395">
        <v>5.593</v>
      </c>
      <c r="Q2395">
        <v>0.95</v>
      </c>
      <c r="Z2395">
        <v>250932</v>
      </c>
      <c r="AA2395">
        <v>8283140</v>
      </c>
      <c r="AB2395">
        <v>24.881</v>
      </c>
      <c r="AC2395">
        <v>0.754</v>
      </c>
      <c r="AD2395">
        <v>279836</v>
      </c>
      <c r="AE2395">
        <v>0.84099999999999997</v>
      </c>
      <c r="AF2395">
        <v>0.123</v>
      </c>
      <c r="AG2395">
        <v>8.1</v>
      </c>
      <c r="AH2395" t="s">
        <v>204</v>
      </c>
      <c r="AV2395">
        <v>72.69</v>
      </c>
      <c r="AW2395">
        <v>332915074</v>
      </c>
      <c r="AX2395">
        <v>35.607999999999997</v>
      </c>
      <c r="AY2395">
        <v>38.299999999999997</v>
      </c>
      <c r="AZ2395">
        <v>15.413</v>
      </c>
      <c r="BA2395">
        <v>9.7319999999999993</v>
      </c>
      <c r="BB2395">
        <v>54225.446000000004</v>
      </c>
      <c r="BC2395">
        <v>1.2</v>
      </c>
      <c r="BD2395">
        <v>151.089</v>
      </c>
      <c r="BE2395">
        <v>10.79</v>
      </c>
      <c r="BF2395">
        <v>19.100000000000001</v>
      </c>
      <c r="BG2395">
        <v>24.6</v>
      </c>
      <c r="BI2395">
        <v>2.77</v>
      </c>
      <c r="BJ2395">
        <v>78.86</v>
      </c>
      <c r="BK2395">
        <v>0.92600000000000005</v>
      </c>
    </row>
    <row r="2396" spans="1:67" x14ac:dyDescent="0.3">
      <c r="A2396" t="s">
        <v>210</v>
      </c>
      <c r="B2396" t="s">
        <v>211</v>
      </c>
      <c r="C2396" t="s">
        <v>116</v>
      </c>
      <c r="D2396" s="33">
        <v>43956</v>
      </c>
      <c r="E2396">
        <v>1209670</v>
      </c>
      <c r="F2396">
        <v>24003</v>
      </c>
      <c r="G2396">
        <v>27107.286</v>
      </c>
      <c r="H2396">
        <v>74586</v>
      </c>
      <c r="I2396">
        <v>2221</v>
      </c>
      <c r="J2396">
        <v>1859.2860000000001</v>
      </c>
      <c r="K2396">
        <v>3633.569</v>
      </c>
      <c r="L2396">
        <v>72.099000000000004</v>
      </c>
      <c r="M2396">
        <v>81.424000000000007</v>
      </c>
      <c r="N2396">
        <v>224.03899999999999</v>
      </c>
      <c r="O2396">
        <v>6.6710000000000003</v>
      </c>
      <c r="P2396">
        <v>5.585</v>
      </c>
      <c r="Q2396">
        <v>0.93</v>
      </c>
      <c r="Z2396">
        <v>319554</v>
      </c>
      <c r="AA2396">
        <v>8602694</v>
      </c>
      <c r="AB2396">
        <v>25.841000000000001</v>
      </c>
      <c r="AC2396">
        <v>0.96</v>
      </c>
      <c r="AD2396">
        <v>286949</v>
      </c>
      <c r="AE2396">
        <v>0.86199999999999999</v>
      </c>
      <c r="AF2396">
        <v>0.121</v>
      </c>
      <c r="AG2396">
        <v>8.3000000000000007</v>
      </c>
      <c r="AH2396" t="s">
        <v>204</v>
      </c>
      <c r="AV2396">
        <v>72.69</v>
      </c>
      <c r="AW2396">
        <v>332915074</v>
      </c>
      <c r="AX2396">
        <v>35.607999999999997</v>
      </c>
      <c r="AY2396">
        <v>38.299999999999997</v>
      </c>
      <c r="AZ2396">
        <v>15.413</v>
      </c>
      <c r="BA2396">
        <v>9.7319999999999993</v>
      </c>
      <c r="BB2396">
        <v>54225.446000000004</v>
      </c>
      <c r="BC2396">
        <v>1.2</v>
      </c>
      <c r="BD2396">
        <v>151.089</v>
      </c>
      <c r="BE2396">
        <v>10.79</v>
      </c>
      <c r="BF2396">
        <v>19.100000000000001</v>
      </c>
      <c r="BG2396">
        <v>24.6</v>
      </c>
      <c r="BI2396">
        <v>2.77</v>
      </c>
      <c r="BJ2396">
        <v>78.86</v>
      </c>
      <c r="BK2396">
        <v>0.92600000000000005</v>
      </c>
    </row>
    <row r="2397" spans="1:67" x14ac:dyDescent="0.3">
      <c r="A2397" t="s">
        <v>210</v>
      </c>
      <c r="B2397" t="s">
        <v>211</v>
      </c>
      <c r="C2397" t="s">
        <v>116</v>
      </c>
      <c r="D2397" s="33">
        <v>43957</v>
      </c>
      <c r="E2397">
        <v>1234160</v>
      </c>
      <c r="F2397">
        <v>24490</v>
      </c>
      <c r="G2397">
        <v>26768.714</v>
      </c>
      <c r="H2397">
        <v>76905</v>
      </c>
      <c r="I2397">
        <v>2319</v>
      </c>
      <c r="J2397">
        <v>1849</v>
      </c>
      <c r="K2397">
        <v>3707.1320000000001</v>
      </c>
      <c r="L2397">
        <v>73.561999999999998</v>
      </c>
      <c r="M2397">
        <v>80.406999999999996</v>
      </c>
      <c r="N2397">
        <v>231.005</v>
      </c>
      <c r="O2397">
        <v>6.9660000000000002</v>
      </c>
      <c r="P2397">
        <v>5.5540000000000003</v>
      </c>
      <c r="Q2397">
        <v>0.92</v>
      </c>
      <c r="Z2397">
        <v>359784</v>
      </c>
      <c r="AA2397">
        <v>8962478</v>
      </c>
      <c r="AB2397">
        <v>26.920999999999999</v>
      </c>
      <c r="AC2397">
        <v>1.081</v>
      </c>
      <c r="AD2397">
        <v>296228</v>
      </c>
      <c r="AE2397">
        <v>0.89</v>
      </c>
      <c r="AF2397">
        <v>0.11600000000000001</v>
      </c>
      <c r="AG2397">
        <v>8.6</v>
      </c>
      <c r="AH2397" t="s">
        <v>204</v>
      </c>
      <c r="AV2397">
        <v>72.69</v>
      </c>
      <c r="AW2397">
        <v>332915074</v>
      </c>
      <c r="AX2397">
        <v>35.607999999999997</v>
      </c>
      <c r="AY2397">
        <v>38.299999999999997</v>
      </c>
      <c r="AZ2397">
        <v>15.413</v>
      </c>
      <c r="BA2397">
        <v>9.7319999999999993</v>
      </c>
      <c r="BB2397">
        <v>54225.446000000004</v>
      </c>
      <c r="BC2397">
        <v>1.2</v>
      </c>
      <c r="BD2397">
        <v>151.089</v>
      </c>
      <c r="BE2397">
        <v>10.79</v>
      </c>
      <c r="BF2397">
        <v>19.100000000000001</v>
      </c>
      <c r="BG2397">
        <v>24.6</v>
      </c>
      <c r="BI2397">
        <v>2.77</v>
      </c>
      <c r="BJ2397">
        <v>78.86</v>
      </c>
      <c r="BK2397">
        <v>0.92600000000000005</v>
      </c>
    </row>
    <row r="2398" spans="1:67" x14ac:dyDescent="0.3">
      <c r="A2398" t="s">
        <v>210</v>
      </c>
      <c r="B2398" t="s">
        <v>211</v>
      </c>
      <c r="C2398" t="s">
        <v>116</v>
      </c>
      <c r="D2398" s="33">
        <v>43958</v>
      </c>
      <c r="E2398">
        <v>1261894</v>
      </c>
      <c r="F2398">
        <v>27734</v>
      </c>
      <c r="G2398">
        <v>26488.429</v>
      </c>
      <c r="H2398">
        <v>78821</v>
      </c>
      <c r="I2398">
        <v>1916</v>
      </c>
      <c r="J2398">
        <v>1809.5709999999999</v>
      </c>
      <c r="K2398">
        <v>3790.4380000000001</v>
      </c>
      <c r="L2398">
        <v>83.307000000000002</v>
      </c>
      <c r="M2398">
        <v>79.564999999999998</v>
      </c>
      <c r="N2398">
        <v>236.76</v>
      </c>
      <c r="O2398">
        <v>5.7549999999999999</v>
      </c>
      <c r="P2398">
        <v>5.4359999999999999</v>
      </c>
      <c r="Q2398">
        <v>0.91</v>
      </c>
      <c r="Z2398">
        <v>362772</v>
      </c>
      <c r="AA2398">
        <v>9325250</v>
      </c>
      <c r="AB2398">
        <v>28.010999999999999</v>
      </c>
      <c r="AC2398">
        <v>1.0900000000000001</v>
      </c>
      <c r="AD2398">
        <v>301966</v>
      </c>
      <c r="AE2398">
        <v>0.90700000000000003</v>
      </c>
      <c r="AF2398">
        <v>0.112</v>
      </c>
      <c r="AG2398">
        <v>8.9</v>
      </c>
      <c r="AH2398" t="s">
        <v>204</v>
      </c>
      <c r="AV2398">
        <v>72.69</v>
      </c>
      <c r="AW2398">
        <v>332915074</v>
      </c>
      <c r="AX2398">
        <v>35.607999999999997</v>
      </c>
      <c r="AY2398">
        <v>38.299999999999997</v>
      </c>
      <c r="AZ2398">
        <v>15.413</v>
      </c>
      <c r="BA2398">
        <v>9.7319999999999993</v>
      </c>
      <c r="BB2398">
        <v>54225.446000000004</v>
      </c>
      <c r="BC2398">
        <v>1.2</v>
      </c>
      <c r="BD2398">
        <v>151.089</v>
      </c>
      <c r="BE2398">
        <v>10.79</v>
      </c>
      <c r="BF2398">
        <v>19.100000000000001</v>
      </c>
      <c r="BG2398">
        <v>24.6</v>
      </c>
      <c r="BI2398">
        <v>2.77</v>
      </c>
      <c r="BJ2398">
        <v>78.86</v>
      </c>
      <c r="BK2398">
        <v>0.92600000000000005</v>
      </c>
    </row>
    <row r="2399" spans="1:67" x14ac:dyDescent="0.3">
      <c r="A2399" t="s">
        <v>210</v>
      </c>
      <c r="B2399" t="s">
        <v>211</v>
      </c>
      <c r="C2399" t="s">
        <v>116</v>
      </c>
      <c r="D2399" s="33">
        <v>43959</v>
      </c>
      <c r="E2399">
        <v>1289091</v>
      </c>
      <c r="F2399">
        <v>27197</v>
      </c>
      <c r="G2399">
        <v>25390</v>
      </c>
      <c r="H2399">
        <v>80593</v>
      </c>
      <c r="I2399">
        <v>1772</v>
      </c>
      <c r="J2399">
        <v>1790</v>
      </c>
      <c r="K2399">
        <v>3872.1320000000001</v>
      </c>
      <c r="L2399">
        <v>81.694000000000003</v>
      </c>
      <c r="M2399">
        <v>76.266000000000005</v>
      </c>
      <c r="N2399">
        <v>242.083</v>
      </c>
      <c r="O2399">
        <v>5.3230000000000004</v>
      </c>
      <c r="P2399">
        <v>5.3769999999999998</v>
      </c>
      <c r="Q2399">
        <v>0.9</v>
      </c>
      <c r="Z2399">
        <v>403833</v>
      </c>
      <c r="AA2399">
        <v>9729083</v>
      </c>
      <c r="AB2399">
        <v>29.224</v>
      </c>
      <c r="AC2399">
        <v>1.2130000000000001</v>
      </c>
      <c r="AD2399">
        <v>311549</v>
      </c>
      <c r="AE2399">
        <v>0.93600000000000005</v>
      </c>
      <c r="AF2399">
        <v>0.106</v>
      </c>
      <c r="AG2399">
        <v>9.4</v>
      </c>
      <c r="AH2399" t="s">
        <v>204</v>
      </c>
      <c r="AV2399">
        <v>72.69</v>
      </c>
      <c r="AW2399">
        <v>332915074</v>
      </c>
      <c r="AX2399">
        <v>35.607999999999997</v>
      </c>
      <c r="AY2399">
        <v>38.299999999999997</v>
      </c>
      <c r="AZ2399">
        <v>15.413</v>
      </c>
      <c r="BA2399">
        <v>9.7319999999999993</v>
      </c>
      <c r="BB2399">
        <v>54225.446000000004</v>
      </c>
      <c r="BC2399">
        <v>1.2</v>
      </c>
      <c r="BD2399">
        <v>151.089</v>
      </c>
      <c r="BE2399">
        <v>10.79</v>
      </c>
      <c r="BF2399">
        <v>19.100000000000001</v>
      </c>
      <c r="BG2399">
        <v>24.6</v>
      </c>
      <c r="BI2399">
        <v>2.77</v>
      </c>
      <c r="BJ2399">
        <v>78.86</v>
      </c>
      <c r="BK2399">
        <v>0.92600000000000005</v>
      </c>
    </row>
    <row r="2400" spans="1:67" x14ac:dyDescent="0.3">
      <c r="A2400" t="s">
        <v>210</v>
      </c>
      <c r="B2400" t="s">
        <v>211</v>
      </c>
      <c r="C2400" t="s">
        <v>116</v>
      </c>
      <c r="D2400" s="33">
        <v>43960</v>
      </c>
      <c r="E2400">
        <v>1313558</v>
      </c>
      <c r="F2400">
        <v>24467</v>
      </c>
      <c r="G2400">
        <v>25060.571</v>
      </c>
      <c r="H2400">
        <v>82058</v>
      </c>
      <c r="I2400">
        <v>1465</v>
      </c>
      <c r="J2400">
        <v>1750.5709999999999</v>
      </c>
      <c r="K2400">
        <v>3945.625</v>
      </c>
      <c r="L2400">
        <v>73.492999999999995</v>
      </c>
      <c r="M2400">
        <v>75.275999999999996</v>
      </c>
      <c r="N2400">
        <v>246.483</v>
      </c>
      <c r="O2400">
        <v>4.4009999999999998</v>
      </c>
      <c r="P2400">
        <v>5.258</v>
      </c>
      <c r="Q2400">
        <v>0.9</v>
      </c>
      <c r="Z2400">
        <v>335638</v>
      </c>
      <c r="AA2400">
        <v>10064721</v>
      </c>
      <c r="AB2400">
        <v>30.231999999999999</v>
      </c>
      <c r="AC2400">
        <v>1.008</v>
      </c>
      <c r="AD2400">
        <v>321155</v>
      </c>
      <c r="AE2400">
        <v>0.96499999999999997</v>
      </c>
      <c r="AF2400">
        <v>0.10199999999999999</v>
      </c>
      <c r="AG2400">
        <v>9.8000000000000007</v>
      </c>
      <c r="AH2400" t="s">
        <v>204</v>
      </c>
      <c r="AV2400">
        <v>72.69</v>
      </c>
      <c r="AW2400">
        <v>332915074</v>
      </c>
      <c r="AX2400">
        <v>35.607999999999997</v>
      </c>
      <c r="AY2400">
        <v>38.299999999999997</v>
      </c>
      <c r="AZ2400">
        <v>15.413</v>
      </c>
      <c r="BA2400">
        <v>9.7319999999999993</v>
      </c>
      <c r="BB2400">
        <v>54225.446000000004</v>
      </c>
      <c r="BC2400">
        <v>1.2</v>
      </c>
      <c r="BD2400">
        <v>151.089</v>
      </c>
      <c r="BE2400">
        <v>10.79</v>
      </c>
      <c r="BF2400">
        <v>19.100000000000001</v>
      </c>
      <c r="BG2400">
        <v>24.6</v>
      </c>
      <c r="BI2400">
        <v>2.77</v>
      </c>
      <c r="BJ2400">
        <v>78.86</v>
      </c>
      <c r="BK2400">
        <v>0.92600000000000005</v>
      </c>
    </row>
    <row r="2401" spans="1:67" x14ac:dyDescent="0.3">
      <c r="A2401" t="s">
        <v>210</v>
      </c>
      <c r="B2401" t="s">
        <v>211</v>
      </c>
      <c r="C2401" t="s">
        <v>116</v>
      </c>
      <c r="D2401" s="33">
        <v>43961</v>
      </c>
      <c r="E2401">
        <v>1332305</v>
      </c>
      <c r="F2401">
        <v>18747</v>
      </c>
      <c r="G2401">
        <v>24347.714</v>
      </c>
      <c r="H2401">
        <v>83059</v>
      </c>
      <c r="I2401">
        <v>1001</v>
      </c>
      <c r="J2401">
        <v>1721.7139999999999</v>
      </c>
      <c r="K2401">
        <v>4001.9369999999999</v>
      </c>
      <c r="L2401">
        <v>56.311999999999998</v>
      </c>
      <c r="M2401">
        <v>73.135000000000005</v>
      </c>
      <c r="N2401">
        <v>249.49</v>
      </c>
      <c r="O2401">
        <v>3.0070000000000001</v>
      </c>
      <c r="P2401">
        <v>5.1719999999999997</v>
      </c>
      <c r="Q2401">
        <v>0.9</v>
      </c>
      <c r="Z2401">
        <v>248939</v>
      </c>
      <c r="AA2401">
        <v>10313660</v>
      </c>
      <c r="AB2401">
        <v>30.98</v>
      </c>
      <c r="AC2401">
        <v>0.748</v>
      </c>
      <c r="AD2401">
        <v>325922</v>
      </c>
      <c r="AE2401">
        <v>0.97899999999999998</v>
      </c>
      <c r="AF2401">
        <v>0.1</v>
      </c>
      <c r="AG2401">
        <v>10</v>
      </c>
      <c r="AH2401" t="s">
        <v>204</v>
      </c>
      <c r="AV2401">
        <v>72.69</v>
      </c>
      <c r="AW2401">
        <v>332915074</v>
      </c>
      <c r="AX2401">
        <v>35.607999999999997</v>
      </c>
      <c r="AY2401">
        <v>38.299999999999997</v>
      </c>
      <c r="AZ2401">
        <v>15.413</v>
      </c>
      <c r="BA2401">
        <v>9.7319999999999993</v>
      </c>
      <c r="BB2401">
        <v>54225.446000000004</v>
      </c>
      <c r="BC2401">
        <v>1.2</v>
      </c>
      <c r="BD2401">
        <v>151.089</v>
      </c>
      <c r="BE2401">
        <v>10.79</v>
      </c>
      <c r="BF2401">
        <v>19.100000000000001</v>
      </c>
      <c r="BG2401">
        <v>24.6</v>
      </c>
      <c r="BI2401">
        <v>2.77</v>
      </c>
      <c r="BJ2401">
        <v>78.86</v>
      </c>
      <c r="BK2401">
        <v>0.92600000000000005</v>
      </c>
      <c r="BL2401">
        <v>97905.4</v>
      </c>
      <c r="BM2401">
        <v>8.7799999999999994</v>
      </c>
      <c r="BN2401">
        <v>23.13</v>
      </c>
      <c r="BO2401">
        <v>294.08521165370797</v>
      </c>
    </row>
    <row r="2402" spans="1:67" x14ac:dyDescent="0.3">
      <c r="A2402" t="s">
        <v>210</v>
      </c>
      <c r="B2402" t="s">
        <v>211</v>
      </c>
      <c r="C2402" t="s">
        <v>116</v>
      </c>
      <c r="D2402" s="33">
        <v>43962</v>
      </c>
      <c r="E2402">
        <v>1351357</v>
      </c>
      <c r="F2402">
        <v>19052</v>
      </c>
      <c r="G2402">
        <v>23670</v>
      </c>
      <c r="H2402">
        <v>84093</v>
      </c>
      <c r="I2402">
        <v>1034</v>
      </c>
      <c r="J2402">
        <v>1675.4290000000001</v>
      </c>
      <c r="K2402">
        <v>4059.1640000000002</v>
      </c>
      <c r="L2402">
        <v>57.228000000000002</v>
      </c>
      <c r="M2402">
        <v>71.099000000000004</v>
      </c>
      <c r="N2402">
        <v>252.596</v>
      </c>
      <c r="O2402">
        <v>3.1059999999999999</v>
      </c>
      <c r="P2402">
        <v>5.0330000000000004</v>
      </c>
      <c r="Q2402">
        <v>0.91</v>
      </c>
      <c r="Z2402">
        <v>319935</v>
      </c>
      <c r="AA2402">
        <v>10633595</v>
      </c>
      <c r="AB2402">
        <v>31.940999999999999</v>
      </c>
      <c r="AC2402">
        <v>0.96099999999999997</v>
      </c>
      <c r="AD2402">
        <v>335779</v>
      </c>
      <c r="AE2402">
        <v>1.0089999999999999</v>
      </c>
      <c r="AF2402">
        <v>9.6000000000000002E-2</v>
      </c>
      <c r="AG2402">
        <v>10.4</v>
      </c>
      <c r="AH2402" t="s">
        <v>204</v>
      </c>
      <c r="AV2402">
        <v>72.69</v>
      </c>
      <c r="AW2402">
        <v>332915074</v>
      </c>
      <c r="AX2402">
        <v>35.607999999999997</v>
      </c>
      <c r="AY2402">
        <v>38.299999999999997</v>
      </c>
      <c r="AZ2402">
        <v>15.413</v>
      </c>
      <c r="BA2402">
        <v>9.7319999999999993</v>
      </c>
      <c r="BB2402">
        <v>54225.446000000004</v>
      </c>
      <c r="BC2402">
        <v>1.2</v>
      </c>
      <c r="BD2402">
        <v>151.089</v>
      </c>
      <c r="BE2402">
        <v>10.79</v>
      </c>
      <c r="BF2402">
        <v>19.100000000000001</v>
      </c>
      <c r="BG2402">
        <v>24.6</v>
      </c>
      <c r="BI2402">
        <v>2.77</v>
      </c>
      <c r="BJ2402">
        <v>78.86</v>
      </c>
      <c r="BK2402">
        <v>0.92600000000000005</v>
      </c>
    </row>
    <row r="2403" spans="1:67" x14ac:dyDescent="0.3">
      <c r="A2403" t="s">
        <v>210</v>
      </c>
      <c r="B2403" t="s">
        <v>211</v>
      </c>
      <c r="C2403" t="s">
        <v>116</v>
      </c>
      <c r="D2403" s="33">
        <v>43963</v>
      </c>
      <c r="E2403">
        <v>1374717</v>
      </c>
      <c r="F2403">
        <v>23360</v>
      </c>
      <c r="G2403">
        <v>23578.143</v>
      </c>
      <c r="H2403">
        <v>85682</v>
      </c>
      <c r="I2403">
        <v>1589</v>
      </c>
      <c r="J2403">
        <v>1585.143</v>
      </c>
      <c r="K2403">
        <v>4129.3320000000003</v>
      </c>
      <c r="L2403">
        <v>70.168000000000006</v>
      </c>
      <c r="M2403">
        <v>70.822999999999993</v>
      </c>
      <c r="N2403">
        <v>257.36900000000003</v>
      </c>
      <c r="O2403">
        <v>4.7729999999999997</v>
      </c>
      <c r="P2403">
        <v>4.7610000000000001</v>
      </c>
      <c r="Q2403">
        <v>0.91</v>
      </c>
      <c r="Z2403">
        <v>421966</v>
      </c>
      <c r="AA2403">
        <v>11055561</v>
      </c>
      <c r="AB2403">
        <v>33.207999999999998</v>
      </c>
      <c r="AC2403">
        <v>1.2669999999999999</v>
      </c>
      <c r="AD2403">
        <v>350410</v>
      </c>
      <c r="AE2403">
        <v>1.0529999999999999</v>
      </c>
      <c r="AF2403">
        <v>9.1999999999999998E-2</v>
      </c>
      <c r="AG2403">
        <v>10.9</v>
      </c>
      <c r="AH2403" t="s">
        <v>204</v>
      </c>
      <c r="AV2403">
        <v>72.69</v>
      </c>
      <c r="AW2403">
        <v>332915074</v>
      </c>
      <c r="AX2403">
        <v>35.607999999999997</v>
      </c>
      <c r="AY2403">
        <v>38.299999999999997</v>
      </c>
      <c r="AZ2403">
        <v>15.413</v>
      </c>
      <c r="BA2403">
        <v>9.7319999999999993</v>
      </c>
      <c r="BB2403">
        <v>54225.446000000004</v>
      </c>
      <c r="BC2403">
        <v>1.2</v>
      </c>
      <c r="BD2403">
        <v>151.089</v>
      </c>
      <c r="BE2403">
        <v>10.79</v>
      </c>
      <c r="BF2403">
        <v>19.100000000000001</v>
      </c>
      <c r="BG2403">
        <v>24.6</v>
      </c>
      <c r="BI2403">
        <v>2.77</v>
      </c>
      <c r="BJ2403">
        <v>78.86</v>
      </c>
      <c r="BK2403">
        <v>0.92600000000000005</v>
      </c>
    </row>
    <row r="2404" spans="1:67" x14ac:dyDescent="0.3">
      <c r="A2404" t="s">
        <v>210</v>
      </c>
      <c r="B2404" t="s">
        <v>211</v>
      </c>
      <c r="C2404" t="s">
        <v>116</v>
      </c>
      <c r="D2404" s="33">
        <v>43964</v>
      </c>
      <c r="E2404">
        <v>1394741</v>
      </c>
      <c r="F2404">
        <v>20024</v>
      </c>
      <c r="G2404">
        <v>22940.143</v>
      </c>
      <c r="H2404">
        <v>87416</v>
      </c>
      <c r="I2404">
        <v>1734</v>
      </c>
      <c r="J2404">
        <v>1501.5709999999999</v>
      </c>
      <c r="K2404">
        <v>4189.4799999999996</v>
      </c>
      <c r="L2404">
        <v>60.146999999999998</v>
      </c>
      <c r="M2404">
        <v>68.906999999999996</v>
      </c>
      <c r="N2404">
        <v>262.577</v>
      </c>
      <c r="O2404">
        <v>5.2089999999999996</v>
      </c>
      <c r="P2404">
        <v>4.51</v>
      </c>
      <c r="Q2404">
        <v>0.91</v>
      </c>
      <c r="Z2404">
        <v>450373</v>
      </c>
      <c r="AA2404">
        <v>11505934</v>
      </c>
      <c r="AB2404">
        <v>34.561</v>
      </c>
      <c r="AC2404">
        <v>1.353</v>
      </c>
      <c r="AD2404">
        <v>363351</v>
      </c>
      <c r="AE2404">
        <v>1.091</v>
      </c>
      <c r="AF2404">
        <v>8.7999999999999995E-2</v>
      </c>
      <c r="AG2404">
        <v>11.4</v>
      </c>
      <c r="AH2404" t="s">
        <v>204</v>
      </c>
      <c r="AV2404">
        <v>72.69</v>
      </c>
      <c r="AW2404">
        <v>332915074</v>
      </c>
      <c r="AX2404">
        <v>35.607999999999997</v>
      </c>
      <c r="AY2404">
        <v>38.299999999999997</v>
      </c>
      <c r="AZ2404">
        <v>15.413</v>
      </c>
      <c r="BA2404">
        <v>9.7319999999999993</v>
      </c>
      <c r="BB2404">
        <v>54225.446000000004</v>
      </c>
      <c r="BC2404">
        <v>1.2</v>
      </c>
      <c r="BD2404">
        <v>151.089</v>
      </c>
      <c r="BE2404">
        <v>10.79</v>
      </c>
      <c r="BF2404">
        <v>19.100000000000001</v>
      </c>
      <c r="BG2404">
        <v>24.6</v>
      </c>
      <c r="BI2404">
        <v>2.77</v>
      </c>
      <c r="BJ2404">
        <v>78.86</v>
      </c>
      <c r="BK2404">
        <v>0.92600000000000005</v>
      </c>
    </row>
    <row r="2405" spans="1:67" x14ac:dyDescent="0.3">
      <c r="A2405" t="s">
        <v>210</v>
      </c>
      <c r="B2405" t="s">
        <v>211</v>
      </c>
      <c r="C2405" t="s">
        <v>116</v>
      </c>
      <c r="D2405" s="33">
        <v>43965</v>
      </c>
      <c r="E2405">
        <v>1420645</v>
      </c>
      <c r="F2405">
        <v>25904</v>
      </c>
      <c r="G2405">
        <v>22678.714</v>
      </c>
      <c r="H2405">
        <v>89197</v>
      </c>
      <c r="I2405">
        <v>1781</v>
      </c>
      <c r="J2405">
        <v>1482.2860000000001</v>
      </c>
      <c r="K2405">
        <v>4267.29</v>
      </c>
      <c r="L2405">
        <v>77.81</v>
      </c>
      <c r="M2405">
        <v>68.122</v>
      </c>
      <c r="N2405">
        <v>267.92700000000002</v>
      </c>
      <c r="O2405">
        <v>5.35</v>
      </c>
      <c r="P2405">
        <v>4.452</v>
      </c>
      <c r="Q2405">
        <v>0.92</v>
      </c>
      <c r="Z2405">
        <v>450246</v>
      </c>
      <c r="AA2405">
        <v>11956180</v>
      </c>
      <c r="AB2405">
        <v>35.914000000000001</v>
      </c>
      <c r="AC2405">
        <v>1.3520000000000001</v>
      </c>
      <c r="AD2405">
        <v>375847</v>
      </c>
      <c r="AE2405">
        <v>1.129</v>
      </c>
      <c r="AF2405">
        <v>8.5000000000000006E-2</v>
      </c>
      <c r="AG2405">
        <v>11.8</v>
      </c>
      <c r="AH2405" t="s">
        <v>204</v>
      </c>
      <c r="AV2405">
        <v>72.69</v>
      </c>
      <c r="AW2405">
        <v>332915074</v>
      </c>
      <c r="AX2405">
        <v>35.607999999999997</v>
      </c>
      <c r="AY2405">
        <v>38.299999999999997</v>
      </c>
      <c r="AZ2405">
        <v>15.413</v>
      </c>
      <c r="BA2405">
        <v>9.7319999999999993</v>
      </c>
      <c r="BB2405">
        <v>54225.446000000004</v>
      </c>
      <c r="BC2405">
        <v>1.2</v>
      </c>
      <c r="BD2405">
        <v>151.089</v>
      </c>
      <c r="BE2405">
        <v>10.79</v>
      </c>
      <c r="BF2405">
        <v>19.100000000000001</v>
      </c>
      <c r="BG2405">
        <v>24.6</v>
      </c>
      <c r="BI2405">
        <v>2.77</v>
      </c>
      <c r="BJ2405">
        <v>78.86</v>
      </c>
      <c r="BK2405">
        <v>0.92600000000000005</v>
      </c>
    </row>
    <row r="2406" spans="1:67" x14ac:dyDescent="0.3">
      <c r="A2406" t="s">
        <v>210</v>
      </c>
      <c r="B2406" t="s">
        <v>211</v>
      </c>
      <c r="C2406" t="s">
        <v>116</v>
      </c>
      <c r="D2406" s="33">
        <v>43966</v>
      </c>
      <c r="E2406">
        <v>1445458</v>
      </c>
      <c r="F2406">
        <v>24813</v>
      </c>
      <c r="G2406">
        <v>22338.143</v>
      </c>
      <c r="H2406">
        <v>90862</v>
      </c>
      <c r="I2406">
        <v>1665</v>
      </c>
      <c r="J2406">
        <v>1467</v>
      </c>
      <c r="K2406">
        <v>4341.8220000000001</v>
      </c>
      <c r="L2406">
        <v>74.533000000000001</v>
      </c>
      <c r="M2406">
        <v>67.099000000000004</v>
      </c>
      <c r="N2406">
        <v>272.928</v>
      </c>
      <c r="O2406">
        <v>5.0010000000000003</v>
      </c>
      <c r="P2406">
        <v>4.407</v>
      </c>
      <c r="Q2406">
        <v>0.93</v>
      </c>
      <c r="Z2406">
        <v>445566</v>
      </c>
      <c r="AA2406">
        <v>12401746</v>
      </c>
      <c r="AB2406">
        <v>37.252000000000002</v>
      </c>
      <c r="AC2406">
        <v>1.3380000000000001</v>
      </c>
      <c r="AD2406">
        <v>381809</v>
      </c>
      <c r="AE2406">
        <v>1.147</v>
      </c>
      <c r="AF2406">
        <v>8.3000000000000004E-2</v>
      </c>
      <c r="AG2406">
        <v>12</v>
      </c>
      <c r="AH2406" t="s">
        <v>204</v>
      </c>
      <c r="AV2406">
        <v>72.69</v>
      </c>
      <c r="AW2406">
        <v>332915074</v>
      </c>
      <c r="AX2406">
        <v>35.607999999999997</v>
      </c>
      <c r="AY2406">
        <v>38.299999999999997</v>
      </c>
      <c r="AZ2406">
        <v>15.413</v>
      </c>
      <c r="BA2406">
        <v>9.7319999999999993</v>
      </c>
      <c r="BB2406">
        <v>54225.446000000004</v>
      </c>
      <c r="BC2406">
        <v>1.2</v>
      </c>
      <c r="BD2406">
        <v>151.089</v>
      </c>
      <c r="BE2406">
        <v>10.79</v>
      </c>
      <c r="BF2406">
        <v>19.100000000000001</v>
      </c>
      <c r="BG2406">
        <v>24.6</v>
      </c>
      <c r="BI2406">
        <v>2.77</v>
      </c>
      <c r="BJ2406">
        <v>78.86</v>
      </c>
      <c r="BK2406">
        <v>0.92600000000000005</v>
      </c>
    </row>
    <row r="2407" spans="1:67" x14ac:dyDescent="0.3">
      <c r="A2407" t="s">
        <v>210</v>
      </c>
      <c r="B2407" t="s">
        <v>211</v>
      </c>
      <c r="C2407" t="s">
        <v>116</v>
      </c>
      <c r="D2407" s="33">
        <v>43967</v>
      </c>
      <c r="E2407">
        <v>1469544</v>
      </c>
      <c r="F2407">
        <v>24086</v>
      </c>
      <c r="G2407">
        <v>22283.714</v>
      </c>
      <c r="H2407">
        <v>92060</v>
      </c>
      <c r="I2407">
        <v>1198</v>
      </c>
      <c r="J2407">
        <v>1428.857</v>
      </c>
      <c r="K2407">
        <v>4414.1710000000003</v>
      </c>
      <c r="L2407">
        <v>72.349000000000004</v>
      </c>
      <c r="M2407">
        <v>66.935000000000002</v>
      </c>
      <c r="N2407">
        <v>276.52699999999999</v>
      </c>
      <c r="O2407">
        <v>3.5990000000000002</v>
      </c>
      <c r="P2407">
        <v>4.2919999999999998</v>
      </c>
      <c r="Q2407">
        <v>0.94</v>
      </c>
      <c r="Z2407">
        <v>365832</v>
      </c>
      <c r="AA2407">
        <v>12767578</v>
      </c>
      <c r="AB2407">
        <v>38.350999999999999</v>
      </c>
      <c r="AC2407">
        <v>1.099</v>
      </c>
      <c r="AD2407">
        <v>386122</v>
      </c>
      <c r="AE2407">
        <v>1.1599999999999999</v>
      </c>
      <c r="AF2407">
        <v>8.1000000000000003E-2</v>
      </c>
      <c r="AG2407">
        <v>12.3</v>
      </c>
      <c r="AH2407" t="s">
        <v>204</v>
      </c>
      <c r="AV2407">
        <v>72.69</v>
      </c>
      <c r="AW2407">
        <v>332915074</v>
      </c>
      <c r="AX2407">
        <v>35.607999999999997</v>
      </c>
      <c r="AY2407">
        <v>38.299999999999997</v>
      </c>
      <c r="AZ2407">
        <v>15.413</v>
      </c>
      <c r="BA2407">
        <v>9.7319999999999993</v>
      </c>
      <c r="BB2407">
        <v>54225.446000000004</v>
      </c>
      <c r="BC2407">
        <v>1.2</v>
      </c>
      <c r="BD2407">
        <v>151.089</v>
      </c>
      <c r="BE2407">
        <v>10.79</v>
      </c>
      <c r="BF2407">
        <v>19.100000000000001</v>
      </c>
      <c r="BG2407">
        <v>24.6</v>
      </c>
      <c r="BI2407">
        <v>2.77</v>
      </c>
      <c r="BJ2407">
        <v>78.86</v>
      </c>
      <c r="BK2407">
        <v>0.92600000000000005</v>
      </c>
    </row>
    <row r="2408" spans="1:67" x14ac:dyDescent="0.3">
      <c r="A2408" t="s">
        <v>210</v>
      </c>
      <c r="B2408" t="s">
        <v>211</v>
      </c>
      <c r="C2408" t="s">
        <v>116</v>
      </c>
      <c r="D2408" s="33">
        <v>43968</v>
      </c>
      <c r="E2408">
        <v>1488293</v>
      </c>
      <c r="F2408">
        <v>18749</v>
      </c>
      <c r="G2408">
        <v>22284</v>
      </c>
      <c r="H2408">
        <v>92891</v>
      </c>
      <c r="I2408">
        <v>831</v>
      </c>
      <c r="J2408">
        <v>1404.5709999999999</v>
      </c>
      <c r="K2408">
        <v>4470.4880000000003</v>
      </c>
      <c r="L2408">
        <v>56.317999999999998</v>
      </c>
      <c r="M2408">
        <v>66.936000000000007</v>
      </c>
      <c r="N2408">
        <v>279.02300000000002</v>
      </c>
      <c r="O2408">
        <v>2.496</v>
      </c>
      <c r="P2408">
        <v>4.2190000000000003</v>
      </c>
      <c r="Q2408">
        <v>0.95</v>
      </c>
      <c r="Z2408">
        <v>304456</v>
      </c>
      <c r="AA2408">
        <v>13072034</v>
      </c>
      <c r="AB2408">
        <v>39.265000000000001</v>
      </c>
      <c r="AC2408">
        <v>0.91500000000000004</v>
      </c>
      <c r="AD2408">
        <v>394053</v>
      </c>
      <c r="AE2408">
        <v>1.1839999999999999</v>
      </c>
      <c r="AF2408">
        <v>8.1000000000000003E-2</v>
      </c>
      <c r="AG2408">
        <v>12.3</v>
      </c>
      <c r="AH2408" t="s">
        <v>204</v>
      </c>
      <c r="AV2408">
        <v>72.69</v>
      </c>
      <c r="AW2408">
        <v>332915074</v>
      </c>
      <c r="AX2408">
        <v>35.607999999999997</v>
      </c>
      <c r="AY2408">
        <v>38.299999999999997</v>
      </c>
      <c r="AZ2408">
        <v>15.413</v>
      </c>
      <c r="BA2408">
        <v>9.7319999999999993</v>
      </c>
      <c r="BB2408">
        <v>54225.446000000004</v>
      </c>
      <c r="BC2408">
        <v>1.2</v>
      </c>
      <c r="BD2408">
        <v>151.089</v>
      </c>
      <c r="BE2408">
        <v>10.79</v>
      </c>
      <c r="BF2408">
        <v>19.100000000000001</v>
      </c>
      <c r="BG2408">
        <v>24.6</v>
      </c>
      <c r="BI2408">
        <v>2.77</v>
      </c>
      <c r="BJ2408">
        <v>78.86</v>
      </c>
      <c r="BK2408">
        <v>0.92600000000000005</v>
      </c>
      <c r="BL2408">
        <v>108674.2</v>
      </c>
      <c r="BM2408">
        <v>9.2899999999999991</v>
      </c>
      <c r="BN2408">
        <v>20.05</v>
      </c>
      <c r="BO2408">
        <v>326.43219994297999</v>
      </c>
    </row>
    <row r="2409" spans="1:67" x14ac:dyDescent="0.3">
      <c r="A2409" t="s">
        <v>210</v>
      </c>
      <c r="B2409" t="s">
        <v>211</v>
      </c>
      <c r="C2409" t="s">
        <v>116</v>
      </c>
      <c r="D2409" s="33">
        <v>43969</v>
      </c>
      <c r="E2409">
        <v>1510572</v>
      </c>
      <c r="F2409">
        <v>22279</v>
      </c>
      <c r="G2409">
        <v>22745</v>
      </c>
      <c r="H2409">
        <v>94110</v>
      </c>
      <c r="I2409">
        <v>1219</v>
      </c>
      <c r="J2409">
        <v>1431</v>
      </c>
      <c r="K2409">
        <v>4537.4089999999997</v>
      </c>
      <c r="L2409">
        <v>66.921000000000006</v>
      </c>
      <c r="M2409">
        <v>68.320999999999998</v>
      </c>
      <c r="N2409">
        <v>282.685</v>
      </c>
      <c r="O2409">
        <v>3.6619999999999999</v>
      </c>
      <c r="P2409">
        <v>4.298</v>
      </c>
      <c r="Q2409">
        <v>0.96</v>
      </c>
      <c r="Z2409">
        <v>353054</v>
      </c>
      <c r="AA2409">
        <v>13425088</v>
      </c>
      <c r="AB2409">
        <v>40.326000000000001</v>
      </c>
      <c r="AC2409">
        <v>1.06</v>
      </c>
      <c r="AD2409">
        <v>398785</v>
      </c>
      <c r="AE2409">
        <v>1.198</v>
      </c>
      <c r="AF2409">
        <v>8.1000000000000003E-2</v>
      </c>
      <c r="AG2409">
        <v>12.3</v>
      </c>
      <c r="AH2409" t="s">
        <v>204</v>
      </c>
      <c r="AV2409">
        <v>72.69</v>
      </c>
      <c r="AW2409">
        <v>332915074</v>
      </c>
      <c r="AX2409">
        <v>35.607999999999997</v>
      </c>
      <c r="AY2409">
        <v>38.299999999999997</v>
      </c>
      <c r="AZ2409">
        <v>15.413</v>
      </c>
      <c r="BA2409">
        <v>9.7319999999999993</v>
      </c>
      <c r="BB2409">
        <v>54225.446000000004</v>
      </c>
      <c r="BC2409">
        <v>1.2</v>
      </c>
      <c r="BD2409">
        <v>151.089</v>
      </c>
      <c r="BE2409">
        <v>10.79</v>
      </c>
      <c r="BF2409">
        <v>19.100000000000001</v>
      </c>
      <c r="BG2409">
        <v>24.6</v>
      </c>
      <c r="BI2409">
        <v>2.77</v>
      </c>
      <c r="BJ2409">
        <v>78.86</v>
      </c>
      <c r="BK2409">
        <v>0.92600000000000005</v>
      </c>
    </row>
    <row r="2410" spans="1:67" x14ac:dyDescent="0.3">
      <c r="A2410" t="s">
        <v>210</v>
      </c>
      <c r="B2410" t="s">
        <v>211</v>
      </c>
      <c r="C2410" t="s">
        <v>116</v>
      </c>
      <c r="D2410" s="33">
        <v>43970</v>
      </c>
      <c r="E2410">
        <v>1531056</v>
      </c>
      <c r="F2410">
        <v>20484</v>
      </c>
      <c r="G2410">
        <v>22334.143</v>
      </c>
      <c r="H2410">
        <v>95555</v>
      </c>
      <c r="I2410">
        <v>1445</v>
      </c>
      <c r="J2410">
        <v>1410.4290000000001</v>
      </c>
      <c r="K2410">
        <v>4598.9390000000003</v>
      </c>
      <c r="L2410">
        <v>61.529000000000003</v>
      </c>
      <c r="M2410">
        <v>67.087000000000003</v>
      </c>
      <c r="N2410">
        <v>287.02499999999998</v>
      </c>
      <c r="O2410">
        <v>4.34</v>
      </c>
      <c r="P2410">
        <v>4.2370000000000001</v>
      </c>
      <c r="Q2410">
        <v>0.95</v>
      </c>
      <c r="Z2410">
        <v>433908</v>
      </c>
      <c r="AA2410">
        <v>13858996</v>
      </c>
      <c r="AB2410">
        <v>41.628999999999998</v>
      </c>
      <c r="AC2410">
        <v>1.3029999999999999</v>
      </c>
      <c r="AD2410">
        <v>400491</v>
      </c>
      <c r="AE2410">
        <v>1.2030000000000001</v>
      </c>
      <c r="AF2410">
        <v>7.9000000000000001E-2</v>
      </c>
      <c r="AG2410">
        <v>12.7</v>
      </c>
      <c r="AH2410" t="s">
        <v>204</v>
      </c>
      <c r="AV2410">
        <v>72.69</v>
      </c>
      <c r="AW2410">
        <v>332915074</v>
      </c>
      <c r="AX2410">
        <v>35.607999999999997</v>
      </c>
      <c r="AY2410">
        <v>38.299999999999997</v>
      </c>
      <c r="AZ2410">
        <v>15.413</v>
      </c>
      <c r="BA2410">
        <v>9.7319999999999993</v>
      </c>
      <c r="BB2410">
        <v>54225.446000000004</v>
      </c>
      <c r="BC2410">
        <v>1.2</v>
      </c>
      <c r="BD2410">
        <v>151.089</v>
      </c>
      <c r="BE2410">
        <v>10.79</v>
      </c>
      <c r="BF2410">
        <v>19.100000000000001</v>
      </c>
      <c r="BG2410">
        <v>24.6</v>
      </c>
      <c r="BI2410">
        <v>2.77</v>
      </c>
      <c r="BJ2410">
        <v>78.86</v>
      </c>
      <c r="BK2410">
        <v>0.92600000000000005</v>
      </c>
    </row>
    <row r="2411" spans="1:67" x14ac:dyDescent="0.3">
      <c r="A2411" t="s">
        <v>210</v>
      </c>
      <c r="B2411" t="s">
        <v>211</v>
      </c>
      <c r="C2411" t="s">
        <v>116</v>
      </c>
      <c r="D2411" s="33">
        <v>43971</v>
      </c>
      <c r="E2411">
        <v>1553884</v>
      </c>
      <c r="F2411">
        <v>22828</v>
      </c>
      <c r="G2411">
        <v>22734.714</v>
      </c>
      <c r="H2411">
        <v>97056</v>
      </c>
      <c r="I2411">
        <v>1501</v>
      </c>
      <c r="J2411">
        <v>1377.143</v>
      </c>
      <c r="K2411">
        <v>4667.509</v>
      </c>
      <c r="L2411">
        <v>68.569999999999993</v>
      </c>
      <c r="M2411">
        <v>68.290000000000006</v>
      </c>
      <c r="N2411">
        <v>291.53399999999999</v>
      </c>
      <c r="O2411">
        <v>4.5090000000000003</v>
      </c>
      <c r="P2411">
        <v>4.1369999999999996</v>
      </c>
      <c r="Q2411">
        <v>0.95</v>
      </c>
      <c r="Z2411">
        <v>463022</v>
      </c>
      <c r="AA2411">
        <v>14322018</v>
      </c>
      <c r="AB2411">
        <v>43.02</v>
      </c>
      <c r="AC2411">
        <v>1.391</v>
      </c>
      <c r="AD2411">
        <v>402298</v>
      </c>
      <c r="AE2411">
        <v>1.208</v>
      </c>
      <c r="AF2411">
        <v>7.8E-2</v>
      </c>
      <c r="AG2411">
        <v>12.8</v>
      </c>
      <c r="AH2411" t="s">
        <v>204</v>
      </c>
      <c r="AV2411">
        <v>72.69</v>
      </c>
      <c r="AW2411">
        <v>332915074</v>
      </c>
      <c r="AX2411">
        <v>35.607999999999997</v>
      </c>
      <c r="AY2411">
        <v>38.299999999999997</v>
      </c>
      <c r="AZ2411">
        <v>15.413</v>
      </c>
      <c r="BA2411">
        <v>9.7319999999999993</v>
      </c>
      <c r="BB2411">
        <v>54225.446000000004</v>
      </c>
      <c r="BC2411">
        <v>1.2</v>
      </c>
      <c r="BD2411">
        <v>151.089</v>
      </c>
      <c r="BE2411">
        <v>10.79</v>
      </c>
      <c r="BF2411">
        <v>19.100000000000001</v>
      </c>
      <c r="BG2411">
        <v>24.6</v>
      </c>
      <c r="BI2411">
        <v>2.77</v>
      </c>
      <c r="BJ2411">
        <v>78.86</v>
      </c>
      <c r="BK2411">
        <v>0.92600000000000005</v>
      </c>
    </row>
    <row r="2412" spans="1:67" x14ac:dyDescent="0.3">
      <c r="A2412" t="s">
        <v>210</v>
      </c>
      <c r="B2412" t="s">
        <v>211</v>
      </c>
      <c r="C2412" t="s">
        <v>116</v>
      </c>
      <c r="D2412" s="33">
        <v>43972</v>
      </c>
      <c r="E2412">
        <v>1579099</v>
      </c>
      <c r="F2412">
        <v>25215</v>
      </c>
      <c r="G2412">
        <v>22636.286</v>
      </c>
      <c r="H2412">
        <v>98246</v>
      </c>
      <c r="I2412">
        <v>1190</v>
      </c>
      <c r="J2412">
        <v>1292.7139999999999</v>
      </c>
      <c r="K2412">
        <v>4743.2489999999998</v>
      </c>
      <c r="L2412">
        <v>75.739999999999995</v>
      </c>
      <c r="M2412">
        <v>67.994</v>
      </c>
      <c r="N2412">
        <v>295.108</v>
      </c>
      <c r="O2412">
        <v>3.5739999999999998</v>
      </c>
      <c r="P2412">
        <v>3.883</v>
      </c>
      <c r="Q2412">
        <v>0.95</v>
      </c>
      <c r="Z2412">
        <v>459755</v>
      </c>
      <c r="AA2412">
        <v>14781773</v>
      </c>
      <c r="AB2412">
        <v>44.401000000000003</v>
      </c>
      <c r="AC2412">
        <v>1.381</v>
      </c>
      <c r="AD2412">
        <v>403656</v>
      </c>
      <c r="AE2412">
        <v>1.212</v>
      </c>
      <c r="AF2412">
        <v>7.6999999999999999E-2</v>
      </c>
      <c r="AG2412">
        <v>13</v>
      </c>
      <c r="AH2412" t="s">
        <v>204</v>
      </c>
      <c r="AV2412">
        <v>72.69</v>
      </c>
      <c r="AW2412">
        <v>332915074</v>
      </c>
      <c r="AX2412">
        <v>35.607999999999997</v>
      </c>
      <c r="AY2412">
        <v>38.299999999999997</v>
      </c>
      <c r="AZ2412">
        <v>15.413</v>
      </c>
      <c r="BA2412">
        <v>9.7319999999999993</v>
      </c>
      <c r="BB2412">
        <v>54225.446000000004</v>
      </c>
      <c r="BC2412">
        <v>1.2</v>
      </c>
      <c r="BD2412">
        <v>151.089</v>
      </c>
      <c r="BE2412">
        <v>10.79</v>
      </c>
      <c r="BF2412">
        <v>19.100000000000001</v>
      </c>
      <c r="BG2412">
        <v>24.6</v>
      </c>
      <c r="BI2412">
        <v>2.77</v>
      </c>
      <c r="BJ2412">
        <v>78.86</v>
      </c>
      <c r="BK2412">
        <v>0.92600000000000005</v>
      </c>
    </row>
    <row r="2413" spans="1:67" x14ac:dyDescent="0.3">
      <c r="A2413" t="s">
        <v>210</v>
      </c>
      <c r="B2413" t="s">
        <v>211</v>
      </c>
      <c r="C2413" t="s">
        <v>116</v>
      </c>
      <c r="D2413" s="33">
        <v>43973</v>
      </c>
      <c r="E2413">
        <v>1602965</v>
      </c>
      <c r="F2413">
        <v>23866</v>
      </c>
      <c r="G2413">
        <v>22501</v>
      </c>
      <c r="H2413">
        <v>99450</v>
      </c>
      <c r="I2413">
        <v>1204</v>
      </c>
      <c r="J2413">
        <v>1226.857</v>
      </c>
      <c r="K2413">
        <v>4814.9369999999999</v>
      </c>
      <c r="L2413">
        <v>71.688000000000002</v>
      </c>
      <c r="M2413">
        <v>67.587999999999994</v>
      </c>
      <c r="N2413">
        <v>298.72500000000002</v>
      </c>
      <c r="O2413">
        <v>3.617</v>
      </c>
      <c r="P2413">
        <v>3.6850000000000001</v>
      </c>
      <c r="Q2413">
        <v>0.94</v>
      </c>
      <c r="Z2413">
        <v>492263</v>
      </c>
      <c r="AA2413">
        <v>15274036</v>
      </c>
      <c r="AB2413">
        <v>45.88</v>
      </c>
      <c r="AC2413">
        <v>1.4790000000000001</v>
      </c>
      <c r="AD2413">
        <v>410327</v>
      </c>
      <c r="AE2413">
        <v>1.2330000000000001</v>
      </c>
      <c r="AF2413">
        <v>7.4999999999999997E-2</v>
      </c>
      <c r="AG2413">
        <v>13.3</v>
      </c>
      <c r="AH2413" t="s">
        <v>204</v>
      </c>
      <c r="AV2413">
        <v>72.69</v>
      </c>
      <c r="AW2413">
        <v>332915074</v>
      </c>
      <c r="AX2413">
        <v>35.607999999999997</v>
      </c>
      <c r="AY2413">
        <v>38.299999999999997</v>
      </c>
      <c r="AZ2413">
        <v>15.413</v>
      </c>
      <c r="BA2413">
        <v>9.7319999999999993</v>
      </c>
      <c r="BB2413">
        <v>54225.446000000004</v>
      </c>
      <c r="BC2413">
        <v>1.2</v>
      </c>
      <c r="BD2413">
        <v>151.089</v>
      </c>
      <c r="BE2413">
        <v>10.79</v>
      </c>
      <c r="BF2413">
        <v>19.100000000000001</v>
      </c>
      <c r="BG2413">
        <v>24.6</v>
      </c>
      <c r="BI2413">
        <v>2.77</v>
      </c>
      <c r="BJ2413">
        <v>78.86</v>
      </c>
      <c r="BK2413">
        <v>0.92600000000000005</v>
      </c>
    </row>
    <row r="2414" spans="1:67" x14ac:dyDescent="0.3">
      <c r="A2414" t="s">
        <v>210</v>
      </c>
      <c r="B2414" t="s">
        <v>211</v>
      </c>
      <c r="C2414" t="s">
        <v>116</v>
      </c>
      <c r="D2414" s="33">
        <v>43974</v>
      </c>
      <c r="E2414">
        <v>1623148</v>
      </c>
      <c r="F2414">
        <v>20183</v>
      </c>
      <c r="G2414">
        <v>21943.429</v>
      </c>
      <c r="H2414">
        <v>100524</v>
      </c>
      <c r="I2414">
        <v>1074</v>
      </c>
      <c r="J2414">
        <v>1209.143</v>
      </c>
      <c r="K2414">
        <v>4875.5619999999999</v>
      </c>
      <c r="L2414">
        <v>60.625</v>
      </c>
      <c r="M2414">
        <v>65.912999999999997</v>
      </c>
      <c r="N2414">
        <v>301.95100000000002</v>
      </c>
      <c r="O2414">
        <v>3.226</v>
      </c>
      <c r="P2414">
        <v>3.6320000000000001</v>
      </c>
      <c r="Q2414">
        <v>0.94</v>
      </c>
      <c r="Z2414">
        <v>390144</v>
      </c>
      <c r="AA2414">
        <v>15664180</v>
      </c>
      <c r="AB2414">
        <v>47.052</v>
      </c>
      <c r="AC2414">
        <v>1.1719999999999999</v>
      </c>
      <c r="AD2414">
        <v>413800</v>
      </c>
      <c r="AE2414">
        <v>1.2430000000000001</v>
      </c>
      <c r="AF2414">
        <v>7.2999999999999995E-2</v>
      </c>
      <c r="AG2414">
        <v>13.7</v>
      </c>
      <c r="AH2414" t="s">
        <v>204</v>
      </c>
      <c r="AV2414">
        <v>72.69</v>
      </c>
      <c r="AW2414">
        <v>332915074</v>
      </c>
      <c r="AX2414">
        <v>35.607999999999997</v>
      </c>
      <c r="AY2414">
        <v>38.299999999999997</v>
      </c>
      <c r="AZ2414">
        <v>15.413</v>
      </c>
      <c r="BA2414">
        <v>9.7319999999999993</v>
      </c>
      <c r="BB2414">
        <v>54225.446000000004</v>
      </c>
      <c r="BC2414">
        <v>1.2</v>
      </c>
      <c r="BD2414">
        <v>151.089</v>
      </c>
      <c r="BE2414">
        <v>10.79</v>
      </c>
      <c r="BF2414">
        <v>19.100000000000001</v>
      </c>
      <c r="BG2414">
        <v>24.6</v>
      </c>
      <c r="BI2414">
        <v>2.77</v>
      </c>
      <c r="BJ2414">
        <v>78.86</v>
      </c>
      <c r="BK2414">
        <v>0.92600000000000005</v>
      </c>
    </row>
    <row r="2415" spans="1:67" x14ac:dyDescent="0.3">
      <c r="A2415" t="s">
        <v>210</v>
      </c>
      <c r="B2415" t="s">
        <v>211</v>
      </c>
      <c r="C2415" t="s">
        <v>116</v>
      </c>
      <c r="D2415" s="33">
        <v>43975</v>
      </c>
      <c r="E2415">
        <v>1643335</v>
      </c>
      <c r="F2415">
        <v>20187</v>
      </c>
      <c r="G2415">
        <v>22148.857</v>
      </c>
      <c r="H2415">
        <v>101165</v>
      </c>
      <c r="I2415">
        <v>641</v>
      </c>
      <c r="J2415">
        <v>1182</v>
      </c>
      <c r="K2415">
        <v>4936.1989999999996</v>
      </c>
      <c r="L2415">
        <v>60.637</v>
      </c>
      <c r="M2415">
        <v>66.53</v>
      </c>
      <c r="N2415">
        <v>303.87599999999998</v>
      </c>
      <c r="O2415">
        <v>1.925</v>
      </c>
      <c r="P2415">
        <v>3.55</v>
      </c>
      <c r="Q2415">
        <v>0.95</v>
      </c>
      <c r="Z2415">
        <v>346750</v>
      </c>
      <c r="AA2415">
        <v>16010930</v>
      </c>
      <c r="AB2415">
        <v>48.093000000000004</v>
      </c>
      <c r="AC2415">
        <v>1.042</v>
      </c>
      <c r="AD2415">
        <v>419842</v>
      </c>
      <c r="AE2415">
        <v>1.2609999999999999</v>
      </c>
      <c r="AF2415">
        <v>7.0999999999999994E-2</v>
      </c>
      <c r="AG2415">
        <v>14.1</v>
      </c>
      <c r="AH2415" t="s">
        <v>204</v>
      </c>
      <c r="AV2415">
        <v>72.69</v>
      </c>
      <c r="AW2415">
        <v>332915074</v>
      </c>
      <c r="AX2415">
        <v>35.607999999999997</v>
      </c>
      <c r="AY2415">
        <v>38.299999999999997</v>
      </c>
      <c r="AZ2415">
        <v>15.413</v>
      </c>
      <c r="BA2415">
        <v>9.7319999999999993</v>
      </c>
      <c r="BB2415">
        <v>54225.446000000004</v>
      </c>
      <c r="BC2415">
        <v>1.2</v>
      </c>
      <c r="BD2415">
        <v>151.089</v>
      </c>
      <c r="BE2415">
        <v>10.79</v>
      </c>
      <c r="BF2415">
        <v>19.100000000000001</v>
      </c>
      <c r="BG2415">
        <v>24.6</v>
      </c>
      <c r="BI2415">
        <v>2.77</v>
      </c>
      <c r="BJ2415">
        <v>78.86</v>
      </c>
      <c r="BK2415">
        <v>0.92600000000000005</v>
      </c>
      <c r="BL2415">
        <v>116693.8</v>
      </c>
      <c r="BM2415">
        <v>9.5399999999999991</v>
      </c>
      <c r="BN2415">
        <v>14.96</v>
      </c>
      <c r="BO2415">
        <v>350.52122632332402</v>
      </c>
    </row>
    <row r="2416" spans="1:67" x14ac:dyDescent="0.3">
      <c r="A2416" t="s">
        <v>210</v>
      </c>
      <c r="B2416" t="s">
        <v>211</v>
      </c>
      <c r="C2416" t="s">
        <v>116</v>
      </c>
      <c r="D2416" s="33">
        <v>43976</v>
      </c>
      <c r="E2416">
        <v>1662426</v>
      </c>
      <c r="F2416">
        <v>19091</v>
      </c>
      <c r="G2416">
        <v>21693.429</v>
      </c>
      <c r="H2416">
        <v>101762</v>
      </c>
      <c r="I2416">
        <v>597</v>
      </c>
      <c r="J2416">
        <v>1093.143</v>
      </c>
      <c r="K2416">
        <v>4993.5439999999999</v>
      </c>
      <c r="L2416">
        <v>57.344999999999999</v>
      </c>
      <c r="M2416">
        <v>65.162000000000006</v>
      </c>
      <c r="N2416">
        <v>305.67</v>
      </c>
      <c r="O2416">
        <v>1.7929999999999999</v>
      </c>
      <c r="P2416">
        <v>3.2839999999999998</v>
      </c>
      <c r="Q2416">
        <v>0.94</v>
      </c>
      <c r="Z2416">
        <v>329235</v>
      </c>
      <c r="AA2416">
        <v>16340165</v>
      </c>
      <c r="AB2416">
        <v>49.082000000000001</v>
      </c>
      <c r="AC2416">
        <v>0.98899999999999999</v>
      </c>
      <c r="AD2416">
        <v>416440</v>
      </c>
      <c r="AE2416">
        <v>1.2509999999999999</v>
      </c>
      <c r="AF2416">
        <v>7.0000000000000007E-2</v>
      </c>
      <c r="AG2416">
        <v>14.3</v>
      </c>
      <c r="AH2416" t="s">
        <v>204</v>
      </c>
      <c r="AV2416">
        <v>72.69</v>
      </c>
      <c r="AW2416">
        <v>332915074</v>
      </c>
      <c r="AX2416">
        <v>35.607999999999997</v>
      </c>
      <c r="AY2416">
        <v>38.299999999999997</v>
      </c>
      <c r="AZ2416">
        <v>15.413</v>
      </c>
      <c r="BA2416">
        <v>9.7319999999999993</v>
      </c>
      <c r="BB2416">
        <v>54225.446000000004</v>
      </c>
      <c r="BC2416">
        <v>1.2</v>
      </c>
      <c r="BD2416">
        <v>151.089</v>
      </c>
      <c r="BE2416">
        <v>10.79</v>
      </c>
      <c r="BF2416">
        <v>19.100000000000001</v>
      </c>
      <c r="BG2416">
        <v>24.6</v>
      </c>
      <c r="BI2416">
        <v>2.77</v>
      </c>
      <c r="BJ2416">
        <v>78.86</v>
      </c>
      <c r="BK2416">
        <v>0.92600000000000005</v>
      </c>
    </row>
    <row r="2417" spans="1:67" x14ac:dyDescent="0.3">
      <c r="A2417" t="s">
        <v>210</v>
      </c>
      <c r="B2417" t="s">
        <v>211</v>
      </c>
      <c r="C2417" t="s">
        <v>116</v>
      </c>
      <c r="D2417" s="33">
        <v>43977</v>
      </c>
      <c r="E2417">
        <v>1681100</v>
      </c>
      <c r="F2417">
        <v>18674</v>
      </c>
      <c r="G2417">
        <v>21434.857</v>
      </c>
      <c r="H2417">
        <v>102418</v>
      </c>
      <c r="I2417">
        <v>656</v>
      </c>
      <c r="J2417">
        <v>980.42899999999997</v>
      </c>
      <c r="K2417">
        <v>5049.6360000000004</v>
      </c>
      <c r="L2417">
        <v>56.091999999999999</v>
      </c>
      <c r="M2417">
        <v>64.385000000000005</v>
      </c>
      <c r="N2417">
        <v>307.64</v>
      </c>
      <c r="O2417">
        <v>1.97</v>
      </c>
      <c r="P2417">
        <v>2.9449999999999998</v>
      </c>
      <c r="Q2417">
        <v>0.94</v>
      </c>
      <c r="Z2417">
        <v>461587</v>
      </c>
      <c r="AA2417">
        <v>16801752</v>
      </c>
      <c r="AB2417">
        <v>50.469000000000001</v>
      </c>
      <c r="AC2417">
        <v>1.387</v>
      </c>
      <c r="AD2417">
        <v>420394</v>
      </c>
      <c r="AE2417">
        <v>1.2629999999999999</v>
      </c>
      <c r="AF2417">
        <v>7.0000000000000007E-2</v>
      </c>
      <c r="AG2417">
        <v>14.3</v>
      </c>
      <c r="AH2417" t="s">
        <v>204</v>
      </c>
      <c r="AV2417">
        <v>72.69</v>
      </c>
      <c r="AW2417">
        <v>332915074</v>
      </c>
      <c r="AX2417">
        <v>35.607999999999997</v>
      </c>
      <c r="AY2417">
        <v>38.299999999999997</v>
      </c>
      <c r="AZ2417">
        <v>15.413</v>
      </c>
      <c r="BA2417">
        <v>9.7319999999999993</v>
      </c>
      <c r="BB2417">
        <v>54225.446000000004</v>
      </c>
      <c r="BC2417">
        <v>1.2</v>
      </c>
      <c r="BD2417">
        <v>151.089</v>
      </c>
      <c r="BE2417">
        <v>10.79</v>
      </c>
      <c r="BF2417">
        <v>19.100000000000001</v>
      </c>
      <c r="BG2417">
        <v>24.6</v>
      </c>
      <c r="BI2417">
        <v>2.77</v>
      </c>
      <c r="BJ2417">
        <v>78.86</v>
      </c>
      <c r="BK2417">
        <v>0.92600000000000005</v>
      </c>
    </row>
    <row r="2418" spans="1:67" x14ac:dyDescent="0.3">
      <c r="A2418" t="s">
        <v>210</v>
      </c>
      <c r="B2418" t="s">
        <v>211</v>
      </c>
      <c r="C2418" t="s">
        <v>116</v>
      </c>
      <c r="D2418" s="33">
        <v>43978</v>
      </c>
      <c r="E2418">
        <v>1699838</v>
      </c>
      <c r="F2418">
        <v>18738</v>
      </c>
      <c r="G2418">
        <v>20850.571</v>
      </c>
      <c r="H2418">
        <v>103896</v>
      </c>
      <c r="I2418">
        <v>1478</v>
      </c>
      <c r="J2418">
        <v>977.14300000000003</v>
      </c>
      <c r="K2418">
        <v>5105.9210000000003</v>
      </c>
      <c r="L2418">
        <v>56.284999999999997</v>
      </c>
      <c r="M2418">
        <v>62.63</v>
      </c>
      <c r="N2418">
        <v>312.08</v>
      </c>
      <c r="O2418">
        <v>4.4400000000000004</v>
      </c>
      <c r="P2418">
        <v>2.9350000000000001</v>
      </c>
      <c r="Q2418">
        <v>0.94</v>
      </c>
      <c r="Z2418">
        <v>553494</v>
      </c>
      <c r="AA2418">
        <v>17355246</v>
      </c>
      <c r="AB2418">
        <v>52.131</v>
      </c>
      <c r="AC2418">
        <v>1.663</v>
      </c>
      <c r="AD2418">
        <v>433318</v>
      </c>
      <c r="AE2418">
        <v>1.302</v>
      </c>
      <c r="AF2418">
        <v>6.8000000000000005E-2</v>
      </c>
      <c r="AG2418">
        <v>14.7</v>
      </c>
      <c r="AH2418" t="s">
        <v>204</v>
      </c>
      <c r="AV2418">
        <v>72.69</v>
      </c>
      <c r="AW2418">
        <v>332915074</v>
      </c>
      <c r="AX2418">
        <v>35.607999999999997</v>
      </c>
      <c r="AY2418">
        <v>38.299999999999997</v>
      </c>
      <c r="AZ2418">
        <v>15.413</v>
      </c>
      <c r="BA2418">
        <v>9.7319999999999993</v>
      </c>
      <c r="BB2418">
        <v>54225.446000000004</v>
      </c>
      <c r="BC2418">
        <v>1.2</v>
      </c>
      <c r="BD2418">
        <v>151.089</v>
      </c>
      <c r="BE2418">
        <v>10.79</v>
      </c>
      <c r="BF2418">
        <v>19.100000000000001</v>
      </c>
      <c r="BG2418">
        <v>24.6</v>
      </c>
      <c r="BI2418">
        <v>2.77</v>
      </c>
      <c r="BJ2418">
        <v>78.86</v>
      </c>
      <c r="BK2418">
        <v>0.92600000000000005</v>
      </c>
    </row>
    <row r="2419" spans="1:67" x14ac:dyDescent="0.3">
      <c r="A2419" t="s">
        <v>210</v>
      </c>
      <c r="B2419" t="s">
        <v>211</v>
      </c>
      <c r="C2419" t="s">
        <v>116</v>
      </c>
      <c r="D2419" s="33">
        <v>43979</v>
      </c>
      <c r="E2419">
        <v>1721108</v>
      </c>
      <c r="F2419">
        <v>21270</v>
      </c>
      <c r="G2419">
        <v>20287</v>
      </c>
      <c r="H2419">
        <v>104985</v>
      </c>
      <c r="I2419">
        <v>1089</v>
      </c>
      <c r="J2419">
        <v>962.71400000000006</v>
      </c>
      <c r="K2419">
        <v>5169.8109999999997</v>
      </c>
      <c r="L2419">
        <v>63.89</v>
      </c>
      <c r="M2419">
        <v>60.936999999999998</v>
      </c>
      <c r="N2419">
        <v>315.351</v>
      </c>
      <c r="O2419">
        <v>3.2709999999999999</v>
      </c>
      <c r="P2419">
        <v>2.8919999999999999</v>
      </c>
      <c r="Q2419">
        <v>0.95</v>
      </c>
      <c r="Z2419">
        <v>536387</v>
      </c>
      <c r="AA2419">
        <v>17891633</v>
      </c>
      <c r="AB2419">
        <v>53.741999999999997</v>
      </c>
      <c r="AC2419">
        <v>1.611</v>
      </c>
      <c r="AD2419">
        <v>444266</v>
      </c>
      <c r="AE2419">
        <v>1.3340000000000001</v>
      </c>
      <c r="AF2419">
        <v>6.7000000000000004E-2</v>
      </c>
      <c r="AG2419">
        <v>14.9</v>
      </c>
      <c r="AH2419" t="s">
        <v>204</v>
      </c>
      <c r="AV2419">
        <v>72.69</v>
      </c>
      <c r="AW2419">
        <v>332915074</v>
      </c>
      <c r="AX2419">
        <v>35.607999999999997</v>
      </c>
      <c r="AY2419">
        <v>38.299999999999997</v>
      </c>
      <c r="AZ2419">
        <v>15.413</v>
      </c>
      <c r="BA2419">
        <v>9.7319999999999993</v>
      </c>
      <c r="BB2419">
        <v>54225.446000000004</v>
      </c>
      <c r="BC2419">
        <v>1.2</v>
      </c>
      <c r="BD2419">
        <v>151.089</v>
      </c>
      <c r="BE2419">
        <v>10.79</v>
      </c>
      <c r="BF2419">
        <v>19.100000000000001</v>
      </c>
      <c r="BG2419">
        <v>24.6</v>
      </c>
      <c r="BI2419">
        <v>2.77</v>
      </c>
      <c r="BJ2419">
        <v>78.86</v>
      </c>
      <c r="BK2419">
        <v>0.92600000000000005</v>
      </c>
    </row>
    <row r="2420" spans="1:67" x14ac:dyDescent="0.3">
      <c r="A2420" t="s">
        <v>210</v>
      </c>
      <c r="B2420" t="s">
        <v>211</v>
      </c>
      <c r="C2420" t="s">
        <v>116</v>
      </c>
      <c r="D2420" s="33">
        <v>43980</v>
      </c>
      <c r="E2420">
        <v>1746195</v>
      </c>
      <c r="F2420">
        <v>25087</v>
      </c>
      <c r="G2420">
        <v>20461.429</v>
      </c>
      <c r="H2420">
        <v>106102</v>
      </c>
      <c r="I2420">
        <v>1117</v>
      </c>
      <c r="J2420">
        <v>950.28599999999994</v>
      </c>
      <c r="K2420">
        <v>5245.1670000000004</v>
      </c>
      <c r="L2420">
        <v>75.355999999999995</v>
      </c>
      <c r="M2420">
        <v>61.460999999999999</v>
      </c>
      <c r="N2420">
        <v>318.70600000000002</v>
      </c>
      <c r="O2420">
        <v>3.355</v>
      </c>
      <c r="P2420">
        <v>2.8540000000000001</v>
      </c>
      <c r="Q2420">
        <v>0.97</v>
      </c>
      <c r="Z2420">
        <v>546931</v>
      </c>
      <c r="AA2420">
        <v>18438564</v>
      </c>
      <c r="AB2420">
        <v>55.384999999999998</v>
      </c>
      <c r="AC2420">
        <v>1.643</v>
      </c>
      <c r="AD2420">
        <v>452075</v>
      </c>
      <c r="AE2420">
        <v>1.3580000000000001</v>
      </c>
      <c r="AF2420">
        <v>6.6000000000000003E-2</v>
      </c>
      <c r="AG2420">
        <v>15.2</v>
      </c>
      <c r="AH2420" t="s">
        <v>204</v>
      </c>
      <c r="AV2420">
        <v>72.69</v>
      </c>
      <c r="AW2420">
        <v>332915074</v>
      </c>
      <c r="AX2420">
        <v>35.607999999999997</v>
      </c>
      <c r="AY2420">
        <v>38.299999999999997</v>
      </c>
      <c r="AZ2420">
        <v>15.413</v>
      </c>
      <c r="BA2420">
        <v>9.7319999999999993</v>
      </c>
      <c r="BB2420">
        <v>54225.446000000004</v>
      </c>
      <c r="BC2420">
        <v>1.2</v>
      </c>
      <c r="BD2420">
        <v>151.089</v>
      </c>
      <c r="BE2420">
        <v>10.79</v>
      </c>
      <c r="BF2420">
        <v>19.100000000000001</v>
      </c>
      <c r="BG2420">
        <v>24.6</v>
      </c>
      <c r="BI2420">
        <v>2.77</v>
      </c>
      <c r="BJ2420">
        <v>78.86</v>
      </c>
      <c r="BK2420">
        <v>0.92600000000000005</v>
      </c>
    </row>
    <row r="2421" spans="1:67" x14ac:dyDescent="0.3">
      <c r="A2421" t="s">
        <v>210</v>
      </c>
      <c r="B2421" t="s">
        <v>211</v>
      </c>
      <c r="C2421" t="s">
        <v>116</v>
      </c>
      <c r="D2421" s="33">
        <v>43981</v>
      </c>
      <c r="E2421">
        <v>1769286</v>
      </c>
      <c r="F2421">
        <v>23091</v>
      </c>
      <c r="G2421">
        <v>20876.857</v>
      </c>
      <c r="H2421">
        <v>107053</v>
      </c>
      <c r="I2421">
        <v>951</v>
      </c>
      <c r="J2421">
        <v>932.71400000000006</v>
      </c>
      <c r="K2421">
        <v>5314.527</v>
      </c>
      <c r="L2421">
        <v>69.36</v>
      </c>
      <c r="M2421">
        <v>62.709000000000003</v>
      </c>
      <c r="N2421">
        <v>321.56200000000001</v>
      </c>
      <c r="O2421">
        <v>2.8570000000000002</v>
      </c>
      <c r="P2421">
        <v>2.802</v>
      </c>
      <c r="Q2421">
        <v>0.99</v>
      </c>
      <c r="Z2421">
        <v>453911</v>
      </c>
      <c r="AA2421">
        <v>18892475</v>
      </c>
      <c r="AB2421">
        <v>56.749000000000002</v>
      </c>
      <c r="AC2421">
        <v>1.363</v>
      </c>
      <c r="AD2421">
        <v>461185</v>
      </c>
      <c r="AE2421">
        <v>1.385</v>
      </c>
      <c r="AF2421">
        <v>6.6000000000000003E-2</v>
      </c>
      <c r="AG2421">
        <v>15.2</v>
      </c>
      <c r="AH2421" t="s">
        <v>204</v>
      </c>
      <c r="AV2421">
        <v>72.69</v>
      </c>
      <c r="AW2421">
        <v>332915074</v>
      </c>
      <c r="AX2421">
        <v>35.607999999999997</v>
      </c>
      <c r="AY2421">
        <v>38.299999999999997</v>
      </c>
      <c r="AZ2421">
        <v>15.413</v>
      </c>
      <c r="BA2421">
        <v>9.7319999999999993</v>
      </c>
      <c r="BB2421">
        <v>54225.446000000004</v>
      </c>
      <c r="BC2421">
        <v>1.2</v>
      </c>
      <c r="BD2421">
        <v>151.089</v>
      </c>
      <c r="BE2421">
        <v>10.79</v>
      </c>
      <c r="BF2421">
        <v>19.100000000000001</v>
      </c>
      <c r="BG2421">
        <v>24.6</v>
      </c>
      <c r="BI2421">
        <v>2.77</v>
      </c>
      <c r="BJ2421">
        <v>78.86</v>
      </c>
      <c r="BK2421">
        <v>0.92600000000000005</v>
      </c>
    </row>
    <row r="2422" spans="1:67" x14ac:dyDescent="0.3">
      <c r="A2422" t="s">
        <v>210</v>
      </c>
      <c r="B2422" t="s">
        <v>211</v>
      </c>
      <c r="C2422" t="s">
        <v>116</v>
      </c>
      <c r="D2422" s="33">
        <v>43982</v>
      </c>
      <c r="E2422">
        <v>1788181</v>
      </c>
      <c r="F2422">
        <v>18895</v>
      </c>
      <c r="G2422">
        <v>20692.286</v>
      </c>
      <c r="H2422">
        <v>107674</v>
      </c>
      <c r="I2422">
        <v>621</v>
      </c>
      <c r="J2422">
        <v>929.85699999999997</v>
      </c>
      <c r="K2422">
        <v>5371.2830000000004</v>
      </c>
      <c r="L2422">
        <v>56.756</v>
      </c>
      <c r="M2422">
        <v>62.155000000000001</v>
      </c>
      <c r="N2422">
        <v>323.428</v>
      </c>
      <c r="O2422">
        <v>1.865</v>
      </c>
      <c r="P2422">
        <v>2.7930000000000001</v>
      </c>
      <c r="Q2422">
        <v>0.99</v>
      </c>
      <c r="Z2422">
        <v>373430</v>
      </c>
      <c r="AA2422">
        <v>19265905</v>
      </c>
      <c r="AB2422">
        <v>57.87</v>
      </c>
      <c r="AC2422">
        <v>1.1220000000000001</v>
      </c>
      <c r="AD2422">
        <v>464996</v>
      </c>
      <c r="AE2422">
        <v>1.397</v>
      </c>
      <c r="AF2422">
        <v>6.5000000000000002E-2</v>
      </c>
      <c r="AG2422">
        <v>15.4</v>
      </c>
      <c r="AH2422" t="s">
        <v>204</v>
      </c>
      <c r="AV2422">
        <v>72.69</v>
      </c>
      <c r="AW2422">
        <v>332915074</v>
      </c>
      <c r="AX2422">
        <v>35.607999999999997</v>
      </c>
      <c r="AY2422">
        <v>38.299999999999997</v>
      </c>
      <c r="AZ2422">
        <v>15.413</v>
      </c>
      <c r="BA2422">
        <v>9.7319999999999993</v>
      </c>
      <c r="BB2422">
        <v>54225.446000000004</v>
      </c>
      <c r="BC2422">
        <v>1.2</v>
      </c>
      <c r="BD2422">
        <v>151.089</v>
      </c>
      <c r="BE2422">
        <v>10.79</v>
      </c>
      <c r="BF2422">
        <v>19.100000000000001</v>
      </c>
      <c r="BG2422">
        <v>24.6</v>
      </c>
      <c r="BI2422">
        <v>2.77</v>
      </c>
      <c r="BJ2422">
        <v>78.86</v>
      </c>
      <c r="BK2422">
        <v>0.92600000000000005</v>
      </c>
      <c r="BL2422">
        <v>123146.2</v>
      </c>
      <c r="BM2422">
        <v>9.65</v>
      </c>
      <c r="BN2422">
        <v>12.13</v>
      </c>
      <c r="BO2422">
        <v>369.90274582760401</v>
      </c>
    </row>
    <row r="2423" spans="1:67" x14ac:dyDescent="0.3">
      <c r="A2423" t="s">
        <v>210</v>
      </c>
      <c r="B2423" t="s">
        <v>211</v>
      </c>
      <c r="C2423" t="s">
        <v>116</v>
      </c>
      <c r="D2423" s="33">
        <v>43983</v>
      </c>
      <c r="E2423">
        <v>1806048</v>
      </c>
      <c r="F2423">
        <v>17867</v>
      </c>
      <c r="G2423">
        <v>20517.429</v>
      </c>
      <c r="H2423">
        <v>108448</v>
      </c>
      <c r="I2423">
        <v>774</v>
      </c>
      <c r="J2423">
        <v>955.14300000000003</v>
      </c>
      <c r="K2423">
        <v>5424.951</v>
      </c>
      <c r="L2423">
        <v>53.667999999999999</v>
      </c>
      <c r="M2423">
        <v>61.63</v>
      </c>
      <c r="N2423">
        <v>325.75299999999999</v>
      </c>
      <c r="O2423">
        <v>2.3250000000000002</v>
      </c>
      <c r="P2423">
        <v>2.8690000000000002</v>
      </c>
      <c r="Q2423">
        <v>0.99</v>
      </c>
      <c r="Z2423">
        <v>439226</v>
      </c>
      <c r="AA2423">
        <v>19705131</v>
      </c>
      <c r="AB2423">
        <v>59.19</v>
      </c>
      <c r="AC2423">
        <v>1.319</v>
      </c>
      <c r="AD2423">
        <v>480709</v>
      </c>
      <c r="AE2423">
        <v>1.444</v>
      </c>
      <c r="AF2423">
        <v>6.4000000000000001E-2</v>
      </c>
      <c r="AG2423">
        <v>15.6</v>
      </c>
      <c r="AH2423" t="s">
        <v>204</v>
      </c>
      <c r="AV2423">
        <v>72.69</v>
      </c>
      <c r="AW2423">
        <v>332915074</v>
      </c>
      <c r="AX2423">
        <v>35.607999999999997</v>
      </c>
      <c r="AY2423">
        <v>38.299999999999997</v>
      </c>
      <c r="AZ2423">
        <v>15.413</v>
      </c>
      <c r="BA2423">
        <v>9.7319999999999993</v>
      </c>
      <c r="BB2423">
        <v>54225.446000000004</v>
      </c>
      <c r="BC2423">
        <v>1.2</v>
      </c>
      <c r="BD2423">
        <v>151.089</v>
      </c>
      <c r="BE2423">
        <v>10.79</v>
      </c>
      <c r="BF2423">
        <v>19.100000000000001</v>
      </c>
      <c r="BG2423">
        <v>24.6</v>
      </c>
      <c r="BI2423">
        <v>2.77</v>
      </c>
      <c r="BJ2423">
        <v>78.86</v>
      </c>
      <c r="BK2423">
        <v>0.92600000000000005</v>
      </c>
    </row>
    <row r="2424" spans="1:67" x14ac:dyDescent="0.3">
      <c r="A2424" t="s">
        <v>210</v>
      </c>
      <c r="B2424" t="s">
        <v>211</v>
      </c>
      <c r="C2424" t="s">
        <v>116</v>
      </c>
      <c r="D2424" s="33">
        <v>43984</v>
      </c>
      <c r="E2424">
        <v>1826126</v>
      </c>
      <c r="F2424">
        <v>20078</v>
      </c>
      <c r="G2424">
        <v>20718</v>
      </c>
      <c r="H2424">
        <v>109428</v>
      </c>
      <c r="I2424">
        <v>980</v>
      </c>
      <c r="J2424">
        <v>1001.429</v>
      </c>
      <c r="K2424">
        <v>5485.2610000000004</v>
      </c>
      <c r="L2424">
        <v>60.31</v>
      </c>
      <c r="M2424">
        <v>62.231999999999999</v>
      </c>
      <c r="N2424">
        <v>328.69600000000003</v>
      </c>
      <c r="O2424">
        <v>2.944</v>
      </c>
      <c r="P2424">
        <v>3.008</v>
      </c>
      <c r="Q2424">
        <v>1</v>
      </c>
      <c r="Z2424">
        <v>522085</v>
      </c>
      <c r="AA2424">
        <v>20227216</v>
      </c>
      <c r="AB2424">
        <v>60.758000000000003</v>
      </c>
      <c r="AC2424">
        <v>1.5680000000000001</v>
      </c>
      <c r="AD2424">
        <v>489352</v>
      </c>
      <c r="AE2424">
        <v>1.47</v>
      </c>
      <c r="AF2424">
        <v>6.2E-2</v>
      </c>
      <c r="AG2424">
        <v>16.100000000000001</v>
      </c>
      <c r="AH2424" t="s">
        <v>204</v>
      </c>
      <c r="AV2424">
        <v>72.69</v>
      </c>
      <c r="AW2424">
        <v>332915074</v>
      </c>
      <c r="AX2424">
        <v>35.607999999999997</v>
      </c>
      <c r="AY2424">
        <v>38.299999999999997</v>
      </c>
      <c r="AZ2424">
        <v>15.413</v>
      </c>
      <c r="BA2424">
        <v>9.7319999999999993</v>
      </c>
      <c r="BB2424">
        <v>54225.446000000004</v>
      </c>
      <c r="BC2424">
        <v>1.2</v>
      </c>
      <c r="BD2424">
        <v>151.089</v>
      </c>
      <c r="BE2424">
        <v>10.79</v>
      </c>
      <c r="BF2424">
        <v>19.100000000000001</v>
      </c>
      <c r="BG2424">
        <v>24.6</v>
      </c>
      <c r="BI2424">
        <v>2.77</v>
      </c>
      <c r="BJ2424">
        <v>78.86</v>
      </c>
      <c r="BK2424">
        <v>0.92600000000000005</v>
      </c>
    </row>
    <row r="2425" spans="1:67" x14ac:dyDescent="0.3">
      <c r="A2425" t="s">
        <v>210</v>
      </c>
      <c r="B2425" t="s">
        <v>211</v>
      </c>
      <c r="C2425" t="s">
        <v>116</v>
      </c>
      <c r="D2425" s="33">
        <v>43985</v>
      </c>
      <c r="E2425">
        <v>1845287</v>
      </c>
      <c r="F2425">
        <v>19161</v>
      </c>
      <c r="G2425">
        <v>20778.429</v>
      </c>
      <c r="H2425">
        <v>110437</v>
      </c>
      <c r="I2425">
        <v>1009</v>
      </c>
      <c r="J2425">
        <v>934.42899999999997</v>
      </c>
      <c r="K2425">
        <v>5542.8159999999998</v>
      </c>
      <c r="L2425">
        <v>57.555</v>
      </c>
      <c r="M2425">
        <v>62.414000000000001</v>
      </c>
      <c r="N2425">
        <v>331.72699999999998</v>
      </c>
      <c r="O2425">
        <v>3.0310000000000001</v>
      </c>
      <c r="P2425">
        <v>2.8069999999999999</v>
      </c>
      <c r="Q2425">
        <v>1.01</v>
      </c>
      <c r="Z2425">
        <v>582428</v>
      </c>
      <c r="AA2425">
        <v>20809644</v>
      </c>
      <c r="AB2425">
        <v>62.506999999999998</v>
      </c>
      <c r="AC2425">
        <v>1.7490000000000001</v>
      </c>
      <c r="AD2425">
        <v>493485</v>
      </c>
      <c r="AE2425">
        <v>1.482</v>
      </c>
      <c r="AF2425">
        <v>6.2E-2</v>
      </c>
      <c r="AG2425">
        <v>16.100000000000001</v>
      </c>
      <c r="AH2425" t="s">
        <v>204</v>
      </c>
      <c r="AV2425">
        <v>72.69</v>
      </c>
      <c r="AW2425">
        <v>332915074</v>
      </c>
      <c r="AX2425">
        <v>35.607999999999997</v>
      </c>
      <c r="AY2425">
        <v>38.299999999999997</v>
      </c>
      <c r="AZ2425">
        <v>15.413</v>
      </c>
      <c r="BA2425">
        <v>9.7319999999999993</v>
      </c>
      <c r="BB2425">
        <v>54225.446000000004</v>
      </c>
      <c r="BC2425">
        <v>1.2</v>
      </c>
      <c r="BD2425">
        <v>151.089</v>
      </c>
      <c r="BE2425">
        <v>10.79</v>
      </c>
      <c r="BF2425">
        <v>19.100000000000001</v>
      </c>
      <c r="BG2425">
        <v>24.6</v>
      </c>
      <c r="BI2425">
        <v>2.77</v>
      </c>
      <c r="BJ2425">
        <v>78.86</v>
      </c>
      <c r="BK2425">
        <v>0.92600000000000005</v>
      </c>
    </row>
    <row r="2426" spans="1:67" x14ac:dyDescent="0.3">
      <c r="A2426" t="s">
        <v>210</v>
      </c>
      <c r="B2426" t="s">
        <v>211</v>
      </c>
      <c r="C2426" t="s">
        <v>116</v>
      </c>
      <c r="D2426" s="33">
        <v>43986</v>
      </c>
      <c r="E2426">
        <v>1873208</v>
      </c>
      <c r="F2426">
        <v>27921</v>
      </c>
      <c r="G2426">
        <v>21728.571</v>
      </c>
      <c r="H2426">
        <v>111443</v>
      </c>
      <c r="I2426">
        <v>1006</v>
      </c>
      <c r="J2426">
        <v>922.57100000000003</v>
      </c>
      <c r="K2426">
        <v>5626.6840000000002</v>
      </c>
      <c r="L2426">
        <v>83.867999999999995</v>
      </c>
      <c r="M2426">
        <v>65.268000000000001</v>
      </c>
      <c r="N2426">
        <v>334.74900000000002</v>
      </c>
      <c r="O2426">
        <v>3.0219999999999998</v>
      </c>
      <c r="P2426">
        <v>2.7709999999999999</v>
      </c>
      <c r="Q2426">
        <v>1.02</v>
      </c>
      <c r="Z2426">
        <v>618617</v>
      </c>
      <c r="AA2426">
        <v>21428261</v>
      </c>
      <c r="AB2426">
        <v>64.366</v>
      </c>
      <c r="AC2426">
        <v>1.8580000000000001</v>
      </c>
      <c r="AD2426">
        <v>505233</v>
      </c>
      <c r="AE2426">
        <v>1.518</v>
      </c>
      <c r="AF2426">
        <v>6.0999999999999999E-2</v>
      </c>
      <c r="AG2426">
        <v>16.399999999999999</v>
      </c>
      <c r="AH2426" t="s">
        <v>204</v>
      </c>
      <c r="AV2426">
        <v>72.69</v>
      </c>
      <c r="AW2426">
        <v>332915074</v>
      </c>
      <c r="AX2426">
        <v>35.607999999999997</v>
      </c>
      <c r="AY2426">
        <v>38.299999999999997</v>
      </c>
      <c r="AZ2426">
        <v>15.413</v>
      </c>
      <c r="BA2426">
        <v>9.7319999999999993</v>
      </c>
      <c r="BB2426">
        <v>54225.446000000004</v>
      </c>
      <c r="BC2426">
        <v>1.2</v>
      </c>
      <c r="BD2426">
        <v>151.089</v>
      </c>
      <c r="BE2426">
        <v>10.79</v>
      </c>
      <c r="BF2426">
        <v>19.100000000000001</v>
      </c>
      <c r="BG2426">
        <v>24.6</v>
      </c>
      <c r="BI2426">
        <v>2.77</v>
      </c>
      <c r="BJ2426">
        <v>78.86</v>
      </c>
      <c r="BK2426">
        <v>0.92600000000000005</v>
      </c>
    </row>
    <row r="2427" spans="1:67" x14ac:dyDescent="0.3">
      <c r="A2427" t="s">
        <v>210</v>
      </c>
      <c r="B2427" t="s">
        <v>211</v>
      </c>
      <c r="C2427" t="s">
        <v>116</v>
      </c>
      <c r="D2427" s="33">
        <v>43987</v>
      </c>
      <c r="E2427">
        <v>1899614</v>
      </c>
      <c r="F2427">
        <v>26406</v>
      </c>
      <c r="G2427">
        <v>21917</v>
      </c>
      <c r="H2427">
        <v>112321</v>
      </c>
      <c r="I2427">
        <v>878</v>
      </c>
      <c r="J2427">
        <v>888.42899999999997</v>
      </c>
      <c r="K2427">
        <v>5706.0020000000004</v>
      </c>
      <c r="L2427">
        <v>79.317999999999998</v>
      </c>
      <c r="M2427">
        <v>65.834000000000003</v>
      </c>
      <c r="N2427">
        <v>337.38600000000002</v>
      </c>
      <c r="O2427">
        <v>2.637</v>
      </c>
      <c r="P2427">
        <v>2.669</v>
      </c>
      <c r="Q2427">
        <v>1.01</v>
      </c>
      <c r="Z2427">
        <v>573275</v>
      </c>
      <c r="AA2427">
        <v>22001536</v>
      </c>
      <c r="AB2427">
        <v>66.087999999999994</v>
      </c>
      <c r="AC2427">
        <v>1.722</v>
      </c>
      <c r="AD2427">
        <v>508996</v>
      </c>
      <c r="AE2427">
        <v>1.5289999999999999</v>
      </c>
      <c r="AF2427">
        <v>0.06</v>
      </c>
      <c r="AG2427">
        <v>16.7</v>
      </c>
      <c r="AH2427" t="s">
        <v>204</v>
      </c>
      <c r="AV2427">
        <v>72.69</v>
      </c>
      <c r="AW2427">
        <v>332915074</v>
      </c>
      <c r="AX2427">
        <v>35.607999999999997</v>
      </c>
      <c r="AY2427">
        <v>38.299999999999997</v>
      </c>
      <c r="AZ2427">
        <v>15.413</v>
      </c>
      <c r="BA2427">
        <v>9.7319999999999993</v>
      </c>
      <c r="BB2427">
        <v>54225.446000000004</v>
      </c>
      <c r="BC2427">
        <v>1.2</v>
      </c>
      <c r="BD2427">
        <v>151.089</v>
      </c>
      <c r="BE2427">
        <v>10.79</v>
      </c>
      <c r="BF2427">
        <v>19.100000000000001</v>
      </c>
      <c r="BG2427">
        <v>24.6</v>
      </c>
      <c r="BI2427">
        <v>2.77</v>
      </c>
      <c r="BJ2427">
        <v>78.86</v>
      </c>
      <c r="BK2427">
        <v>0.92600000000000005</v>
      </c>
    </row>
    <row r="2428" spans="1:67" x14ac:dyDescent="0.3">
      <c r="A2428" t="s">
        <v>210</v>
      </c>
      <c r="B2428" t="s">
        <v>211</v>
      </c>
      <c r="C2428" t="s">
        <v>116</v>
      </c>
      <c r="D2428" s="33">
        <v>43988</v>
      </c>
      <c r="E2428">
        <v>1919909</v>
      </c>
      <c r="F2428">
        <v>20295</v>
      </c>
      <c r="G2428">
        <v>21517.571</v>
      </c>
      <c r="H2428">
        <v>112958</v>
      </c>
      <c r="I2428">
        <v>637</v>
      </c>
      <c r="J2428">
        <v>843.57100000000003</v>
      </c>
      <c r="K2428">
        <v>5766.9629999999997</v>
      </c>
      <c r="L2428">
        <v>60.960999999999999</v>
      </c>
      <c r="M2428">
        <v>64.634</v>
      </c>
      <c r="N2428">
        <v>339.3</v>
      </c>
      <c r="O2428">
        <v>1.913</v>
      </c>
      <c r="P2428">
        <v>2.5339999999999998</v>
      </c>
      <c r="Q2428">
        <v>1</v>
      </c>
      <c r="Z2428">
        <v>464469</v>
      </c>
      <c r="AA2428">
        <v>22466005</v>
      </c>
      <c r="AB2428">
        <v>67.483000000000004</v>
      </c>
      <c r="AC2428">
        <v>1.395</v>
      </c>
      <c r="AD2428">
        <v>510504</v>
      </c>
      <c r="AE2428">
        <v>1.5329999999999999</v>
      </c>
      <c r="AF2428">
        <v>5.8999999999999997E-2</v>
      </c>
      <c r="AG2428">
        <v>16.899999999999999</v>
      </c>
      <c r="AH2428" t="s">
        <v>204</v>
      </c>
      <c r="AV2428">
        <v>72.69</v>
      </c>
      <c r="AW2428">
        <v>332915074</v>
      </c>
      <c r="AX2428">
        <v>35.607999999999997</v>
      </c>
      <c r="AY2428">
        <v>38.299999999999997</v>
      </c>
      <c r="AZ2428">
        <v>15.413</v>
      </c>
      <c r="BA2428">
        <v>9.7319999999999993</v>
      </c>
      <c r="BB2428">
        <v>54225.446000000004</v>
      </c>
      <c r="BC2428">
        <v>1.2</v>
      </c>
      <c r="BD2428">
        <v>151.089</v>
      </c>
      <c r="BE2428">
        <v>10.79</v>
      </c>
      <c r="BF2428">
        <v>19.100000000000001</v>
      </c>
      <c r="BG2428">
        <v>24.6</v>
      </c>
      <c r="BI2428">
        <v>2.77</v>
      </c>
      <c r="BJ2428">
        <v>78.86</v>
      </c>
      <c r="BK2428">
        <v>0.92600000000000005</v>
      </c>
    </row>
    <row r="2429" spans="1:67" x14ac:dyDescent="0.3">
      <c r="A2429" t="s">
        <v>210</v>
      </c>
      <c r="B2429" t="s">
        <v>211</v>
      </c>
      <c r="C2429" t="s">
        <v>116</v>
      </c>
      <c r="D2429" s="33">
        <v>43989</v>
      </c>
      <c r="E2429">
        <v>1937761</v>
      </c>
      <c r="F2429">
        <v>17852</v>
      </c>
      <c r="G2429">
        <v>21368.571</v>
      </c>
      <c r="H2429">
        <v>113415</v>
      </c>
      <c r="I2429">
        <v>457</v>
      </c>
      <c r="J2429">
        <v>820.14300000000003</v>
      </c>
      <c r="K2429">
        <v>5820.5870000000004</v>
      </c>
      <c r="L2429">
        <v>53.622999999999998</v>
      </c>
      <c r="M2429">
        <v>64.186000000000007</v>
      </c>
      <c r="N2429">
        <v>340.67200000000003</v>
      </c>
      <c r="O2429">
        <v>1.373</v>
      </c>
      <c r="P2429">
        <v>2.464</v>
      </c>
      <c r="Q2429">
        <v>1</v>
      </c>
      <c r="Z2429">
        <v>405663</v>
      </c>
      <c r="AA2429">
        <v>22871668</v>
      </c>
      <c r="AB2429">
        <v>68.700999999999993</v>
      </c>
      <c r="AC2429">
        <v>1.2190000000000001</v>
      </c>
      <c r="AD2429">
        <v>515109</v>
      </c>
      <c r="AE2429">
        <v>1.5469999999999999</v>
      </c>
      <c r="AF2429">
        <v>5.8000000000000003E-2</v>
      </c>
      <c r="AG2429">
        <v>17.2</v>
      </c>
      <c r="AH2429" t="s">
        <v>204</v>
      </c>
      <c r="AV2429">
        <v>72.69</v>
      </c>
      <c r="AW2429">
        <v>332915074</v>
      </c>
      <c r="AX2429">
        <v>35.607999999999997</v>
      </c>
      <c r="AY2429">
        <v>38.299999999999997</v>
      </c>
      <c r="AZ2429">
        <v>15.413</v>
      </c>
      <c r="BA2429">
        <v>9.7319999999999993</v>
      </c>
      <c r="BB2429">
        <v>54225.446000000004</v>
      </c>
      <c r="BC2429">
        <v>1.2</v>
      </c>
      <c r="BD2429">
        <v>151.089</v>
      </c>
      <c r="BE2429">
        <v>10.79</v>
      </c>
      <c r="BF2429">
        <v>19.100000000000001</v>
      </c>
      <c r="BG2429">
        <v>24.6</v>
      </c>
      <c r="BI2429">
        <v>2.77</v>
      </c>
      <c r="BJ2429">
        <v>78.86</v>
      </c>
      <c r="BK2429">
        <v>0.92600000000000005</v>
      </c>
      <c r="BL2429">
        <v>128374</v>
      </c>
      <c r="BM2429">
        <v>9.65</v>
      </c>
      <c r="BN2429">
        <v>9.74</v>
      </c>
      <c r="BO2429">
        <v>385.60584973692102</v>
      </c>
    </row>
    <row r="2430" spans="1:67" x14ac:dyDescent="0.3">
      <c r="A2430" t="s">
        <v>210</v>
      </c>
      <c r="B2430" t="s">
        <v>211</v>
      </c>
      <c r="C2430" t="s">
        <v>116</v>
      </c>
      <c r="D2430" s="33">
        <v>43990</v>
      </c>
      <c r="E2430">
        <v>1954658</v>
      </c>
      <c r="F2430">
        <v>16897</v>
      </c>
      <c r="G2430">
        <v>21230</v>
      </c>
      <c r="H2430">
        <v>113926</v>
      </c>
      <c r="I2430">
        <v>511</v>
      </c>
      <c r="J2430">
        <v>782.57100000000003</v>
      </c>
      <c r="K2430">
        <v>5871.3410000000003</v>
      </c>
      <c r="L2430">
        <v>50.755000000000003</v>
      </c>
      <c r="M2430">
        <v>63.77</v>
      </c>
      <c r="N2430">
        <v>342.20699999999999</v>
      </c>
      <c r="O2430">
        <v>1.5349999999999999</v>
      </c>
      <c r="P2430">
        <v>2.351</v>
      </c>
      <c r="Q2430">
        <v>1</v>
      </c>
      <c r="Z2430">
        <v>449311</v>
      </c>
      <c r="AA2430">
        <v>23320979</v>
      </c>
      <c r="AB2430">
        <v>70.051000000000002</v>
      </c>
      <c r="AC2430">
        <v>1.35</v>
      </c>
      <c r="AD2430">
        <v>516550</v>
      </c>
      <c r="AE2430">
        <v>1.552</v>
      </c>
      <c r="AF2430">
        <v>5.8000000000000003E-2</v>
      </c>
      <c r="AG2430">
        <v>17.2</v>
      </c>
      <c r="AH2430" t="s">
        <v>204</v>
      </c>
      <c r="AV2430">
        <v>72.69</v>
      </c>
      <c r="AW2430">
        <v>332915074</v>
      </c>
      <c r="AX2430">
        <v>35.607999999999997</v>
      </c>
      <c r="AY2430">
        <v>38.299999999999997</v>
      </c>
      <c r="AZ2430">
        <v>15.413</v>
      </c>
      <c r="BA2430">
        <v>9.7319999999999993</v>
      </c>
      <c r="BB2430">
        <v>54225.446000000004</v>
      </c>
      <c r="BC2430">
        <v>1.2</v>
      </c>
      <c r="BD2430">
        <v>151.089</v>
      </c>
      <c r="BE2430">
        <v>10.79</v>
      </c>
      <c r="BF2430">
        <v>19.100000000000001</v>
      </c>
      <c r="BG2430">
        <v>24.6</v>
      </c>
      <c r="BI2430">
        <v>2.77</v>
      </c>
      <c r="BJ2430">
        <v>78.86</v>
      </c>
      <c r="BK2430">
        <v>0.92600000000000005</v>
      </c>
    </row>
    <row r="2431" spans="1:67" x14ac:dyDescent="0.3">
      <c r="A2431" t="s">
        <v>210</v>
      </c>
      <c r="B2431" t="s">
        <v>211</v>
      </c>
      <c r="C2431" t="s">
        <v>116</v>
      </c>
      <c r="D2431" s="33">
        <v>43991</v>
      </c>
      <c r="E2431">
        <v>1974960</v>
      </c>
      <c r="F2431">
        <v>20302</v>
      </c>
      <c r="G2431">
        <v>21262</v>
      </c>
      <c r="H2431">
        <v>114840</v>
      </c>
      <c r="I2431">
        <v>914</v>
      </c>
      <c r="J2431">
        <v>773.14300000000003</v>
      </c>
      <c r="K2431">
        <v>5932.3239999999996</v>
      </c>
      <c r="L2431">
        <v>60.982999999999997</v>
      </c>
      <c r="M2431">
        <v>63.866</v>
      </c>
      <c r="N2431">
        <v>344.95299999999997</v>
      </c>
      <c r="O2431">
        <v>2.7450000000000001</v>
      </c>
      <c r="P2431">
        <v>2.3220000000000001</v>
      </c>
      <c r="Q2431">
        <v>1</v>
      </c>
      <c r="Z2431">
        <v>560520</v>
      </c>
      <c r="AA2431">
        <v>23881499</v>
      </c>
      <c r="AB2431">
        <v>71.734999999999999</v>
      </c>
      <c r="AC2431">
        <v>1.6839999999999999</v>
      </c>
      <c r="AD2431">
        <v>522040</v>
      </c>
      <c r="AE2431">
        <v>1.5680000000000001</v>
      </c>
      <c r="AF2431">
        <v>5.8000000000000003E-2</v>
      </c>
      <c r="AG2431">
        <v>17.2</v>
      </c>
      <c r="AH2431" t="s">
        <v>204</v>
      </c>
      <c r="AV2431">
        <v>72.69</v>
      </c>
      <c r="AW2431">
        <v>332915074</v>
      </c>
      <c r="AX2431">
        <v>35.607999999999997</v>
      </c>
      <c r="AY2431">
        <v>38.299999999999997</v>
      </c>
      <c r="AZ2431">
        <v>15.413</v>
      </c>
      <c r="BA2431">
        <v>9.7319999999999993</v>
      </c>
      <c r="BB2431">
        <v>54225.446000000004</v>
      </c>
      <c r="BC2431">
        <v>1.2</v>
      </c>
      <c r="BD2431">
        <v>151.089</v>
      </c>
      <c r="BE2431">
        <v>10.79</v>
      </c>
      <c r="BF2431">
        <v>19.100000000000001</v>
      </c>
      <c r="BG2431">
        <v>24.6</v>
      </c>
      <c r="BI2431">
        <v>2.77</v>
      </c>
      <c r="BJ2431">
        <v>78.86</v>
      </c>
      <c r="BK2431">
        <v>0.92600000000000005</v>
      </c>
    </row>
    <row r="2432" spans="1:67" x14ac:dyDescent="0.3">
      <c r="A2432" t="s">
        <v>210</v>
      </c>
      <c r="B2432" t="s">
        <v>211</v>
      </c>
      <c r="C2432" t="s">
        <v>116</v>
      </c>
      <c r="D2432" s="33">
        <v>43992</v>
      </c>
      <c r="E2432">
        <v>1996681</v>
      </c>
      <c r="F2432">
        <v>21721</v>
      </c>
      <c r="G2432">
        <v>21627.714</v>
      </c>
      <c r="H2432">
        <v>115715</v>
      </c>
      <c r="I2432">
        <v>875</v>
      </c>
      <c r="J2432">
        <v>754</v>
      </c>
      <c r="K2432">
        <v>5997.5690000000004</v>
      </c>
      <c r="L2432">
        <v>65.245000000000005</v>
      </c>
      <c r="M2432">
        <v>64.965000000000003</v>
      </c>
      <c r="N2432">
        <v>347.58100000000002</v>
      </c>
      <c r="O2432">
        <v>2.6280000000000001</v>
      </c>
      <c r="P2432">
        <v>2.2650000000000001</v>
      </c>
      <c r="Q2432">
        <v>1.02</v>
      </c>
      <c r="Z2432">
        <v>628955</v>
      </c>
      <c r="AA2432">
        <v>24510454</v>
      </c>
      <c r="AB2432">
        <v>73.623999999999995</v>
      </c>
      <c r="AC2432">
        <v>1.889</v>
      </c>
      <c r="AD2432">
        <v>528687</v>
      </c>
      <c r="AE2432">
        <v>1.5880000000000001</v>
      </c>
      <c r="AF2432">
        <v>5.8000000000000003E-2</v>
      </c>
      <c r="AG2432">
        <v>17.2</v>
      </c>
      <c r="AH2432" t="s">
        <v>204</v>
      </c>
      <c r="AV2432">
        <v>72.69</v>
      </c>
      <c r="AW2432">
        <v>332915074</v>
      </c>
      <c r="AX2432">
        <v>35.607999999999997</v>
      </c>
      <c r="AY2432">
        <v>38.299999999999997</v>
      </c>
      <c r="AZ2432">
        <v>15.413</v>
      </c>
      <c r="BA2432">
        <v>9.7319999999999993</v>
      </c>
      <c r="BB2432">
        <v>54225.446000000004</v>
      </c>
      <c r="BC2432">
        <v>1.2</v>
      </c>
      <c r="BD2432">
        <v>151.089</v>
      </c>
      <c r="BE2432">
        <v>10.79</v>
      </c>
      <c r="BF2432">
        <v>19.100000000000001</v>
      </c>
      <c r="BG2432">
        <v>24.6</v>
      </c>
      <c r="BI2432">
        <v>2.77</v>
      </c>
      <c r="BJ2432">
        <v>78.86</v>
      </c>
      <c r="BK2432">
        <v>0.92600000000000005</v>
      </c>
    </row>
    <row r="2433" spans="1:67" x14ac:dyDescent="0.3">
      <c r="A2433" t="s">
        <v>210</v>
      </c>
      <c r="B2433" t="s">
        <v>211</v>
      </c>
      <c r="C2433" t="s">
        <v>116</v>
      </c>
      <c r="D2433" s="33">
        <v>43993</v>
      </c>
      <c r="E2433">
        <v>2018962</v>
      </c>
      <c r="F2433">
        <v>22281</v>
      </c>
      <c r="G2433">
        <v>20822</v>
      </c>
      <c r="H2433">
        <v>116532</v>
      </c>
      <c r="I2433">
        <v>817</v>
      </c>
      <c r="J2433">
        <v>727</v>
      </c>
      <c r="K2433">
        <v>6064.4960000000001</v>
      </c>
      <c r="L2433">
        <v>66.927000000000007</v>
      </c>
      <c r="M2433">
        <v>62.543999999999997</v>
      </c>
      <c r="N2433">
        <v>350.03500000000003</v>
      </c>
      <c r="O2433">
        <v>2.4540000000000002</v>
      </c>
      <c r="P2433">
        <v>2.1840000000000002</v>
      </c>
      <c r="Q2433">
        <v>1.03</v>
      </c>
      <c r="Z2433">
        <v>614974</v>
      </c>
      <c r="AA2433">
        <v>25125428</v>
      </c>
      <c r="AB2433">
        <v>75.471000000000004</v>
      </c>
      <c r="AC2433">
        <v>1.847</v>
      </c>
      <c r="AD2433">
        <v>528167</v>
      </c>
      <c r="AE2433">
        <v>1.5860000000000001</v>
      </c>
      <c r="AF2433">
        <v>5.7000000000000002E-2</v>
      </c>
      <c r="AG2433">
        <v>17.5</v>
      </c>
      <c r="AH2433" t="s">
        <v>204</v>
      </c>
      <c r="AV2433">
        <v>72.69</v>
      </c>
      <c r="AW2433">
        <v>332915074</v>
      </c>
      <c r="AX2433">
        <v>35.607999999999997</v>
      </c>
      <c r="AY2433">
        <v>38.299999999999997</v>
      </c>
      <c r="AZ2433">
        <v>15.413</v>
      </c>
      <c r="BA2433">
        <v>9.7319999999999993</v>
      </c>
      <c r="BB2433">
        <v>54225.446000000004</v>
      </c>
      <c r="BC2433">
        <v>1.2</v>
      </c>
      <c r="BD2433">
        <v>151.089</v>
      </c>
      <c r="BE2433">
        <v>10.79</v>
      </c>
      <c r="BF2433">
        <v>19.100000000000001</v>
      </c>
      <c r="BG2433">
        <v>24.6</v>
      </c>
      <c r="BI2433">
        <v>2.77</v>
      </c>
      <c r="BJ2433">
        <v>78.86</v>
      </c>
      <c r="BK2433">
        <v>0.92600000000000005</v>
      </c>
    </row>
    <row r="2434" spans="1:67" x14ac:dyDescent="0.3">
      <c r="A2434" t="s">
        <v>210</v>
      </c>
      <c r="B2434" t="s">
        <v>211</v>
      </c>
      <c r="C2434" t="s">
        <v>116</v>
      </c>
      <c r="D2434" s="33">
        <v>43994</v>
      </c>
      <c r="E2434">
        <v>2044514</v>
      </c>
      <c r="F2434">
        <v>25552</v>
      </c>
      <c r="G2434">
        <v>20700</v>
      </c>
      <c r="H2434">
        <v>117357</v>
      </c>
      <c r="I2434">
        <v>825</v>
      </c>
      <c r="J2434">
        <v>719.42899999999997</v>
      </c>
      <c r="K2434">
        <v>6141.2479999999996</v>
      </c>
      <c r="L2434">
        <v>76.751999999999995</v>
      </c>
      <c r="M2434">
        <v>62.177999999999997</v>
      </c>
      <c r="N2434">
        <v>352.51299999999998</v>
      </c>
      <c r="O2434">
        <v>2.4780000000000002</v>
      </c>
      <c r="P2434">
        <v>2.161</v>
      </c>
      <c r="Q2434">
        <v>1.05</v>
      </c>
      <c r="Z2434">
        <v>616736</v>
      </c>
      <c r="AA2434">
        <v>25742164</v>
      </c>
      <c r="AB2434">
        <v>77.323999999999998</v>
      </c>
      <c r="AC2434">
        <v>1.853</v>
      </c>
      <c r="AD2434">
        <v>534375</v>
      </c>
      <c r="AE2434">
        <v>1.605</v>
      </c>
      <c r="AF2434">
        <v>5.7000000000000002E-2</v>
      </c>
      <c r="AG2434">
        <v>17.5</v>
      </c>
      <c r="AH2434" t="s">
        <v>204</v>
      </c>
      <c r="AV2434">
        <v>72.69</v>
      </c>
      <c r="AW2434">
        <v>332915074</v>
      </c>
      <c r="AX2434">
        <v>35.607999999999997</v>
      </c>
      <c r="AY2434">
        <v>38.299999999999997</v>
      </c>
      <c r="AZ2434">
        <v>15.413</v>
      </c>
      <c r="BA2434">
        <v>9.7319999999999993</v>
      </c>
      <c r="BB2434">
        <v>54225.446000000004</v>
      </c>
      <c r="BC2434">
        <v>1.2</v>
      </c>
      <c r="BD2434">
        <v>151.089</v>
      </c>
      <c r="BE2434">
        <v>10.79</v>
      </c>
      <c r="BF2434">
        <v>19.100000000000001</v>
      </c>
      <c r="BG2434">
        <v>24.6</v>
      </c>
      <c r="BI2434">
        <v>2.77</v>
      </c>
      <c r="BJ2434">
        <v>78.86</v>
      </c>
      <c r="BK2434">
        <v>0.92600000000000005</v>
      </c>
    </row>
    <row r="2435" spans="1:67" x14ac:dyDescent="0.3">
      <c r="A2435" t="s">
        <v>210</v>
      </c>
      <c r="B2435" t="s">
        <v>211</v>
      </c>
      <c r="C2435" t="s">
        <v>116</v>
      </c>
      <c r="D2435" s="33">
        <v>43995</v>
      </c>
      <c r="E2435">
        <v>2068691</v>
      </c>
      <c r="F2435">
        <v>24177</v>
      </c>
      <c r="G2435">
        <v>21254.571</v>
      </c>
      <c r="H2435">
        <v>118077</v>
      </c>
      <c r="I2435">
        <v>720</v>
      </c>
      <c r="J2435">
        <v>731.28599999999994</v>
      </c>
      <c r="K2435">
        <v>6213.87</v>
      </c>
      <c r="L2435">
        <v>72.622</v>
      </c>
      <c r="M2435">
        <v>63.844000000000001</v>
      </c>
      <c r="N2435">
        <v>354.67599999999999</v>
      </c>
      <c r="O2435">
        <v>2.1629999999999998</v>
      </c>
      <c r="P2435">
        <v>2.1970000000000001</v>
      </c>
      <c r="Q2435">
        <v>1.07</v>
      </c>
      <c r="Z2435">
        <v>531752</v>
      </c>
      <c r="AA2435">
        <v>26273916</v>
      </c>
      <c r="AB2435">
        <v>78.921000000000006</v>
      </c>
      <c r="AC2435">
        <v>1.597</v>
      </c>
      <c r="AD2435">
        <v>543987</v>
      </c>
      <c r="AE2435">
        <v>1.6339999999999999</v>
      </c>
      <c r="AF2435">
        <v>5.8000000000000003E-2</v>
      </c>
      <c r="AG2435">
        <v>17.2</v>
      </c>
      <c r="AH2435" t="s">
        <v>204</v>
      </c>
      <c r="AV2435">
        <v>72.69</v>
      </c>
      <c r="AW2435">
        <v>332915074</v>
      </c>
      <c r="AX2435">
        <v>35.607999999999997</v>
      </c>
      <c r="AY2435">
        <v>38.299999999999997</v>
      </c>
      <c r="AZ2435">
        <v>15.413</v>
      </c>
      <c r="BA2435">
        <v>9.7319999999999993</v>
      </c>
      <c r="BB2435">
        <v>54225.446000000004</v>
      </c>
      <c r="BC2435">
        <v>1.2</v>
      </c>
      <c r="BD2435">
        <v>151.089</v>
      </c>
      <c r="BE2435">
        <v>10.79</v>
      </c>
      <c r="BF2435">
        <v>19.100000000000001</v>
      </c>
      <c r="BG2435">
        <v>24.6</v>
      </c>
      <c r="BI2435">
        <v>2.77</v>
      </c>
      <c r="BJ2435">
        <v>78.86</v>
      </c>
      <c r="BK2435">
        <v>0.92600000000000005</v>
      </c>
    </row>
    <row r="2436" spans="1:67" x14ac:dyDescent="0.3">
      <c r="A2436" t="s">
        <v>210</v>
      </c>
      <c r="B2436" t="s">
        <v>211</v>
      </c>
      <c r="C2436" t="s">
        <v>116</v>
      </c>
      <c r="D2436" s="33">
        <v>43996</v>
      </c>
      <c r="E2436">
        <v>2087592</v>
      </c>
      <c r="F2436">
        <v>18901</v>
      </c>
      <c r="G2436">
        <v>21404.429</v>
      </c>
      <c r="H2436">
        <v>118425</v>
      </c>
      <c r="I2436">
        <v>348</v>
      </c>
      <c r="J2436">
        <v>715.71400000000006</v>
      </c>
      <c r="K2436">
        <v>6270.6440000000002</v>
      </c>
      <c r="L2436">
        <v>56.774000000000001</v>
      </c>
      <c r="M2436">
        <v>64.293999999999997</v>
      </c>
      <c r="N2436">
        <v>355.721</v>
      </c>
      <c r="O2436">
        <v>1.0449999999999999</v>
      </c>
      <c r="P2436">
        <v>2.15</v>
      </c>
      <c r="Q2436">
        <v>1.0900000000000001</v>
      </c>
      <c r="Z2436">
        <v>413163</v>
      </c>
      <c r="AA2436">
        <v>26687079</v>
      </c>
      <c r="AB2436">
        <v>80.162000000000006</v>
      </c>
      <c r="AC2436">
        <v>1.2410000000000001</v>
      </c>
      <c r="AD2436">
        <v>545059</v>
      </c>
      <c r="AE2436">
        <v>1.637</v>
      </c>
      <c r="AF2436">
        <v>5.8999999999999997E-2</v>
      </c>
      <c r="AG2436">
        <v>16.899999999999999</v>
      </c>
      <c r="AH2436" t="s">
        <v>204</v>
      </c>
      <c r="AV2436">
        <v>72.69</v>
      </c>
      <c r="AW2436">
        <v>332915074</v>
      </c>
      <c r="AX2436">
        <v>35.607999999999997</v>
      </c>
      <c r="AY2436">
        <v>38.299999999999997</v>
      </c>
      <c r="AZ2436">
        <v>15.413</v>
      </c>
      <c r="BA2436">
        <v>9.7319999999999993</v>
      </c>
      <c r="BB2436">
        <v>54225.446000000004</v>
      </c>
      <c r="BC2436">
        <v>1.2</v>
      </c>
      <c r="BD2436">
        <v>151.089</v>
      </c>
      <c r="BE2436">
        <v>10.79</v>
      </c>
      <c r="BF2436">
        <v>19.100000000000001</v>
      </c>
      <c r="BG2436">
        <v>24.6</v>
      </c>
      <c r="BI2436">
        <v>2.77</v>
      </c>
      <c r="BJ2436">
        <v>78.86</v>
      </c>
      <c r="BK2436">
        <v>0.92600000000000005</v>
      </c>
      <c r="BL2436">
        <v>133196.4</v>
      </c>
      <c r="BM2436">
        <v>9.6300000000000008</v>
      </c>
      <c r="BN2436">
        <v>9.07</v>
      </c>
      <c r="BO2436">
        <v>400.091225667961</v>
      </c>
    </row>
    <row r="2437" spans="1:67" x14ac:dyDescent="0.3">
      <c r="A2437" t="s">
        <v>210</v>
      </c>
      <c r="B2437" t="s">
        <v>211</v>
      </c>
      <c r="C2437" t="s">
        <v>116</v>
      </c>
      <c r="D2437" s="33">
        <v>43997</v>
      </c>
      <c r="E2437">
        <v>2108589</v>
      </c>
      <c r="F2437">
        <v>20997</v>
      </c>
      <c r="G2437">
        <v>21990.143</v>
      </c>
      <c r="H2437">
        <v>118826</v>
      </c>
      <c r="I2437">
        <v>401</v>
      </c>
      <c r="J2437">
        <v>700</v>
      </c>
      <c r="K2437">
        <v>6333.7139999999999</v>
      </c>
      <c r="L2437">
        <v>63.07</v>
      </c>
      <c r="M2437">
        <v>66.052999999999997</v>
      </c>
      <c r="N2437">
        <v>356.92599999999999</v>
      </c>
      <c r="O2437">
        <v>1.2050000000000001</v>
      </c>
      <c r="P2437">
        <v>2.1030000000000002</v>
      </c>
      <c r="Q2437">
        <v>1.1100000000000001</v>
      </c>
      <c r="Z2437">
        <v>506558</v>
      </c>
      <c r="AA2437">
        <v>27193637</v>
      </c>
      <c r="AB2437">
        <v>81.683000000000007</v>
      </c>
      <c r="AC2437">
        <v>1.522</v>
      </c>
      <c r="AD2437">
        <v>553237</v>
      </c>
      <c r="AE2437">
        <v>1.6619999999999999</v>
      </c>
      <c r="AF2437">
        <v>6.0999999999999999E-2</v>
      </c>
      <c r="AG2437">
        <v>16.399999999999999</v>
      </c>
      <c r="AH2437" t="s">
        <v>204</v>
      </c>
      <c r="AV2437">
        <v>68.98</v>
      </c>
      <c r="AW2437">
        <v>332915074</v>
      </c>
      <c r="AX2437">
        <v>35.607999999999997</v>
      </c>
      <c r="AY2437">
        <v>38.299999999999997</v>
      </c>
      <c r="AZ2437">
        <v>15.413</v>
      </c>
      <c r="BA2437">
        <v>9.7319999999999993</v>
      </c>
      <c r="BB2437">
        <v>54225.446000000004</v>
      </c>
      <c r="BC2437">
        <v>1.2</v>
      </c>
      <c r="BD2437">
        <v>151.089</v>
      </c>
      <c r="BE2437">
        <v>10.79</v>
      </c>
      <c r="BF2437">
        <v>19.100000000000001</v>
      </c>
      <c r="BG2437">
        <v>24.6</v>
      </c>
      <c r="BI2437">
        <v>2.77</v>
      </c>
      <c r="BJ2437">
        <v>78.86</v>
      </c>
      <c r="BK2437">
        <v>0.92600000000000005</v>
      </c>
    </row>
    <row r="2438" spans="1:67" x14ac:dyDescent="0.3">
      <c r="A2438" t="s">
        <v>210</v>
      </c>
      <c r="B2438" t="s">
        <v>211</v>
      </c>
      <c r="C2438" t="s">
        <v>116</v>
      </c>
      <c r="D2438" s="33">
        <v>43998</v>
      </c>
      <c r="E2438">
        <v>2133122</v>
      </c>
      <c r="F2438">
        <v>24533</v>
      </c>
      <c r="G2438">
        <v>22594.571</v>
      </c>
      <c r="H2438">
        <v>119612</v>
      </c>
      <c r="I2438">
        <v>786</v>
      </c>
      <c r="J2438">
        <v>681.71400000000006</v>
      </c>
      <c r="K2438">
        <v>6407.4059999999999</v>
      </c>
      <c r="L2438">
        <v>73.691000000000003</v>
      </c>
      <c r="M2438">
        <v>67.869</v>
      </c>
      <c r="N2438">
        <v>359.28699999999998</v>
      </c>
      <c r="O2438">
        <v>2.3610000000000002</v>
      </c>
      <c r="P2438">
        <v>2.048</v>
      </c>
      <c r="Q2438">
        <v>1.1299999999999999</v>
      </c>
      <c r="Z2438">
        <v>673046</v>
      </c>
      <c r="AA2438">
        <v>27866683</v>
      </c>
      <c r="AB2438">
        <v>83.704999999999998</v>
      </c>
      <c r="AC2438">
        <v>2.0219999999999998</v>
      </c>
      <c r="AD2438">
        <v>569312</v>
      </c>
      <c r="AE2438">
        <v>1.71</v>
      </c>
      <c r="AF2438">
        <v>6.3E-2</v>
      </c>
      <c r="AG2438">
        <v>15.9</v>
      </c>
      <c r="AH2438" t="s">
        <v>204</v>
      </c>
      <c r="AV2438">
        <v>68.98</v>
      </c>
      <c r="AW2438">
        <v>332915074</v>
      </c>
      <c r="AX2438">
        <v>35.607999999999997</v>
      </c>
      <c r="AY2438">
        <v>38.299999999999997</v>
      </c>
      <c r="AZ2438">
        <v>15.413</v>
      </c>
      <c r="BA2438">
        <v>9.7319999999999993</v>
      </c>
      <c r="BB2438">
        <v>54225.446000000004</v>
      </c>
      <c r="BC2438">
        <v>1.2</v>
      </c>
      <c r="BD2438">
        <v>151.089</v>
      </c>
      <c r="BE2438">
        <v>10.79</v>
      </c>
      <c r="BF2438">
        <v>19.100000000000001</v>
      </c>
      <c r="BG2438">
        <v>24.6</v>
      </c>
      <c r="BI2438">
        <v>2.77</v>
      </c>
      <c r="BJ2438">
        <v>78.86</v>
      </c>
      <c r="BK2438">
        <v>0.92600000000000005</v>
      </c>
    </row>
    <row r="2439" spans="1:67" x14ac:dyDescent="0.3">
      <c r="A2439" t="s">
        <v>210</v>
      </c>
      <c r="B2439" t="s">
        <v>211</v>
      </c>
      <c r="C2439" t="s">
        <v>116</v>
      </c>
      <c r="D2439" s="33">
        <v>43999</v>
      </c>
      <c r="E2439">
        <v>2160182</v>
      </c>
      <c r="F2439">
        <v>27060</v>
      </c>
      <c r="G2439">
        <v>23357.286</v>
      </c>
      <c r="H2439">
        <v>120359</v>
      </c>
      <c r="I2439">
        <v>747</v>
      </c>
      <c r="J2439">
        <v>663.42899999999997</v>
      </c>
      <c r="K2439">
        <v>6488.6880000000001</v>
      </c>
      <c r="L2439">
        <v>81.281999999999996</v>
      </c>
      <c r="M2439">
        <v>70.16</v>
      </c>
      <c r="N2439">
        <v>361.53100000000001</v>
      </c>
      <c r="O2439">
        <v>2.2440000000000002</v>
      </c>
      <c r="P2439">
        <v>1.9930000000000001</v>
      </c>
      <c r="Q2439">
        <v>1.1599999999999999</v>
      </c>
      <c r="Z2439">
        <v>706065</v>
      </c>
      <c r="AA2439">
        <v>28572748</v>
      </c>
      <c r="AB2439">
        <v>85.825999999999993</v>
      </c>
      <c r="AC2439">
        <v>2.121</v>
      </c>
      <c r="AD2439">
        <v>580328</v>
      </c>
      <c r="AE2439">
        <v>1.7430000000000001</v>
      </c>
      <c r="AF2439">
        <v>6.6000000000000003E-2</v>
      </c>
      <c r="AG2439">
        <v>15.2</v>
      </c>
      <c r="AH2439" t="s">
        <v>204</v>
      </c>
      <c r="AV2439">
        <v>68.98</v>
      </c>
      <c r="AW2439">
        <v>332915074</v>
      </c>
      <c r="AX2439">
        <v>35.607999999999997</v>
      </c>
      <c r="AY2439">
        <v>38.299999999999997</v>
      </c>
      <c r="AZ2439">
        <v>15.413</v>
      </c>
      <c r="BA2439">
        <v>9.7319999999999993</v>
      </c>
      <c r="BB2439">
        <v>54225.446000000004</v>
      </c>
      <c r="BC2439">
        <v>1.2</v>
      </c>
      <c r="BD2439">
        <v>151.089</v>
      </c>
      <c r="BE2439">
        <v>10.79</v>
      </c>
      <c r="BF2439">
        <v>19.100000000000001</v>
      </c>
      <c r="BG2439">
        <v>24.6</v>
      </c>
      <c r="BI2439">
        <v>2.77</v>
      </c>
      <c r="BJ2439">
        <v>78.86</v>
      </c>
      <c r="BK2439">
        <v>0.92600000000000005</v>
      </c>
    </row>
    <row r="2440" spans="1:67" x14ac:dyDescent="0.3">
      <c r="A2440" t="s">
        <v>210</v>
      </c>
      <c r="B2440" t="s">
        <v>211</v>
      </c>
      <c r="C2440" t="s">
        <v>116</v>
      </c>
      <c r="D2440" s="33">
        <v>44000</v>
      </c>
      <c r="E2440">
        <v>2188400</v>
      </c>
      <c r="F2440">
        <v>28218</v>
      </c>
      <c r="G2440">
        <v>24205.429</v>
      </c>
      <c r="H2440">
        <v>121059</v>
      </c>
      <c r="I2440">
        <v>700</v>
      </c>
      <c r="J2440">
        <v>646.71400000000006</v>
      </c>
      <c r="K2440">
        <v>6573.4480000000003</v>
      </c>
      <c r="L2440">
        <v>84.76</v>
      </c>
      <c r="M2440">
        <v>72.707999999999998</v>
      </c>
      <c r="N2440">
        <v>363.63299999999998</v>
      </c>
      <c r="O2440">
        <v>2.1030000000000002</v>
      </c>
      <c r="P2440">
        <v>1.9430000000000001</v>
      </c>
      <c r="Q2440">
        <v>1.18</v>
      </c>
      <c r="Z2440">
        <v>702108</v>
      </c>
      <c r="AA2440">
        <v>29274856</v>
      </c>
      <c r="AB2440">
        <v>87.935000000000002</v>
      </c>
      <c r="AC2440">
        <v>2.109</v>
      </c>
      <c r="AD2440">
        <v>592775</v>
      </c>
      <c r="AE2440">
        <v>1.7809999999999999</v>
      </c>
      <c r="AF2440">
        <v>6.9000000000000006E-2</v>
      </c>
      <c r="AG2440">
        <v>14.5</v>
      </c>
      <c r="AH2440" t="s">
        <v>204</v>
      </c>
      <c r="AV2440">
        <v>68.98</v>
      </c>
      <c r="AW2440">
        <v>332915074</v>
      </c>
      <c r="AX2440">
        <v>35.607999999999997</v>
      </c>
      <c r="AY2440">
        <v>38.299999999999997</v>
      </c>
      <c r="AZ2440">
        <v>15.413</v>
      </c>
      <c r="BA2440">
        <v>9.7319999999999993</v>
      </c>
      <c r="BB2440">
        <v>54225.446000000004</v>
      </c>
      <c r="BC2440">
        <v>1.2</v>
      </c>
      <c r="BD2440">
        <v>151.089</v>
      </c>
      <c r="BE2440">
        <v>10.79</v>
      </c>
      <c r="BF2440">
        <v>19.100000000000001</v>
      </c>
      <c r="BG2440">
        <v>24.6</v>
      </c>
      <c r="BI2440">
        <v>2.77</v>
      </c>
      <c r="BJ2440">
        <v>78.86</v>
      </c>
      <c r="BK2440">
        <v>0.92600000000000005</v>
      </c>
    </row>
    <row r="2441" spans="1:67" x14ac:dyDescent="0.3">
      <c r="A2441" t="s">
        <v>210</v>
      </c>
      <c r="B2441" t="s">
        <v>211</v>
      </c>
      <c r="C2441" t="s">
        <v>116</v>
      </c>
      <c r="D2441" s="33">
        <v>44001</v>
      </c>
      <c r="E2441">
        <v>2219461</v>
      </c>
      <c r="F2441">
        <v>31061</v>
      </c>
      <c r="G2441">
        <v>24992.429</v>
      </c>
      <c r="H2441">
        <v>121693</v>
      </c>
      <c r="I2441">
        <v>634</v>
      </c>
      <c r="J2441">
        <v>619.42899999999997</v>
      </c>
      <c r="K2441">
        <v>6666.7479999999996</v>
      </c>
      <c r="L2441">
        <v>93.3</v>
      </c>
      <c r="M2441">
        <v>75.070999999999998</v>
      </c>
      <c r="N2441">
        <v>365.53800000000001</v>
      </c>
      <c r="O2441">
        <v>1.9039999999999999</v>
      </c>
      <c r="P2441">
        <v>1.861</v>
      </c>
      <c r="Q2441">
        <v>1.2</v>
      </c>
      <c r="Z2441">
        <v>704437</v>
      </c>
      <c r="AA2441">
        <v>29979293</v>
      </c>
      <c r="AB2441">
        <v>90.051000000000002</v>
      </c>
      <c r="AC2441">
        <v>2.1160000000000001</v>
      </c>
      <c r="AD2441">
        <v>605304</v>
      </c>
      <c r="AE2441">
        <v>1.8180000000000001</v>
      </c>
      <c r="AF2441">
        <v>7.1999999999999995E-2</v>
      </c>
      <c r="AG2441">
        <v>13.9</v>
      </c>
      <c r="AH2441" t="s">
        <v>204</v>
      </c>
      <c r="AV2441">
        <v>68.98</v>
      </c>
      <c r="AW2441">
        <v>332915074</v>
      </c>
      <c r="AX2441">
        <v>35.607999999999997</v>
      </c>
      <c r="AY2441">
        <v>38.299999999999997</v>
      </c>
      <c r="AZ2441">
        <v>15.413</v>
      </c>
      <c r="BA2441">
        <v>9.7319999999999993</v>
      </c>
      <c r="BB2441">
        <v>54225.446000000004</v>
      </c>
      <c r="BC2441">
        <v>1.2</v>
      </c>
      <c r="BD2441">
        <v>151.089</v>
      </c>
      <c r="BE2441">
        <v>10.79</v>
      </c>
      <c r="BF2441">
        <v>19.100000000000001</v>
      </c>
      <c r="BG2441">
        <v>24.6</v>
      </c>
      <c r="BI2441">
        <v>2.77</v>
      </c>
      <c r="BJ2441">
        <v>78.86</v>
      </c>
      <c r="BK2441">
        <v>0.92600000000000005</v>
      </c>
    </row>
    <row r="2442" spans="1:67" x14ac:dyDescent="0.3">
      <c r="A2442" t="s">
        <v>210</v>
      </c>
      <c r="B2442" t="s">
        <v>211</v>
      </c>
      <c r="C2442" t="s">
        <v>116</v>
      </c>
      <c r="D2442" s="33">
        <v>44002</v>
      </c>
      <c r="E2442">
        <v>2251274</v>
      </c>
      <c r="F2442">
        <v>31813</v>
      </c>
      <c r="G2442">
        <v>26083.286</v>
      </c>
      <c r="H2442">
        <v>122257</v>
      </c>
      <c r="I2442">
        <v>564</v>
      </c>
      <c r="J2442">
        <v>597.14300000000003</v>
      </c>
      <c r="K2442">
        <v>6762.3069999999998</v>
      </c>
      <c r="L2442">
        <v>95.558999999999997</v>
      </c>
      <c r="M2442">
        <v>78.347999999999999</v>
      </c>
      <c r="N2442">
        <v>367.23200000000003</v>
      </c>
      <c r="O2442">
        <v>1.694</v>
      </c>
      <c r="P2442">
        <v>1.794</v>
      </c>
      <c r="Q2442">
        <v>1.22</v>
      </c>
      <c r="Z2442">
        <v>584238</v>
      </c>
      <c r="AA2442">
        <v>30563531</v>
      </c>
      <c r="AB2442">
        <v>91.805999999999997</v>
      </c>
      <c r="AC2442">
        <v>1.7549999999999999</v>
      </c>
      <c r="AD2442">
        <v>612802</v>
      </c>
      <c r="AE2442">
        <v>1.841</v>
      </c>
      <c r="AF2442">
        <v>7.3999999999999996E-2</v>
      </c>
      <c r="AG2442">
        <v>13.5</v>
      </c>
      <c r="AH2442" t="s">
        <v>204</v>
      </c>
      <c r="AV2442">
        <v>68.98</v>
      </c>
      <c r="AW2442">
        <v>332915074</v>
      </c>
      <c r="AX2442">
        <v>35.607999999999997</v>
      </c>
      <c r="AY2442">
        <v>38.299999999999997</v>
      </c>
      <c r="AZ2442">
        <v>15.413</v>
      </c>
      <c r="BA2442">
        <v>9.7319999999999993</v>
      </c>
      <c r="BB2442">
        <v>54225.446000000004</v>
      </c>
      <c r="BC2442">
        <v>1.2</v>
      </c>
      <c r="BD2442">
        <v>151.089</v>
      </c>
      <c r="BE2442">
        <v>10.79</v>
      </c>
      <c r="BF2442">
        <v>19.100000000000001</v>
      </c>
      <c r="BG2442">
        <v>24.6</v>
      </c>
      <c r="BI2442">
        <v>2.77</v>
      </c>
      <c r="BJ2442">
        <v>78.86</v>
      </c>
      <c r="BK2442">
        <v>0.92600000000000005</v>
      </c>
    </row>
    <row r="2443" spans="1:67" x14ac:dyDescent="0.3">
      <c r="A2443" t="s">
        <v>210</v>
      </c>
      <c r="B2443" t="s">
        <v>211</v>
      </c>
      <c r="C2443" t="s">
        <v>116</v>
      </c>
      <c r="D2443" s="33">
        <v>44003</v>
      </c>
      <c r="E2443">
        <v>2277123</v>
      </c>
      <c r="F2443">
        <v>25849</v>
      </c>
      <c r="G2443">
        <v>27075.857</v>
      </c>
      <c r="H2443">
        <v>122574</v>
      </c>
      <c r="I2443">
        <v>317</v>
      </c>
      <c r="J2443">
        <v>592.71400000000006</v>
      </c>
      <c r="K2443">
        <v>6839.9520000000002</v>
      </c>
      <c r="L2443">
        <v>77.644000000000005</v>
      </c>
      <c r="M2443">
        <v>81.33</v>
      </c>
      <c r="N2443">
        <v>368.18400000000003</v>
      </c>
      <c r="O2443">
        <v>0.95199999999999996</v>
      </c>
      <c r="P2443">
        <v>1.78</v>
      </c>
      <c r="Q2443">
        <v>1.24</v>
      </c>
      <c r="Z2443">
        <v>421427</v>
      </c>
      <c r="AA2443">
        <v>30984958</v>
      </c>
      <c r="AB2443">
        <v>93.072000000000003</v>
      </c>
      <c r="AC2443">
        <v>1.266</v>
      </c>
      <c r="AD2443">
        <v>613983</v>
      </c>
      <c r="AE2443">
        <v>1.8440000000000001</v>
      </c>
      <c r="AF2443">
        <v>7.4999999999999997E-2</v>
      </c>
      <c r="AG2443">
        <v>13.3</v>
      </c>
      <c r="AH2443" t="s">
        <v>204</v>
      </c>
      <c r="AV2443">
        <v>68.98</v>
      </c>
      <c r="AW2443">
        <v>332915074</v>
      </c>
      <c r="AX2443">
        <v>35.607999999999997</v>
      </c>
      <c r="AY2443">
        <v>38.299999999999997</v>
      </c>
      <c r="AZ2443">
        <v>15.413</v>
      </c>
      <c r="BA2443">
        <v>9.7319999999999993</v>
      </c>
      <c r="BB2443">
        <v>54225.446000000004</v>
      </c>
      <c r="BC2443">
        <v>1.2</v>
      </c>
      <c r="BD2443">
        <v>151.089</v>
      </c>
      <c r="BE2443">
        <v>10.79</v>
      </c>
      <c r="BF2443">
        <v>19.100000000000001</v>
      </c>
      <c r="BG2443">
        <v>24.6</v>
      </c>
      <c r="BI2443">
        <v>2.77</v>
      </c>
      <c r="BJ2443">
        <v>78.86</v>
      </c>
      <c r="BK2443">
        <v>0.92600000000000005</v>
      </c>
      <c r="BL2443">
        <v>138118.6</v>
      </c>
      <c r="BM2443">
        <v>9.6199999999999992</v>
      </c>
      <c r="BN2443">
        <v>9.2799999999999994</v>
      </c>
      <c r="BO2443">
        <v>414.876377751522</v>
      </c>
    </row>
    <row r="2444" spans="1:67" x14ac:dyDescent="0.3">
      <c r="A2444" t="s">
        <v>210</v>
      </c>
      <c r="B2444" t="s">
        <v>211</v>
      </c>
      <c r="C2444" t="s">
        <v>116</v>
      </c>
      <c r="D2444" s="33">
        <v>44004</v>
      </c>
      <c r="E2444">
        <v>2306849</v>
      </c>
      <c r="F2444">
        <v>29726</v>
      </c>
      <c r="G2444">
        <v>28322.857</v>
      </c>
      <c r="H2444">
        <v>122952</v>
      </c>
      <c r="I2444">
        <v>378</v>
      </c>
      <c r="J2444">
        <v>589.42899999999997</v>
      </c>
      <c r="K2444">
        <v>6929.2420000000002</v>
      </c>
      <c r="L2444">
        <v>89.29</v>
      </c>
      <c r="M2444">
        <v>85.075000000000003</v>
      </c>
      <c r="N2444">
        <v>369.31900000000002</v>
      </c>
      <c r="O2444">
        <v>1.135</v>
      </c>
      <c r="P2444">
        <v>1.7709999999999999</v>
      </c>
      <c r="Q2444">
        <v>1.26</v>
      </c>
      <c r="Z2444">
        <v>548119</v>
      </c>
      <c r="AA2444">
        <v>31533077</v>
      </c>
      <c r="AB2444">
        <v>94.718000000000004</v>
      </c>
      <c r="AC2444">
        <v>1.6459999999999999</v>
      </c>
      <c r="AD2444">
        <v>619920</v>
      </c>
      <c r="AE2444">
        <v>1.8620000000000001</v>
      </c>
      <c r="AF2444">
        <v>7.6999999999999999E-2</v>
      </c>
      <c r="AG2444">
        <v>13</v>
      </c>
      <c r="AH2444" t="s">
        <v>204</v>
      </c>
      <c r="AV2444">
        <v>68.98</v>
      </c>
      <c r="AW2444">
        <v>332915074</v>
      </c>
      <c r="AX2444">
        <v>35.607999999999997</v>
      </c>
      <c r="AY2444">
        <v>38.299999999999997</v>
      </c>
      <c r="AZ2444">
        <v>15.413</v>
      </c>
      <c r="BA2444">
        <v>9.7319999999999993</v>
      </c>
      <c r="BB2444">
        <v>54225.446000000004</v>
      </c>
      <c r="BC2444">
        <v>1.2</v>
      </c>
      <c r="BD2444">
        <v>151.089</v>
      </c>
      <c r="BE2444">
        <v>10.79</v>
      </c>
      <c r="BF2444">
        <v>19.100000000000001</v>
      </c>
      <c r="BG2444">
        <v>24.6</v>
      </c>
      <c r="BI2444">
        <v>2.77</v>
      </c>
      <c r="BJ2444">
        <v>78.86</v>
      </c>
      <c r="BK2444">
        <v>0.92600000000000005</v>
      </c>
    </row>
    <row r="2445" spans="1:67" x14ac:dyDescent="0.3">
      <c r="A2445" t="s">
        <v>210</v>
      </c>
      <c r="B2445" t="s">
        <v>211</v>
      </c>
      <c r="C2445" t="s">
        <v>116</v>
      </c>
      <c r="D2445" s="33">
        <v>44005</v>
      </c>
      <c r="E2445">
        <v>2345439</v>
      </c>
      <c r="F2445">
        <v>38590</v>
      </c>
      <c r="G2445">
        <v>30331</v>
      </c>
      <c r="H2445">
        <v>123691</v>
      </c>
      <c r="I2445">
        <v>739</v>
      </c>
      <c r="J2445">
        <v>582.71400000000006</v>
      </c>
      <c r="K2445">
        <v>7045.1570000000002</v>
      </c>
      <c r="L2445">
        <v>115.91500000000001</v>
      </c>
      <c r="M2445">
        <v>91.106999999999999</v>
      </c>
      <c r="N2445">
        <v>371.53899999999999</v>
      </c>
      <c r="O2445">
        <v>2.2200000000000002</v>
      </c>
      <c r="P2445">
        <v>1.75</v>
      </c>
      <c r="Q2445">
        <v>1.29</v>
      </c>
      <c r="Z2445">
        <v>700692</v>
      </c>
      <c r="AA2445">
        <v>32233769</v>
      </c>
      <c r="AB2445">
        <v>96.822999999999993</v>
      </c>
      <c r="AC2445">
        <v>2.105</v>
      </c>
      <c r="AD2445">
        <v>623869</v>
      </c>
      <c r="AE2445">
        <v>1.8740000000000001</v>
      </c>
      <c r="AF2445">
        <v>7.8E-2</v>
      </c>
      <c r="AG2445">
        <v>12.8</v>
      </c>
      <c r="AH2445" t="s">
        <v>204</v>
      </c>
      <c r="AV2445">
        <v>68.98</v>
      </c>
      <c r="AW2445">
        <v>332915074</v>
      </c>
      <c r="AX2445">
        <v>35.607999999999997</v>
      </c>
      <c r="AY2445">
        <v>38.299999999999997</v>
      </c>
      <c r="AZ2445">
        <v>15.413</v>
      </c>
      <c r="BA2445">
        <v>9.7319999999999993</v>
      </c>
      <c r="BB2445">
        <v>54225.446000000004</v>
      </c>
      <c r="BC2445">
        <v>1.2</v>
      </c>
      <c r="BD2445">
        <v>151.089</v>
      </c>
      <c r="BE2445">
        <v>10.79</v>
      </c>
      <c r="BF2445">
        <v>19.100000000000001</v>
      </c>
      <c r="BG2445">
        <v>24.6</v>
      </c>
      <c r="BI2445">
        <v>2.77</v>
      </c>
      <c r="BJ2445">
        <v>78.86</v>
      </c>
      <c r="BK2445">
        <v>0.92600000000000005</v>
      </c>
    </row>
    <row r="2446" spans="1:67" x14ac:dyDescent="0.3">
      <c r="A2446" t="s">
        <v>210</v>
      </c>
      <c r="B2446" t="s">
        <v>211</v>
      </c>
      <c r="C2446" t="s">
        <v>116</v>
      </c>
      <c r="D2446" s="33">
        <v>44006</v>
      </c>
      <c r="E2446">
        <v>2381696</v>
      </c>
      <c r="F2446">
        <v>36257</v>
      </c>
      <c r="G2446">
        <v>31644.857</v>
      </c>
      <c r="H2446">
        <v>124446</v>
      </c>
      <c r="I2446">
        <v>755</v>
      </c>
      <c r="J2446">
        <v>583.85699999999997</v>
      </c>
      <c r="K2446">
        <v>7154.0649999999996</v>
      </c>
      <c r="L2446">
        <v>108.908</v>
      </c>
      <c r="M2446">
        <v>95.054000000000002</v>
      </c>
      <c r="N2446">
        <v>373.80700000000002</v>
      </c>
      <c r="O2446">
        <v>2.2679999999999998</v>
      </c>
      <c r="P2446">
        <v>1.754</v>
      </c>
      <c r="Q2446">
        <v>1.29</v>
      </c>
      <c r="Z2446">
        <v>767142</v>
      </c>
      <c r="AA2446">
        <v>33000911</v>
      </c>
      <c r="AB2446">
        <v>99.126999999999995</v>
      </c>
      <c r="AC2446">
        <v>2.3039999999999998</v>
      </c>
      <c r="AD2446">
        <v>632595</v>
      </c>
      <c r="AE2446">
        <v>1.9</v>
      </c>
      <c r="AF2446">
        <v>7.9000000000000001E-2</v>
      </c>
      <c r="AG2446">
        <v>12.7</v>
      </c>
      <c r="AH2446" t="s">
        <v>204</v>
      </c>
      <c r="AV2446">
        <v>68.98</v>
      </c>
      <c r="AW2446">
        <v>332915074</v>
      </c>
      <c r="AX2446">
        <v>35.607999999999997</v>
      </c>
      <c r="AY2446">
        <v>38.299999999999997</v>
      </c>
      <c r="AZ2446">
        <v>15.413</v>
      </c>
      <c r="BA2446">
        <v>9.7319999999999993</v>
      </c>
      <c r="BB2446">
        <v>54225.446000000004</v>
      </c>
      <c r="BC2446">
        <v>1.2</v>
      </c>
      <c r="BD2446">
        <v>151.089</v>
      </c>
      <c r="BE2446">
        <v>10.79</v>
      </c>
      <c r="BF2446">
        <v>19.100000000000001</v>
      </c>
      <c r="BG2446">
        <v>24.6</v>
      </c>
      <c r="BI2446">
        <v>2.77</v>
      </c>
      <c r="BJ2446">
        <v>78.86</v>
      </c>
      <c r="BK2446">
        <v>0.92600000000000005</v>
      </c>
    </row>
    <row r="2447" spans="1:67" x14ac:dyDescent="0.3">
      <c r="A2447" t="s">
        <v>210</v>
      </c>
      <c r="B2447" t="s">
        <v>211</v>
      </c>
      <c r="C2447" t="s">
        <v>116</v>
      </c>
      <c r="D2447" s="33">
        <v>44007</v>
      </c>
      <c r="E2447">
        <v>2421070</v>
      </c>
      <c r="F2447">
        <v>39374</v>
      </c>
      <c r="G2447">
        <v>33238.571000000004</v>
      </c>
      <c r="H2447">
        <v>124994</v>
      </c>
      <c r="I2447">
        <v>548</v>
      </c>
      <c r="J2447">
        <v>562.14300000000003</v>
      </c>
      <c r="K2447">
        <v>7272.335</v>
      </c>
      <c r="L2447">
        <v>118.27</v>
      </c>
      <c r="M2447">
        <v>99.840999999999994</v>
      </c>
      <c r="N2447">
        <v>375.45299999999997</v>
      </c>
      <c r="O2447">
        <v>1.6459999999999999</v>
      </c>
      <c r="P2447">
        <v>1.6890000000000001</v>
      </c>
      <c r="Q2447">
        <v>1.3</v>
      </c>
      <c r="Z2447">
        <v>771639</v>
      </c>
      <c r="AA2447">
        <v>33772550</v>
      </c>
      <c r="AB2447">
        <v>101.44499999999999</v>
      </c>
      <c r="AC2447">
        <v>2.3180000000000001</v>
      </c>
      <c r="AD2447">
        <v>642528</v>
      </c>
      <c r="AE2447">
        <v>1.93</v>
      </c>
      <c r="AF2447">
        <v>0.08</v>
      </c>
      <c r="AG2447">
        <v>12.5</v>
      </c>
      <c r="AH2447" t="s">
        <v>204</v>
      </c>
      <c r="AV2447">
        <v>68.98</v>
      </c>
      <c r="AW2447">
        <v>332915074</v>
      </c>
      <c r="AX2447">
        <v>35.607999999999997</v>
      </c>
      <c r="AY2447">
        <v>38.299999999999997</v>
      </c>
      <c r="AZ2447">
        <v>15.413</v>
      </c>
      <c r="BA2447">
        <v>9.7319999999999993</v>
      </c>
      <c r="BB2447">
        <v>54225.446000000004</v>
      </c>
      <c r="BC2447">
        <v>1.2</v>
      </c>
      <c r="BD2447">
        <v>151.089</v>
      </c>
      <c r="BE2447">
        <v>10.79</v>
      </c>
      <c r="BF2447">
        <v>19.100000000000001</v>
      </c>
      <c r="BG2447">
        <v>24.6</v>
      </c>
      <c r="BI2447">
        <v>2.77</v>
      </c>
      <c r="BJ2447">
        <v>78.86</v>
      </c>
      <c r="BK2447">
        <v>0.92600000000000005</v>
      </c>
    </row>
    <row r="2448" spans="1:67" x14ac:dyDescent="0.3">
      <c r="A2448" t="s">
        <v>210</v>
      </c>
      <c r="B2448" t="s">
        <v>211</v>
      </c>
      <c r="C2448" t="s">
        <v>116</v>
      </c>
      <c r="D2448" s="33">
        <v>44008</v>
      </c>
      <c r="E2448">
        <v>2470184</v>
      </c>
      <c r="F2448">
        <v>49114</v>
      </c>
      <c r="G2448">
        <v>35817.571000000004</v>
      </c>
      <c r="H2448">
        <v>125620</v>
      </c>
      <c r="I2448">
        <v>626</v>
      </c>
      <c r="J2448">
        <v>561</v>
      </c>
      <c r="K2448">
        <v>7419.8620000000001</v>
      </c>
      <c r="L2448">
        <v>147.52699999999999</v>
      </c>
      <c r="M2448">
        <v>107.58799999999999</v>
      </c>
      <c r="N2448">
        <v>377.33300000000003</v>
      </c>
      <c r="O2448">
        <v>1.88</v>
      </c>
      <c r="P2448">
        <v>1.6850000000000001</v>
      </c>
      <c r="Q2448">
        <v>1.31</v>
      </c>
      <c r="Z2448">
        <v>810208</v>
      </c>
      <c r="AA2448">
        <v>34582758</v>
      </c>
      <c r="AB2448">
        <v>103.879</v>
      </c>
      <c r="AC2448">
        <v>2.4340000000000002</v>
      </c>
      <c r="AD2448">
        <v>657638</v>
      </c>
      <c r="AE2448">
        <v>1.9750000000000001</v>
      </c>
      <c r="AF2448">
        <v>8.3000000000000004E-2</v>
      </c>
      <c r="AG2448">
        <v>12</v>
      </c>
      <c r="AH2448" t="s">
        <v>204</v>
      </c>
      <c r="AV2448">
        <v>68.98</v>
      </c>
      <c r="AW2448">
        <v>332915074</v>
      </c>
      <c r="AX2448">
        <v>35.607999999999997</v>
      </c>
      <c r="AY2448">
        <v>38.299999999999997</v>
      </c>
      <c r="AZ2448">
        <v>15.413</v>
      </c>
      <c r="BA2448">
        <v>9.7319999999999993</v>
      </c>
      <c r="BB2448">
        <v>54225.446000000004</v>
      </c>
      <c r="BC2448">
        <v>1.2</v>
      </c>
      <c r="BD2448">
        <v>151.089</v>
      </c>
      <c r="BE2448">
        <v>10.79</v>
      </c>
      <c r="BF2448">
        <v>19.100000000000001</v>
      </c>
      <c r="BG2448">
        <v>24.6</v>
      </c>
      <c r="BI2448">
        <v>2.77</v>
      </c>
      <c r="BJ2448">
        <v>78.86</v>
      </c>
      <c r="BK2448">
        <v>0.92600000000000005</v>
      </c>
    </row>
    <row r="2449" spans="1:67" x14ac:dyDescent="0.3">
      <c r="A2449" t="s">
        <v>210</v>
      </c>
      <c r="B2449" t="s">
        <v>211</v>
      </c>
      <c r="C2449" t="s">
        <v>116</v>
      </c>
      <c r="D2449" s="33">
        <v>44009</v>
      </c>
      <c r="E2449">
        <v>2510987</v>
      </c>
      <c r="F2449">
        <v>40803</v>
      </c>
      <c r="G2449">
        <v>37101.857000000004</v>
      </c>
      <c r="H2449">
        <v>126116</v>
      </c>
      <c r="I2449">
        <v>496</v>
      </c>
      <c r="J2449">
        <v>551.28599999999994</v>
      </c>
      <c r="K2449">
        <v>7542.4250000000002</v>
      </c>
      <c r="L2449">
        <v>122.563</v>
      </c>
      <c r="M2449">
        <v>111.44499999999999</v>
      </c>
      <c r="N2449">
        <v>378.82299999999998</v>
      </c>
      <c r="O2449">
        <v>1.49</v>
      </c>
      <c r="P2449">
        <v>1.6559999999999999</v>
      </c>
      <c r="Q2449">
        <v>1.3</v>
      </c>
      <c r="Z2449">
        <v>693722</v>
      </c>
      <c r="AA2449">
        <v>35276480</v>
      </c>
      <c r="AB2449">
        <v>105.962</v>
      </c>
      <c r="AC2449">
        <v>2.0840000000000001</v>
      </c>
      <c r="AD2449">
        <v>673278</v>
      </c>
      <c r="AE2449">
        <v>2.0219999999999998</v>
      </c>
      <c r="AF2449">
        <v>8.5000000000000006E-2</v>
      </c>
      <c r="AG2449">
        <v>11.8</v>
      </c>
      <c r="AH2449" t="s">
        <v>204</v>
      </c>
      <c r="AV2449">
        <v>68.98</v>
      </c>
      <c r="AW2449">
        <v>332915074</v>
      </c>
      <c r="AX2449">
        <v>35.607999999999997</v>
      </c>
      <c r="AY2449">
        <v>38.299999999999997</v>
      </c>
      <c r="AZ2449">
        <v>15.413</v>
      </c>
      <c r="BA2449">
        <v>9.7319999999999993</v>
      </c>
      <c r="BB2449">
        <v>54225.446000000004</v>
      </c>
      <c r="BC2449">
        <v>1.2</v>
      </c>
      <c r="BD2449">
        <v>151.089</v>
      </c>
      <c r="BE2449">
        <v>10.79</v>
      </c>
      <c r="BF2449">
        <v>19.100000000000001</v>
      </c>
      <c r="BG2449">
        <v>24.6</v>
      </c>
      <c r="BI2449">
        <v>2.77</v>
      </c>
      <c r="BJ2449">
        <v>78.86</v>
      </c>
      <c r="BK2449">
        <v>0.92600000000000005</v>
      </c>
    </row>
    <row r="2450" spans="1:67" x14ac:dyDescent="0.3">
      <c r="A2450" t="s">
        <v>210</v>
      </c>
      <c r="B2450" t="s">
        <v>211</v>
      </c>
      <c r="C2450" t="s">
        <v>116</v>
      </c>
      <c r="D2450" s="33">
        <v>44010</v>
      </c>
      <c r="E2450">
        <v>2553903</v>
      </c>
      <c r="F2450">
        <v>42916</v>
      </c>
      <c r="G2450">
        <v>39540</v>
      </c>
      <c r="H2450">
        <v>126437</v>
      </c>
      <c r="I2450">
        <v>321</v>
      </c>
      <c r="J2450">
        <v>551.85699999999997</v>
      </c>
      <c r="K2450">
        <v>7671.335</v>
      </c>
      <c r="L2450">
        <v>128.91</v>
      </c>
      <c r="M2450">
        <v>118.76900000000001</v>
      </c>
      <c r="N2450">
        <v>379.78800000000001</v>
      </c>
      <c r="O2450">
        <v>0.96399999999999997</v>
      </c>
      <c r="P2450">
        <v>1.6579999999999999</v>
      </c>
      <c r="Q2450">
        <v>1.3</v>
      </c>
      <c r="Z2450">
        <v>566344</v>
      </c>
      <c r="AA2450">
        <v>35842824</v>
      </c>
      <c r="AB2450">
        <v>107.664</v>
      </c>
      <c r="AC2450">
        <v>1.7010000000000001</v>
      </c>
      <c r="AD2450">
        <v>693981</v>
      </c>
      <c r="AE2450">
        <v>2.085</v>
      </c>
      <c r="AF2450">
        <v>8.5999999999999993E-2</v>
      </c>
      <c r="AG2450">
        <v>11.6</v>
      </c>
      <c r="AH2450" t="s">
        <v>204</v>
      </c>
      <c r="AV2450">
        <v>68.98</v>
      </c>
      <c r="AW2450">
        <v>332915074</v>
      </c>
      <c r="AX2450">
        <v>35.607999999999997</v>
      </c>
      <c r="AY2450">
        <v>38.299999999999997</v>
      </c>
      <c r="AZ2450">
        <v>15.413</v>
      </c>
      <c r="BA2450">
        <v>9.7319999999999993</v>
      </c>
      <c r="BB2450">
        <v>54225.446000000004</v>
      </c>
      <c r="BC2450">
        <v>1.2</v>
      </c>
      <c r="BD2450">
        <v>151.089</v>
      </c>
      <c r="BE2450">
        <v>10.79</v>
      </c>
      <c r="BF2450">
        <v>19.100000000000001</v>
      </c>
      <c r="BG2450">
        <v>24.6</v>
      </c>
      <c r="BI2450">
        <v>2.77</v>
      </c>
      <c r="BJ2450">
        <v>78.86</v>
      </c>
      <c r="BK2450">
        <v>0.92600000000000005</v>
      </c>
      <c r="BL2450">
        <v>143674.79999999999</v>
      </c>
      <c r="BM2450">
        <v>9.65</v>
      </c>
      <c r="BN2450">
        <v>10.49</v>
      </c>
      <c r="BO2450">
        <v>431.56591942123998</v>
      </c>
    </row>
    <row r="2451" spans="1:67" x14ac:dyDescent="0.3">
      <c r="A2451" t="s">
        <v>210</v>
      </c>
      <c r="B2451" t="s">
        <v>211</v>
      </c>
      <c r="C2451" t="s">
        <v>116</v>
      </c>
      <c r="D2451" s="33">
        <v>44011</v>
      </c>
      <c r="E2451">
        <v>2595213</v>
      </c>
      <c r="F2451">
        <v>41310</v>
      </c>
      <c r="G2451">
        <v>41194.857000000004</v>
      </c>
      <c r="H2451">
        <v>126806</v>
      </c>
      <c r="I2451">
        <v>369</v>
      </c>
      <c r="J2451">
        <v>550.57100000000003</v>
      </c>
      <c r="K2451">
        <v>7795.4210000000003</v>
      </c>
      <c r="L2451">
        <v>124.086</v>
      </c>
      <c r="M2451">
        <v>123.74</v>
      </c>
      <c r="N2451">
        <v>380.89600000000002</v>
      </c>
      <c r="O2451">
        <v>1.1080000000000001</v>
      </c>
      <c r="P2451">
        <v>1.6539999999999999</v>
      </c>
      <c r="Q2451">
        <v>1.29</v>
      </c>
      <c r="Z2451">
        <v>665056</v>
      </c>
      <c r="AA2451">
        <v>36507880</v>
      </c>
      <c r="AB2451">
        <v>109.661</v>
      </c>
      <c r="AC2451">
        <v>1.998</v>
      </c>
      <c r="AD2451">
        <v>710686</v>
      </c>
      <c r="AE2451">
        <v>2.1349999999999998</v>
      </c>
      <c r="AF2451">
        <v>8.7999999999999995E-2</v>
      </c>
      <c r="AG2451">
        <v>11.4</v>
      </c>
      <c r="AH2451" t="s">
        <v>204</v>
      </c>
      <c r="AV2451">
        <v>68.98</v>
      </c>
      <c r="AW2451">
        <v>332915074</v>
      </c>
      <c r="AX2451">
        <v>35.607999999999997</v>
      </c>
      <c r="AY2451">
        <v>38.299999999999997</v>
      </c>
      <c r="AZ2451">
        <v>15.413</v>
      </c>
      <c r="BA2451">
        <v>9.7319999999999993</v>
      </c>
      <c r="BB2451">
        <v>54225.446000000004</v>
      </c>
      <c r="BC2451">
        <v>1.2</v>
      </c>
      <c r="BD2451">
        <v>151.089</v>
      </c>
      <c r="BE2451">
        <v>10.79</v>
      </c>
      <c r="BF2451">
        <v>19.100000000000001</v>
      </c>
      <c r="BG2451">
        <v>24.6</v>
      </c>
      <c r="BI2451">
        <v>2.77</v>
      </c>
      <c r="BJ2451">
        <v>78.86</v>
      </c>
      <c r="BK2451">
        <v>0.92600000000000005</v>
      </c>
    </row>
    <row r="2452" spans="1:67" x14ac:dyDescent="0.3">
      <c r="A2452" t="s">
        <v>210</v>
      </c>
      <c r="B2452" t="s">
        <v>211</v>
      </c>
      <c r="C2452" t="s">
        <v>116</v>
      </c>
      <c r="D2452" s="33">
        <v>44012</v>
      </c>
      <c r="E2452">
        <v>2645026</v>
      </c>
      <c r="F2452">
        <v>49813</v>
      </c>
      <c r="G2452">
        <v>42798.142999999996</v>
      </c>
      <c r="H2452">
        <v>127365</v>
      </c>
      <c r="I2452">
        <v>559</v>
      </c>
      <c r="J2452">
        <v>524.85699999999997</v>
      </c>
      <c r="K2452">
        <v>7945.0469999999996</v>
      </c>
      <c r="L2452">
        <v>149.62700000000001</v>
      </c>
      <c r="M2452">
        <v>128.55600000000001</v>
      </c>
      <c r="N2452">
        <v>382.57499999999999</v>
      </c>
      <c r="O2452">
        <v>1.679</v>
      </c>
      <c r="P2452">
        <v>1.577</v>
      </c>
      <c r="Q2452">
        <v>1.28</v>
      </c>
      <c r="Z2452">
        <v>856290</v>
      </c>
      <c r="AA2452">
        <v>37364170</v>
      </c>
      <c r="AB2452">
        <v>112.233</v>
      </c>
      <c r="AC2452">
        <v>2.5720000000000001</v>
      </c>
      <c r="AD2452">
        <v>732914</v>
      </c>
      <c r="AE2452">
        <v>2.202</v>
      </c>
      <c r="AF2452">
        <v>9.0999999999999998E-2</v>
      </c>
      <c r="AG2452">
        <v>11</v>
      </c>
      <c r="AH2452" t="s">
        <v>204</v>
      </c>
      <c r="AV2452">
        <v>68.98</v>
      </c>
      <c r="AW2452">
        <v>332915074</v>
      </c>
      <c r="AX2452">
        <v>35.607999999999997</v>
      </c>
      <c r="AY2452">
        <v>38.299999999999997</v>
      </c>
      <c r="AZ2452">
        <v>15.413</v>
      </c>
      <c r="BA2452">
        <v>9.7319999999999993</v>
      </c>
      <c r="BB2452">
        <v>54225.446000000004</v>
      </c>
      <c r="BC2452">
        <v>1.2</v>
      </c>
      <c r="BD2452">
        <v>151.089</v>
      </c>
      <c r="BE2452">
        <v>10.79</v>
      </c>
      <c r="BF2452">
        <v>19.100000000000001</v>
      </c>
      <c r="BG2452">
        <v>24.6</v>
      </c>
      <c r="BI2452">
        <v>2.77</v>
      </c>
      <c r="BJ2452">
        <v>78.86</v>
      </c>
      <c r="BK2452">
        <v>0.92600000000000005</v>
      </c>
    </row>
    <row r="2453" spans="1:67" x14ac:dyDescent="0.3">
      <c r="A2453" t="s">
        <v>210</v>
      </c>
      <c r="B2453" t="s">
        <v>211</v>
      </c>
      <c r="C2453" t="s">
        <v>116</v>
      </c>
      <c r="D2453" s="33">
        <v>44013</v>
      </c>
      <c r="E2453">
        <v>2694140</v>
      </c>
      <c r="F2453">
        <v>49114</v>
      </c>
      <c r="G2453">
        <v>44634.857000000004</v>
      </c>
      <c r="H2453">
        <v>128063</v>
      </c>
      <c r="I2453">
        <v>698</v>
      </c>
      <c r="J2453">
        <v>516.71400000000006</v>
      </c>
      <c r="K2453">
        <v>8092.5739999999996</v>
      </c>
      <c r="L2453">
        <v>147.52699999999999</v>
      </c>
      <c r="M2453">
        <v>134.07300000000001</v>
      </c>
      <c r="N2453">
        <v>384.67200000000003</v>
      </c>
      <c r="O2453">
        <v>2.097</v>
      </c>
      <c r="P2453">
        <v>1.552</v>
      </c>
      <c r="Q2453">
        <v>1.26</v>
      </c>
      <c r="Z2453">
        <v>884884</v>
      </c>
      <c r="AA2453">
        <v>38249054</v>
      </c>
      <c r="AB2453">
        <v>114.89100000000001</v>
      </c>
      <c r="AC2453">
        <v>2.6579999999999999</v>
      </c>
      <c r="AD2453">
        <v>749735</v>
      </c>
      <c r="AE2453">
        <v>2.2519999999999998</v>
      </c>
      <c r="AF2453">
        <v>9.4E-2</v>
      </c>
      <c r="AG2453">
        <v>10.6</v>
      </c>
      <c r="AH2453" t="s">
        <v>204</v>
      </c>
      <c r="AV2453">
        <v>68.98</v>
      </c>
      <c r="AW2453">
        <v>332915074</v>
      </c>
      <c r="AX2453">
        <v>35.607999999999997</v>
      </c>
      <c r="AY2453">
        <v>38.299999999999997</v>
      </c>
      <c r="AZ2453">
        <v>15.413</v>
      </c>
      <c r="BA2453">
        <v>9.7319999999999993</v>
      </c>
      <c r="BB2453">
        <v>54225.446000000004</v>
      </c>
      <c r="BC2453">
        <v>1.2</v>
      </c>
      <c r="BD2453">
        <v>151.089</v>
      </c>
      <c r="BE2453">
        <v>10.79</v>
      </c>
      <c r="BF2453">
        <v>19.100000000000001</v>
      </c>
      <c r="BG2453">
        <v>24.6</v>
      </c>
      <c r="BI2453">
        <v>2.77</v>
      </c>
      <c r="BJ2453">
        <v>78.86</v>
      </c>
      <c r="BK2453">
        <v>0.92600000000000005</v>
      </c>
    </row>
    <row r="2454" spans="1:67" x14ac:dyDescent="0.3">
      <c r="A2454" t="s">
        <v>210</v>
      </c>
      <c r="B2454" t="s">
        <v>211</v>
      </c>
      <c r="C2454" t="s">
        <v>116</v>
      </c>
      <c r="D2454" s="33">
        <v>44014</v>
      </c>
      <c r="E2454">
        <v>2749063</v>
      </c>
      <c r="F2454">
        <v>54923</v>
      </c>
      <c r="G2454">
        <v>46856.142999999996</v>
      </c>
      <c r="H2454">
        <v>128802</v>
      </c>
      <c r="I2454">
        <v>739</v>
      </c>
      <c r="J2454">
        <v>544</v>
      </c>
      <c r="K2454">
        <v>8257.5499999999993</v>
      </c>
      <c r="L2454">
        <v>164.976</v>
      </c>
      <c r="M2454">
        <v>140.745</v>
      </c>
      <c r="N2454">
        <v>386.89100000000002</v>
      </c>
      <c r="O2454">
        <v>2.2200000000000002</v>
      </c>
      <c r="P2454">
        <v>1.6339999999999999</v>
      </c>
      <c r="Q2454">
        <v>1.24</v>
      </c>
      <c r="Z2454">
        <v>858891</v>
      </c>
      <c r="AA2454">
        <v>39107945</v>
      </c>
      <c r="AB2454">
        <v>117.471</v>
      </c>
      <c r="AC2454">
        <v>2.58</v>
      </c>
      <c r="AD2454">
        <v>762199</v>
      </c>
      <c r="AE2454">
        <v>2.2890000000000001</v>
      </c>
      <c r="AF2454">
        <v>9.7000000000000003E-2</v>
      </c>
      <c r="AG2454">
        <v>10.3</v>
      </c>
      <c r="AH2454" t="s">
        <v>204</v>
      </c>
      <c r="AV2454">
        <v>68.98</v>
      </c>
      <c r="AW2454">
        <v>332915074</v>
      </c>
      <c r="AX2454">
        <v>35.607999999999997</v>
      </c>
      <c r="AY2454">
        <v>38.299999999999997</v>
      </c>
      <c r="AZ2454">
        <v>15.413</v>
      </c>
      <c r="BA2454">
        <v>9.7319999999999993</v>
      </c>
      <c r="BB2454">
        <v>54225.446000000004</v>
      </c>
      <c r="BC2454">
        <v>1.2</v>
      </c>
      <c r="BD2454">
        <v>151.089</v>
      </c>
      <c r="BE2454">
        <v>10.79</v>
      </c>
      <c r="BF2454">
        <v>19.100000000000001</v>
      </c>
      <c r="BG2454">
        <v>24.6</v>
      </c>
      <c r="BI2454">
        <v>2.77</v>
      </c>
      <c r="BJ2454">
        <v>78.86</v>
      </c>
      <c r="BK2454">
        <v>0.92600000000000005</v>
      </c>
    </row>
    <row r="2455" spans="1:67" x14ac:dyDescent="0.3">
      <c r="A2455" t="s">
        <v>210</v>
      </c>
      <c r="B2455" t="s">
        <v>211</v>
      </c>
      <c r="C2455" t="s">
        <v>116</v>
      </c>
      <c r="D2455" s="33">
        <v>44015</v>
      </c>
      <c r="E2455">
        <v>2800572</v>
      </c>
      <c r="F2455">
        <v>51509</v>
      </c>
      <c r="G2455">
        <v>47198.286</v>
      </c>
      <c r="H2455">
        <v>129479</v>
      </c>
      <c r="I2455">
        <v>677</v>
      </c>
      <c r="J2455">
        <v>551.28599999999994</v>
      </c>
      <c r="K2455">
        <v>8412.2720000000008</v>
      </c>
      <c r="L2455">
        <v>154.721</v>
      </c>
      <c r="M2455">
        <v>141.773</v>
      </c>
      <c r="N2455">
        <v>388.92500000000001</v>
      </c>
      <c r="O2455">
        <v>2.0339999999999998</v>
      </c>
      <c r="P2455">
        <v>1.6559999999999999</v>
      </c>
      <c r="Q2455">
        <v>1.22</v>
      </c>
      <c r="Z2455">
        <v>801292</v>
      </c>
      <c r="AA2455">
        <v>39909237</v>
      </c>
      <c r="AB2455">
        <v>119.878</v>
      </c>
      <c r="AC2455">
        <v>2.407</v>
      </c>
      <c r="AD2455">
        <v>760926</v>
      </c>
      <c r="AE2455">
        <v>2.286</v>
      </c>
      <c r="AF2455">
        <v>9.8000000000000004E-2</v>
      </c>
      <c r="AG2455">
        <v>10.199999999999999</v>
      </c>
      <c r="AH2455" t="s">
        <v>204</v>
      </c>
      <c r="AV2455">
        <v>68.98</v>
      </c>
      <c r="AW2455">
        <v>332915074</v>
      </c>
      <c r="AX2455">
        <v>35.607999999999997</v>
      </c>
      <c r="AY2455">
        <v>38.299999999999997</v>
      </c>
      <c r="AZ2455">
        <v>15.413</v>
      </c>
      <c r="BA2455">
        <v>9.7319999999999993</v>
      </c>
      <c r="BB2455">
        <v>54225.446000000004</v>
      </c>
      <c r="BC2455">
        <v>1.2</v>
      </c>
      <c r="BD2455">
        <v>151.089</v>
      </c>
      <c r="BE2455">
        <v>10.79</v>
      </c>
      <c r="BF2455">
        <v>19.100000000000001</v>
      </c>
      <c r="BG2455">
        <v>24.6</v>
      </c>
      <c r="BI2455">
        <v>2.77</v>
      </c>
      <c r="BJ2455">
        <v>78.86</v>
      </c>
      <c r="BK2455">
        <v>0.92600000000000005</v>
      </c>
    </row>
    <row r="2456" spans="1:67" x14ac:dyDescent="0.3">
      <c r="A2456" t="s">
        <v>210</v>
      </c>
      <c r="B2456" t="s">
        <v>211</v>
      </c>
      <c r="C2456" t="s">
        <v>116</v>
      </c>
      <c r="D2456" s="33">
        <v>44016</v>
      </c>
      <c r="E2456">
        <v>2846546</v>
      </c>
      <c r="F2456">
        <v>45974</v>
      </c>
      <c r="G2456">
        <v>47937</v>
      </c>
      <c r="H2456">
        <v>129781</v>
      </c>
      <c r="I2456">
        <v>302</v>
      </c>
      <c r="J2456">
        <v>523.57100000000003</v>
      </c>
      <c r="K2456">
        <v>8550.3670000000002</v>
      </c>
      <c r="L2456">
        <v>138.095</v>
      </c>
      <c r="M2456">
        <v>143.99199999999999</v>
      </c>
      <c r="N2456">
        <v>389.83199999999999</v>
      </c>
      <c r="O2456">
        <v>0.90700000000000003</v>
      </c>
      <c r="P2456">
        <v>1.573</v>
      </c>
      <c r="Q2456">
        <v>1.21</v>
      </c>
      <c r="Z2456">
        <v>620750</v>
      </c>
      <c r="AA2456">
        <v>40529987</v>
      </c>
      <c r="AB2456">
        <v>121.74299999999999</v>
      </c>
      <c r="AC2456">
        <v>1.865</v>
      </c>
      <c r="AD2456">
        <v>750501</v>
      </c>
      <c r="AE2456">
        <v>2.254</v>
      </c>
      <c r="AF2456">
        <v>0.1</v>
      </c>
      <c r="AG2456">
        <v>10</v>
      </c>
      <c r="AH2456" t="s">
        <v>204</v>
      </c>
      <c r="AV2456">
        <v>68.98</v>
      </c>
      <c r="AW2456">
        <v>332915074</v>
      </c>
      <c r="AX2456">
        <v>35.607999999999997</v>
      </c>
      <c r="AY2456">
        <v>38.299999999999997</v>
      </c>
      <c r="AZ2456">
        <v>15.413</v>
      </c>
      <c r="BA2456">
        <v>9.7319999999999993</v>
      </c>
      <c r="BB2456">
        <v>54225.446000000004</v>
      </c>
      <c r="BC2456">
        <v>1.2</v>
      </c>
      <c r="BD2456">
        <v>151.089</v>
      </c>
      <c r="BE2456">
        <v>10.79</v>
      </c>
      <c r="BF2456">
        <v>19.100000000000001</v>
      </c>
      <c r="BG2456">
        <v>24.6</v>
      </c>
      <c r="BI2456">
        <v>2.77</v>
      </c>
      <c r="BJ2456">
        <v>78.86</v>
      </c>
      <c r="BK2456">
        <v>0.92600000000000005</v>
      </c>
    </row>
    <row r="2457" spans="1:67" x14ac:dyDescent="0.3">
      <c r="A2457" t="s">
        <v>210</v>
      </c>
      <c r="B2457" t="s">
        <v>211</v>
      </c>
      <c r="C2457" t="s">
        <v>116</v>
      </c>
      <c r="D2457" s="33">
        <v>44017</v>
      </c>
      <c r="E2457">
        <v>2900280</v>
      </c>
      <c r="F2457">
        <v>53734</v>
      </c>
      <c r="G2457">
        <v>49482.428999999996</v>
      </c>
      <c r="H2457">
        <v>130104</v>
      </c>
      <c r="I2457">
        <v>323</v>
      </c>
      <c r="J2457">
        <v>523.85699999999997</v>
      </c>
      <c r="K2457">
        <v>8711.7710000000006</v>
      </c>
      <c r="L2457">
        <v>161.405</v>
      </c>
      <c r="M2457">
        <v>148.63399999999999</v>
      </c>
      <c r="N2457">
        <v>390.80200000000002</v>
      </c>
      <c r="O2457">
        <v>0.97</v>
      </c>
      <c r="P2457">
        <v>1.5740000000000001</v>
      </c>
      <c r="Q2457">
        <v>1.21</v>
      </c>
      <c r="Z2457">
        <v>527040</v>
      </c>
      <c r="AA2457">
        <v>41057027</v>
      </c>
      <c r="AB2457">
        <v>123.32599999999999</v>
      </c>
      <c r="AC2457">
        <v>1.583</v>
      </c>
      <c r="AD2457">
        <v>744886</v>
      </c>
      <c r="AE2457">
        <v>2.2370000000000001</v>
      </c>
      <c r="AF2457">
        <v>0.10199999999999999</v>
      </c>
      <c r="AG2457">
        <v>9.8000000000000007</v>
      </c>
      <c r="AH2457" t="s">
        <v>204</v>
      </c>
      <c r="AV2457">
        <v>68.98</v>
      </c>
      <c r="AW2457">
        <v>332915074</v>
      </c>
      <c r="AX2457">
        <v>35.607999999999997</v>
      </c>
      <c r="AY2457">
        <v>38.299999999999997</v>
      </c>
      <c r="AZ2457">
        <v>15.413</v>
      </c>
      <c r="BA2457">
        <v>9.7319999999999993</v>
      </c>
      <c r="BB2457">
        <v>54225.446000000004</v>
      </c>
      <c r="BC2457">
        <v>1.2</v>
      </c>
      <c r="BD2457">
        <v>151.089</v>
      </c>
      <c r="BE2457">
        <v>10.79</v>
      </c>
      <c r="BF2457">
        <v>19.100000000000001</v>
      </c>
      <c r="BG2457">
        <v>24.6</v>
      </c>
      <c r="BI2457">
        <v>2.77</v>
      </c>
      <c r="BJ2457">
        <v>78.86</v>
      </c>
      <c r="BK2457">
        <v>0.92600000000000005</v>
      </c>
      <c r="BL2457">
        <v>150339.4</v>
      </c>
      <c r="BM2457">
        <v>9.75</v>
      </c>
      <c r="BN2457">
        <v>12.54</v>
      </c>
      <c r="BO2457">
        <v>451.58483872075999</v>
      </c>
    </row>
    <row r="2458" spans="1:67" x14ac:dyDescent="0.3">
      <c r="A2458" t="s">
        <v>210</v>
      </c>
      <c r="B2458" t="s">
        <v>211</v>
      </c>
      <c r="C2458" t="s">
        <v>116</v>
      </c>
      <c r="D2458" s="33">
        <v>44018</v>
      </c>
      <c r="E2458">
        <v>2943422</v>
      </c>
      <c r="F2458">
        <v>43142</v>
      </c>
      <c r="G2458">
        <v>49744.142999999996</v>
      </c>
      <c r="H2458">
        <v>130475</v>
      </c>
      <c r="I2458">
        <v>371</v>
      </c>
      <c r="J2458">
        <v>524.14300000000003</v>
      </c>
      <c r="K2458">
        <v>8841.36</v>
      </c>
      <c r="L2458">
        <v>129.589</v>
      </c>
      <c r="M2458">
        <v>149.41999999999999</v>
      </c>
      <c r="N2458">
        <v>391.91699999999997</v>
      </c>
      <c r="O2458">
        <v>1.1140000000000001</v>
      </c>
      <c r="P2458">
        <v>1.5740000000000001</v>
      </c>
      <c r="Q2458">
        <v>1.2</v>
      </c>
      <c r="Z2458">
        <v>725793</v>
      </c>
      <c r="AA2458">
        <v>41782820</v>
      </c>
      <c r="AB2458">
        <v>125.506</v>
      </c>
      <c r="AC2458">
        <v>2.1800000000000002</v>
      </c>
      <c r="AD2458">
        <v>753563</v>
      </c>
      <c r="AE2458">
        <v>2.2639999999999998</v>
      </c>
      <c r="AF2458">
        <v>0.104</v>
      </c>
      <c r="AG2458">
        <v>9.6</v>
      </c>
      <c r="AH2458" t="s">
        <v>204</v>
      </c>
      <c r="AV2458">
        <v>68.98</v>
      </c>
      <c r="AW2458">
        <v>332915074</v>
      </c>
      <c r="AX2458">
        <v>35.607999999999997</v>
      </c>
      <c r="AY2458">
        <v>38.299999999999997</v>
      </c>
      <c r="AZ2458">
        <v>15.413</v>
      </c>
      <c r="BA2458">
        <v>9.7319999999999993</v>
      </c>
      <c r="BB2458">
        <v>54225.446000000004</v>
      </c>
      <c r="BC2458">
        <v>1.2</v>
      </c>
      <c r="BD2458">
        <v>151.089</v>
      </c>
      <c r="BE2458">
        <v>10.79</v>
      </c>
      <c r="BF2458">
        <v>19.100000000000001</v>
      </c>
      <c r="BG2458">
        <v>24.6</v>
      </c>
      <c r="BI2458">
        <v>2.77</v>
      </c>
      <c r="BJ2458">
        <v>78.86</v>
      </c>
      <c r="BK2458">
        <v>0.92600000000000005</v>
      </c>
    </row>
    <row r="2459" spans="1:67" x14ac:dyDescent="0.3">
      <c r="A2459" t="s">
        <v>210</v>
      </c>
      <c r="B2459" t="s">
        <v>211</v>
      </c>
      <c r="C2459" t="s">
        <v>116</v>
      </c>
      <c r="D2459" s="33">
        <v>44019</v>
      </c>
      <c r="E2459">
        <v>3000651</v>
      </c>
      <c r="F2459">
        <v>57229</v>
      </c>
      <c r="G2459">
        <v>50803.571000000004</v>
      </c>
      <c r="H2459">
        <v>131616</v>
      </c>
      <c r="I2459">
        <v>1141</v>
      </c>
      <c r="J2459">
        <v>607.28599999999994</v>
      </c>
      <c r="K2459">
        <v>9013.2630000000008</v>
      </c>
      <c r="L2459">
        <v>171.90299999999999</v>
      </c>
      <c r="M2459">
        <v>152.602</v>
      </c>
      <c r="N2459">
        <v>395.34399999999999</v>
      </c>
      <c r="O2459">
        <v>3.427</v>
      </c>
      <c r="P2459">
        <v>1.8240000000000001</v>
      </c>
      <c r="Q2459">
        <v>1.2</v>
      </c>
      <c r="Z2459">
        <v>903746</v>
      </c>
      <c r="AA2459">
        <v>42686566</v>
      </c>
      <c r="AB2459">
        <v>128.221</v>
      </c>
      <c r="AC2459">
        <v>2.7149999999999999</v>
      </c>
      <c r="AD2459">
        <v>760342</v>
      </c>
      <c r="AE2459">
        <v>2.2839999999999998</v>
      </c>
      <c r="AF2459">
        <v>0.105</v>
      </c>
      <c r="AG2459">
        <v>9.5</v>
      </c>
      <c r="AH2459" t="s">
        <v>204</v>
      </c>
      <c r="AV2459">
        <v>68.98</v>
      </c>
      <c r="AW2459">
        <v>332915074</v>
      </c>
      <c r="AX2459">
        <v>35.607999999999997</v>
      </c>
      <c r="AY2459">
        <v>38.299999999999997</v>
      </c>
      <c r="AZ2459">
        <v>15.413</v>
      </c>
      <c r="BA2459">
        <v>9.7319999999999993</v>
      </c>
      <c r="BB2459">
        <v>54225.446000000004</v>
      </c>
      <c r="BC2459">
        <v>1.2</v>
      </c>
      <c r="BD2459">
        <v>151.089</v>
      </c>
      <c r="BE2459">
        <v>10.79</v>
      </c>
      <c r="BF2459">
        <v>19.100000000000001</v>
      </c>
      <c r="BG2459">
        <v>24.6</v>
      </c>
      <c r="BI2459">
        <v>2.77</v>
      </c>
      <c r="BJ2459">
        <v>78.86</v>
      </c>
      <c r="BK2459">
        <v>0.92600000000000005</v>
      </c>
    </row>
    <row r="2460" spans="1:67" x14ac:dyDescent="0.3">
      <c r="A2460" t="s">
        <v>210</v>
      </c>
      <c r="B2460" t="s">
        <v>211</v>
      </c>
      <c r="C2460" t="s">
        <v>116</v>
      </c>
      <c r="D2460" s="33">
        <v>44020</v>
      </c>
      <c r="E2460">
        <v>3060861</v>
      </c>
      <c r="F2460">
        <v>60210</v>
      </c>
      <c r="G2460">
        <v>52388.714</v>
      </c>
      <c r="H2460">
        <v>132457</v>
      </c>
      <c r="I2460">
        <v>841</v>
      </c>
      <c r="J2460">
        <v>627.71400000000006</v>
      </c>
      <c r="K2460">
        <v>9194.1200000000008</v>
      </c>
      <c r="L2460">
        <v>180.857</v>
      </c>
      <c r="M2460">
        <v>157.364</v>
      </c>
      <c r="N2460">
        <v>397.87</v>
      </c>
      <c r="O2460">
        <v>2.5259999999999998</v>
      </c>
      <c r="P2460">
        <v>1.8859999999999999</v>
      </c>
      <c r="Q2460">
        <v>1.2</v>
      </c>
      <c r="Z2460">
        <v>981141</v>
      </c>
      <c r="AA2460">
        <v>43667707</v>
      </c>
      <c r="AB2460">
        <v>131.16800000000001</v>
      </c>
      <c r="AC2460">
        <v>2.9470000000000001</v>
      </c>
      <c r="AD2460">
        <v>774093</v>
      </c>
      <c r="AE2460">
        <v>2.3250000000000002</v>
      </c>
      <c r="AF2460">
        <v>0.105</v>
      </c>
      <c r="AG2460">
        <v>9.5</v>
      </c>
      <c r="AH2460" t="s">
        <v>204</v>
      </c>
      <c r="AV2460">
        <v>68.98</v>
      </c>
      <c r="AW2460">
        <v>332915074</v>
      </c>
      <c r="AX2460">
        <v>35.607999999999997</v>
      </c>
      <c r="AY2460">
        <v>38.299999999999997</v>
      </c>
      <c r="AZ2460">
        <v>15.413</v>
      </c>
      <c r="BA2460">
        <v>9.7319999999999993</v>
      </c>
      <c r="BB2460">
        <v>54225.446000000004</v>
      </c>
      <c r="BC2460">
        <v>1.2</v>
      </c>
      <c r="BD2460">
        <v>151.089</v>
      </c>
      <c r="BE2460">
        <v>10.79</v>
      </c>
      <c r="BF2460">
        <v>19.100000000000001</v>
      </c>
      <c r="BG2460">
        <v>24.6</v>
      </c>
      <c r="BI2460">
        <v>2.77</v>
      </c>
      <c r="BJ2460">
        <v>78.86</v>
      </c>
      <c r="BK2460">
        <v>0.92600000000000005</v>
      </c>
    </row>
    <row r="2461" spans="1:67" x14ac:dyDescent="0.3">
      <c r="A2461" t="s">
        <v>210</v>
      </c>
      <c r="B2461" t="s">
        <v>211</v>
      </c>
      <c r="C2461" t="s">
        <v>116</v>
      </c>
      <c r="D2461" s="33">
        <v>44021</v>
      </c>
      <c r="E2461">
        <v>3120440</v>
      </c>
      <c r="F2461">
        <v>59579</v>
      </c>
      <c r="G2461">
        <v>53053.857000000004</v>
      </c>
      <c r="H2461">
        <v>133488</v>
      </c>
      <c r="I2461">
        <v>1031</v>
      </c>
      <c r="J2461">
        <v>669.42899999999997</v>
      </c>
      <c r="K2461">
        <v>9373.0810000000001</v>
      </c>
      <c r="L2461">
        <v>178.96199999999999</v>
      </c>
      <c r="M2461">
        <v>159.36199999999999</v>
      </c>
      <c r="N2461">
        <v>400.96699999999998</v>
      </c>
      <c r="O2461">
        <v>3.097</v>
      </c>
      <c r="P2461">
        <v>2.0110000000000001</v>
      </c>
      <c r="Q2461">
        <v>1.2</v>
      </c>
      <c r="Z2461">
        <v>1012228</v>
      </c>
      <c r="AA2461">
        <v>44679935</v>
      </c>
      <c r="AB2461">
        <v>134.208</v>
      </c>
      <c r="AC2461">
        <v>3.04</v>
      </c>
      <c r="AD2461">
        <v>795999</v>
      </c>
      <c r="AE2461">
        <v>2.391</v>
      </c>
      <c r="AF2461">
        <v>0.105</v>
      </c>
      <c r="AG2461">
        <v>9.5</v>
      </c>
      <c r="AH2461" t="s">
        <v>204</v>
      </c>
      <c r="AV2461">
        <v>68.98</v>
      </c>
      <c r="AW2461">
        <v>332915074</v>
      </c>
      <c r="AX2461">
        <v>35.607999999999997</v>
      </c>
      <c r="AY2461">
        <v>38.299999999999997</v>
      </c>
      <c r="AZ2461">
        <v>15.413</v>
      </c>
      <c r="BA2461">
        <v>9.7319999999999993</v>
      </c>
      <c r="BB2461">
        <v>54225.446000000004</v>
      </c>
      <c r="BC2461">
        <v>1.2</v>
      </c>
      <c r="BD2461">
        <v>151.089</v>
      </c>
      <c r="BE2461">
        <v>10.79</v>
      </c>
      <c r="BF2461">
        <v>19.100000000000001</v>
      </c>
      <c r="BG2461">
        <v>24.6</v>
      </c>
      <c r="BI2461">
        <v>2.77</v>
      </c>
      <c r="BJ2461">
        <v>78.86</v>
      </c>
      <c r="BK2461">
        <v>0.92600000000000005</v>
      </c>
    </row>
    <row r="2462" spans="1:67" x14ac:dyDescent="0.3">
      <c r="A2462" t="s">
        <v>210</v>
      </c>
      <c r="B2462" t="s">
        <v>211</v>
      </c>
      <c r="C2462" t="s">
        <v>116</v>
      </c>
      <c r="D2462" s="33">
        <v>44022</v>
      </c>
      <c r="E2462">
        <v>3189230</v>
      </c>
      <c r="F2462">
        <v>68790</v>
      </c>
      <c r="G2462">
        <v>55522.571000000004</v>
      </c>
      <c r="H2462">
        <v>134304</v>
      </c>
      <c r="I2462">
        <v>816</v>
      </c>
      <c r="J2462">
        <v>689.28599999999994</v>
      </c>
      <c r="K2462">
        <v>9579.7099999999991</v>
      </c>
      <c r="L2462">
        <v>206.62899999999999</v>
      </c>
      <c r="M2462">
        <v>166.77699999999999</v>
      </c>
      <c r="N2462">
        <v>403.41800000000001</v>
      </c>
      <c r="O2462">
        <v>2.4510000000000001</v>
      </c>
      <c r="P2462">
        <v>2.0699999999999998</v>
      </c>
      <c r="Q2462">
        <v>1.2</v>
      </c>
      <c r="Z2462">
        <v>1016277</v>
      </c>
      <c r="AA2462">
        <v>45696212</v>
      </c>
      <c r="AB2462">
        <v>137.261</v>
      </c>
      <c r="AC2462">
        <v>3.0529999999999999</v>
      </c>
      <c r="AD2462">
        <v>826711</v>
      </c>
      <c r="AE2462">
        <v>2.4830000000000001</v>
      </c>
      <c r="AF2462">
        <v>0.105</v>
      </c>
      <c r="AG2462">
        <v>9.5</v>
      </c>
      <c r="AH2462" t="s">
        <v>204</v>
      </c>
      <c r="AV2462">
        <v>68.98</v>
      </c>
      <c r="AW2462">
        <v>332915074</v>
      </c>
      <c r="AX2462">
        <v>35.607999999999997</v>
      </c>
      <c r="AY2462">
        <v>38.299999999999997</v>
      </c>
      <c r="AZ2462">
        <v>15.413</v>
      </c>
      <c r="BA2462">
        <v>9.7319999999999993</v>
      </c>
      <c r="BB2462">
        <v>54225.446000000004</v>
      </c>
      <c r="BC2462">
        <v>1.2</v>
      </c>
      <c r="BD2462">
        <v>151.089</v>
      </c>
      <c r="BE2462">
        <v>10.79</v>
      </c>
      <c r="BF2462">
        <v>19.100000000000001</v>
      </c>
      <c r="BG2462">
        <v>24.6</v>
      </c>
      <c r="BI2462">
        <v>2.77</v>
      </c>
      <c r="BJ2462">
        <v>78.86</v>
      </c>
      <c r="BK2462">
        <v>0.92600000000000005</v>
      </c>
    </row>
    <row r="2463" spans="1:67" x14ac:dyDescent="0.3">
      <c r="A2463" t="s">
        <v>210</v>
      </c>
      <c r="B2463" t="s">
        <v>211</v>
      </c>
      <c r="C2463" t="s">
        <v>116</v>
      </c>
      <c r="D2463" s="33">
        <v>44023</v>
      </c>
      <c r="E2463">
        <v>3249680</v>
      </c>
      <c r="F2463">
        <v>60450</v>
      </c>
      <c r="G2463">
        <v>57590.571000000004</v>
      </c>
      <c r="H2463">
        <v>135058</v>
      </c>
      <c r="I2463">
        <v>754</v>
      </c>
      <c r="J2463">
        <v>753.85699999999997</v>
      </c>
      <c r="K2463">
        <v>9761.2880000000005</v>
      </c>
      <c r="L2463">
        <v>181.578</v>
      </c>
      <c r="M2463">
        <v>172.989</v>
      </c>
      <c r="N2463">
        <v>405.68299999999999</v>
      </c>
      <c r="O2463">
        <v>2.2650000000000001</v>
      </c>
      <c r="P2463">
        <v>2.2639999999999998</v>
      </c>
      <c r="Q2463">
        <v>1.19</v>
      </c>
      <c r="Z2463">
        <v>840376</v>
      </c>
      <c r="AA2463">
        <v>46536588</v>
      </c>
      <c r="AB2463">
        <v>139.785</v>
      </c>
      <c r="AC2463">
        <v>2.524</v>
      </c>
      <c r="AD2463">
        <v>858086</v>
      </c>
      <c r="AE2463">
        <v>2.577</v>
      </c>
      <c r="AF2463">
        <v>0.105</v>
      </c>
      <c r="AG2463">
        <v>9.5</v>
      </c>
      <c r="AH2463" t="s">
        <v>204</v>
      </c>
      <c r="AV2463">
        <v>68.98</v>
      </c>
      <c r="AW2463">
        <v>332915074</v>
      </c>
      <c r="AX2463">
        <v>35.607999999999997</v>
      </c>
      <c r="AY2463">
        <v>38.299999999999997</v>
      </c>
      <c r="AZ2463">
        <v>15.413</v>
      </c>
      <c r="BA2463">
        <v>9.7319999999999993</v>
      </c>
      <c r="BB2463">
        <v>54225.446000000004</v>
      </c>
      <c r="BC2463">
        <v>1.2</v>
      </c>
      <c r="BD2463">
        <v>151.089</v>
      </c>
      <c r="BE2463">
        <v>10.79</v>
      </c>
      <c r="BF2463">
        <v>19.100000000000001</v>
      </c>
      <c r="BG2463">
        <v>24.6</v>
      </c>
      <c r="BI2463">
        <v>2.77</v>
      </c>
      <c r="BJ2463">
        <v>78.86</v>
      </c>
      <c r="BK2463">
        <v>0.92600000000000005</v>
      </c>
    </row>
    <row r="2464" spans="1:67" x14ac:dyDescent="0.3">
      <c r="A2464" t="s">
        <v>210</v>
      </c>
      <c r="B2464" t="s">
        <v>211</v>
      </c>
      <c r="C2464" t="s">
        <v>116</v>
      </c>
      <c r="D2464" s="33">
        <v>44024</v>
      </c>
      <c r="E2464">
        <v>3309862</v>
      </c>
      <c r="F2464">
        <v>60182</v>
      </c>
      <c r="G2464">
        <v>58511.714</v>
      </c>
      <c r="H2464">
        <v>135531</v>
      </c>
      <c r="I2464">
        <v>473</v>
      </c>
      <c r="J2464">
        <v>775.28599999999994</v>
      </c>
      <c r="K2464">
        <v>9942.0609999999997</v>
      </c>
      <c r="L2464">
        <v>180.773</v>
      </c>
      <c r="M2464">
        <v>175.756</v>
      </c>
      <c r="N2464">
        <v>407.10399999999998</v>
      </c>
      <c r="O2464">
        <v>1.421</v>
      </c>
      <c r="P2464">
        <v>2.3290000000000002</v>
      </c>
      <c r="Q2464">
        <v>1.18</v>
      </c>
      <c r="Z2464">
        <v>697999</v>
      </c>
      <c r="AA2464">
        <v>47234587</v>
      </c>
      <c r="AB2464">
        <v>141.88200000000001</v>
      </c>
      <c r="AC2464">
        <v>2.097</v>
      </c>
      <c r="AD2464">
        <v>882509</v>
      </c>
      <c r="AE2464">
        <v>2.6509999999999998</v>
      </c>
      <c r="AF2464">
        <v>0.104</v>
      </c>
      <c r="AG2464">
        <v>9.6</v>
      </c>
      <c r="AH2464" t="s">
        <v>204</v>
      </c>
      <c r="AV2464">
        <v>68.98</v>
      </c>
      <c r="AW2464">
        <v>332915074</v>
      </c>
      <c r="AX2464">
        <v>35.607999999999997</v>
      </c>
      <c r="AY2464">
        <v>38.299999999999997</v>
      </c>
      <c r="AZ2464">
        <v>15.413</v>
      </c>
      <c r="BA2464">
        <v>9.7319999999999993</v>
      </c>
      <c r="BB2464">
        <v>54225.446000000004</v>
      </c>
      <c r="BC2464">
        <v>1.2</v>
      </c>
      <c r="BD2464">
        <v>151.089</v>
      </c>
      <c r="BE2464">
        <v>10.79</v>
      </c>
      <c r="BF2464">
        <v>19.100000000000001</v>
      </c>
      <c r="BG2464">
        <v>24.6</v>
      </c>
      <c r="BI2464">
        <v>2.77</v>
      </c>
      <c r="BJ2464">
        <v>78.86</v>
      </c>
      <c r="BK2464">
        <v>0.92600000000000005</v>
      </c>
      <c r="BL2464">
        <v>159449.20000000001</v>
      </c>
      <c r="BM2464">
        <v>10</v>
      </c>
      <c r="BN2464">
        <v>17.25</v>
      </c>
      <c r="BO2464">
        <v>478.94857413395499</v>
      </c>
    </row>
    <row r="2465" spans="1:67" x14ac:dyDescent="0.3">
      <c r="A2465" t="s">
        <v>210</v>
      </c>
      <c r="B2465" t="s">
        <v>211</v>
      </c>
      <c r="C2465" t="s">
        <v>116</v>
      </c>
      <c r="D2465" s="33">
        <v>44025</v>
      </c>
      <c r="E2465">
        <v>3369365</v>
      </c>
      <c r="F2465">
        <v>59503</v>
      </c>
      <c r="G2465">
        <v>60849</v>
      </c>
      <c r="H2465">
        <v>135966</v>
      </c>
      <c r="I2465">
        <v>435</v>
      </c>
      <c r="J2465">
        <v>784.42899999999997</v>
      </c>
      <c r="K2465">
        <v>10120.794</v>
      </c>
      <c r="L2465">
        <v>178.733</v>
      </c>
      <c r="M2465">
        <v>182.77600000000001</v>
      </c>
      <c r="N2465">
        <v>408.41</v>
      </c>
      <c r="O2465">
        <v>1.3069999999999999</v>
      </c>
      <c r="P2465">
        <v>2.3559999999999999</v>
      </c>
      <c r="Q2465">
        <v>1.17</v>
      </c>
      <c r="Z2465">
        <v>868187</v>
      </c>
      <c r="AA2465">
        <v>48102774</v>
      </c>
      <c r="AB2465">
        <v>144.49</v>
      </c>
      <c r="AC2465">
        <v>2.6080000000000001</v>
      </c>
      <c r="AD2465">
        <v>902851</v>
      </c>
      <c r="AE2465">
        <v>2.7120000000000002</v>
      </c>
      <c r="AF2465">
        <v>0.104</v>
      </c>
      <c r="AG2465">
        <v>9.6</v>
      </c>
      <c r="AH2465" t="s">
        <v>204</v>
      </c>
      <c r="AV2465">
        <v>68.98</v>
      </c>
      <c r="AW2465">
        <v>332915074</v>
      </c>
      <c r="AX2465">
        <v>35.607999999999997</v>
      </c>
      <c r="AY2465">
        <v>38.299999999999997</v>
      </c>
      <c r="AZ2465">
        <v>15.413</v>
      </c>
      <c r="BA2465">
        <v>9.7319999999999993</v>
      </c>
      <c r="BB2465">
        <v>54225.446000000004</v>
      </c>
      <c r="BC2465">
        <v>1.2</v>
      </c>
      <c r="BD2465">
        <v>151.089</v>
      </c>
      <c r="BE2465">
        <v>10.79</v>
      </c>
      <c r="BF2465">
        <v>19.100000000000001</v>
      </c>
      <c r="BG2465">
        <v>24.6</v>
      </c>
      <c r="BI2465">
        <v>2.77</v>
      </c>
      <c r="BJ2465">
        <v>78.86</v>
      </c>
      <c r="BK2465">
        <v>0.92600000000000005</v>
      </c>
    </row>
    <row r="2466" spans="1:67" x14ac:dyDescent="0.3">
      <c r="A2466" t="s">
        <v>210</v>
      </c>
      <c r="B2466" t="s">
        <v>211</v>
      </c>
      <c r="C2466" t="s">
        <v>116</v>
      </c>
      <c r="D2466" s="33">
        <v>44026</v>
      </c>
      <c r="E2466">
        <v>3435016</v>
      </c>
      <c r="F2466">
        <v>65651</v>
      </c>
      <c r="G2466">
        <v>62052.142999999996</v>
      </c>
      <c r="H2466">
        <v>136862</v>
      </c>
      <c r="I2466">
        <v>896</v>
      </c>
      <c r="J2466">
        <v>749.42899999999997</v>
      </c>
      <c r="K2466">
        <v>10317.995000000001</v>
      </c>
      <c r="L2466">
        <v>197.2</v>
      </c>
      <c r="M2466">
        <v>186.39</v>
      </c>
      <c r="N2466">
        <v>411.10199999999998</v>
      </c>
      <c r="O2466">
        <v>2.6909999999999998</v>
      </c>
      <c r="P2466">
        <v>2.2509999999999999</v>
      </c>
      <c r="Q2466">
        <v>1.1499999999999999</v>
      </c>
      <c r="Z2466">
        <v>1004062</v>
      </c>
      <c r="AA2466">
        <v>49106836</v>
      </c>
      <c r="AB2466">
        <v>147.506</v>
      </c>
      <c r="AC2466">
        <v>3.016</v>
      </c>
      <c r="AD2466">
        <v>917181</v>
      </c>
      <c r="AE2466">
        <v>2.7549999999999999</v>
      </c>
      <c r="AF2466">
        <v>0.10299999999999999</v>
      </c>
      <c r="AG2466">
        <v>9.6999999999999993</v>
      </c>
      <c r="AH2466" t="s">
        <v>204</v>
      </c>
      <c r="AV2466">
        <v>68.98</v>
      </c>
      <c r="AW2466">
        <v>332915074</v>
      </c>
      <c r="AX2466">
        <v>35.607999999999997</v>
      </c>
      <c r="AY2466">
        <v>38.299999999999997</v>
      </c>
      <c r="AZ2466">
        <v>15.413</v>
      </c>
      <c r="BA2466">
        <v>9.7319999999999993</v>
      </c>
      <c r="BB2466">
        <v>54225.446000000004</v>
      </c>
      <c r="BC2466">
        <v>1.2</v>
      </c>
      <c r="BD2466">
        <v>151.089</v>
      </c>
      <c r="BE2466">
        <v>10.79</v>
      </c>
      <c r="BF2466">
        <v>19.100000000000001</v>
      </c>
      <c r="BG2466">
        <v>24.6</v>
      </c>
      <c r="BI2466">
        <v>2.77</v>
      </c>
      <c r="BJ2466">
        <v>78.86</v>
      </c>
      <c r="BK2466">
        <v>0.92600000000000005</v>
      </c>
    </row>
    <row r="2467" spans="1:67" x14ac:dyDescent="0.3">
      <c r="A2467" t="s">
        <v>210</v>
      </c>
      <c r="B2467" t="s">
        <v>211</v>
      </c>
      <c r="C2467" t="s">
        <v>116</v>
      </c>
      <c r="D2467" s="33">
        <v>44027</v>
      </c>
      <c r="E2467">
        <v>3500999</v>
      </c>
      <c r="F2467">
        <v>65983</v>
      </c>
      <c r="G2467">
        <v>62876.857000000004</v>
      </c>
      <c r="H2467">
        <v>137827</v>
      </c>
      <c r="I2467">
        <v>965</v>
      </c>
      <c r="J2467">
        <v>767.14300000000003</v>
      </c>
      <c r="K2467">
        <v>10516.191999999999</v>
      </c>
      <c r="L2467">
        <v>198.19800000000001</v>
      </c>
      <c r="M2467">
        <v>188.86799999999999</v>
      </c>
      <c r="N2467">
        <v>414</v>
      </c>
      <c r="O2467">
        <v>2.899</v>
      </c>
      <c r="P2467">
        <v>2.3039999999999998</v>
      </c>
      <c r="Q2467">
        <v>1.1299999999999999</v>
      </c>
      <c r="R2467">
        <v>9245</v>
      </c>
      <c r="S2467">
        <v>27.77</v>
      </c>
      <c r="T2467">
        <v>33759</v>
      </c>
      <c r="U2467">
        <v>101.404</v>
      </c>
      <c r="Z2467">
        <v>1035540</v>
      </c>
      <c r="AA2467">
        <v>50142376</v>
      </c>
      <c r="AB2467">
        <v>150.61600000000001</v>
      </c>
      <c r="AC2467">
        <v>3.1110000000000002</v>
      </c>
      <c r="AD2467">
        <v>924953</v>
      </c>
      <c r="AE2467">
        <v>2.778</v>
      </c>
      <c r="AF2467">
        <v>0.10299999999999999</v>
      </c>
      <c r="AG2467">
        <v>9.6999999999999993</v>
      </c>
      <c r="AH2467" t="s">
        <v>204</v>
      </c>
      <c r="AV2467">
        <v>68.98</v>
      </c>
      <c r="AW2467">
        <v>332915074</v>
      </c>
      <c r="AX2467">
        <v>35.607999999999997</v>
      </c>
      <c r="AY2467">
        <v>38.299999999999997</v>
      </c>
      <c r="AZ2467">
        <v>15.413</v>
      </c>
      <c r="BA2467">
        <v>9.7319999999999993</v>
      </c>
      <c r="BB2467">
        <v>54225.446000000004</v>
      </c>
      <c r="BC2467">
        <v>1.2</v>
      </c>
      <c r="BD2467">
        <v>151.089</v>
      </c>
      <c r="BE2467">
        <v>10.79</v>
      </c>
      <c r="BF2467">
        <v>19.100000000000001</v>
      </c>
      <c r="BG2467">
        <v>24.6</v>
      </c>
      <c r="BI2467">
        <v>2.77</v>
      </c>
      <c r="BJ2467">
        <v>78.86</v>
      </c>
      <c r="BK2467">
        <v>0.92600000000000005</v>
      </c>
    </row>
    <row r="2468" spans="1:67" x14ac:dyDescent="0.3">
      <c r="A2468" t="s">
        <v>210</v>
      </c>
      <c r="B2468" t="s">
        <v>211</v>
      </c>
      <c r="C2468" t="s">
        <v>116</v>
      </c>
      <c r="D2468" s="33">
        <v>44028</v>
      </c>
      <c r="E2468">
        <v>3571819</v>
      </c>
      <c r="F2468">
        <v>70820</v>
      </c>
      <c r="G2468">
        <v>64482.714</v>
      </c>
      <c r="H2468">
        <v>138788</v>
      </c>
      <c r="I2468">
        <v>961</v>
      </c>
      <c r="J2468">
        <v>757.14300000000003</v>
      </c>
      <c r="K2468">
        <v>10728.919</v>
      </c>
      <c r="L2468">
        <v>212.727</v>
      </c>
      <c r="M2468">
        <v>193.691</v>
      </c>
      <c r="N2468">
        <v>416.887</v>
      </c>
      <c r="O2468">
        <v>2.887</v>
      </c>
      <c r="P2468">
        <v>2.274</v>
      </c>
      <c r="Q2468">
        <v>1.1200000000000001</v>
      </c>
      <c r="R2468">
        <v>9797</v>
      </c>
      <c r="S2468">
        <v>29.428000000000001</v>
      </c>
      <c r="T2468">
        <v>38537</v>
      </c>
      <c r="U2468">
        <v>115.756</v>
      </c>
      <c r="Z2468">
        <v>1029273</v>
      </c>
      <c r="AA2468">
        <v>51171649</v>
      </c>
      <c r="AB2468">
        <v>153.708</v>
      </c>
      <c r="AC2468">
        <v>3.0920000000000001</v>
      </c>
      <c r="AD2468">
        <v>927388</v>
      </c>
      <c r="AE2468">
        <v>2.786</v>
      </c>
      <c r="AF2468">
        <v>0.10100000000000001</v>
      </c>
      <c r="AG2468">
        <v>9.9</v>
      </c>
      <c r="AH2468" t="s">
        <v>204</v>
      </c>
      <c r="AV2468">
        <v>68.98</v>
      </c>
      <c r="AW2468">
        <v>332915074</v>
      </c>
      <c r="AX2468">
        <v>35.607999999999997</v>
      </c>
      <c r="AY2468">
        <v>38.299999999999997</v>
      </c>
      <c r="AZ2468">
        <v>15.413</v>
      </c>
      <c r="BA2468">
        <v>9.7319999999999993</v>
      </c>
      <c r="BB2468">
        <v>54225.446000000004</v>
      </c>
      <c r="BC2468">
        <v>1.2</v>
      </c>
      <c r="BD2468">
        <v>151.089</v>
      </c>
      <c r="BE2468">
        <v>10.79</v>
      </c>
      <c r="BF2468">
        <v>19.100000000000001</v>
      </c>
      <c r="BG2468">
        <v>24.6</v>
      </c>
      <c r="BI2468">
        <v>2.77</v>
      </c>
      <c r="BJ2468">
        <v>78.86</v>
      </c>
      <c r="BK2468">
        <v>0.92600000000000005</v>
      </c>
    </row>
    <row r="2469" spans="1:67" x14ac:dyDescent="0.3">
      <c r="A2469" t="s">
        <v>210</v>
      </c>
      <c r="B2469" t="s">
        <v>211</v>
      </c>
      <c r="C2469" t="s">
        <v>116</v>
      </c>
      <c r="D2469" s="33">
        <v>44029</v>
      </c>
      <c r="E2469">
        <v>3638314</v>
      </c>
      <c r="F2469">
        <v>66495</v>
      </c>
      <c r="G2469">
        <v>64154.857000000004</v>
      </c>
      <c r="H2469">
        <v>139703</v>
      </c>
      <c r="I2469">
        <v>915</v>
      </c>
      <c r="J2469">
        <v>771.28599999999994</v>
      </c>
      <c r="K2469">
        <v>10928.655000000001</v>
      </c>
      <c r="L2469">
        <v>199.73599999999999</v>
      </c>
      <c r="M2469">
        <v>192.70599999999999</v>
      </c>
      <c r="N2469">
        <v>419.63600000000002</v>
      </c>
      <c r="O2469">
        <v>2.7480000000000002</v>
      </c>
      <c r="P2469">
        <v>2.3170000000000002</v>
      </c>
      <c r="Q2469">
        <v>1.1000000000000001</v>
      </c>
      <c r="R2469">
        <v>10700</v>
      </c>
      <c r="S2469">
        <v>32.14</v>
      </c>
      <c r="T2469">
        <v>40060</v>
      </c>
      <c r="U2469">
        <v>120.331</v>
      </c>
      <c r="Z2469">
        <v>1047622</v>
      </c>
      <c r="AA2469">
        <v>52219271</v>
      </c>
      <c r="AB2469">
        <v>156.85499999999999</v>
      </c>
      <c r="AC2469">
        <v>3.1469999999999998</v>
      </c>
      <c r="AD2469">
        <v>931866</v>
      </c>
      <c r="AE2469">
        <v>2.7989999999999999</v>
      </c>
      <c r="AF2469">
        <v>0.10100000000000001</v>
      </c>
      <c r="AG2469">
        <v>9.9</v>
      </c>
      <c r="AH2469" t="s">
        <v>204</v>
      </c>
      <c r="AV2469">
        <v>68.98</v>
      </c>
      <c r="AW2469">
        <v>332915074</v>
      </c>
      <c r="AX2469">
        <v>35.607999999999997</v>
      </c>
      <c r="AY2469">
        <v>38.299999999999997</v>
      </c>
      <c r="AZ2469">
        <v>15.413</v>
      </c>
      <c r="BA2469">
        <v>9.7319999999999993</v>
      </c>
      <c r="BB2469">
        <v>54225.446000000004</v>
      </c>
      <c r="BC2469">
        <v>1.2</v>
      </c>
      <c r="BD2469">
        <v>151.089</v>
      </c>
      <c r="BE2469">
        <v>10.79</v>
      </c>
      <c r="BF2469">
        <v>19.100000000000001</v>
      </c>
      <c r="BG2469">
        <v>24.6</v>
      </c>
      <c r="BI2469">
        <v>2.77</v>
      </c>
      <c r="BJ2469">
        <v>78.86</v>
      </c>
      <c r="BK2469">
        <v>0.92600000000000005</v>
      </c>
    </row>
    <row r="2470" spans="1:67" x14ac:dyDescent="0.3">
      <c r="A2470" t="s">
        <v>210</v>
      </c>
      <c r="B2470" t="s">
        <v>211</v>
      </c>
      <c r="C2470" t="s">
        <v>116</v>
      </c>
      <c r="D2470" s="33">
        <v>44030</v>
      </c>
      <c r="E2470">
        <v>3702623</v>
      </c>
      <c r="F2470">
        <v>64309</v>
      </c>
      <c r="G2470">
        <v>64706.142999999996</v>
      </c>
      <c r="H2470">
        <v>140585</v>
      </c>
      <c r="I2470">
        <v>882</v>
      </c>
      <c r="J2470">
        <v>789.57100000000003</v>
      </c>
      <c r="K2470">
        <v>11121.824000000001</v>
      </c>
      <c r="L2470">
        <v>193.16900000000001</v>
      </c>
      <c r="M2470">
        <v>194.36199999999999</v>
      </c>
      <c r="N2470">
        <v>422.28500000000003</v>
      </c>
      <c r="O2470">
        <v>2.649</v>
      </c>
      <c r="P2470">
        <v>2.3719999999999999</v>
      </c>
      <c r="Q2470">
        <v>1.0900000000000001</v>
      </c>
      <c r="R2470">
        <v>10963</v>
      </c>
      <c r="S2470">
        <v>32.93</v>
      </c>
      <c r="T2470">
        <v>40375</v>
      </c>
      <c r="U2470">
        <v>121.277</v>
      </c>
      <c r="Z2470">
        <v>912586</v>
      </c>
      <c r="AA2470">
        <v>53131857</v>
      </c>
      <c r="AB2470">
        <v>159.596</v>
      </c>
      <c r="AC2470">
        <v>2.7410000000000001</v>
      </c>
      <c r="AD2470">
        <v>942181</v>
      </c>
      <c r="AE2470">
        <v>2.83</v>
      </c>
      <c r="AF2470">
        <v>0.1</v>
      </c>
      <c r="AG2470">
        <v>10</v>
      </c>
      <c r="AH2470" t="s">
        <v>204</v>
      </c>
      <c r="AV2470">
        <v>68.98</v>
      </c>
      <c r="AW2470">
        <v>332915074</v>
      </c>
      <c r="AX2470">
        <v>35.607999999999997</v>
      </c>
      <c r="AY2470">
        <v>38.299999999999997</v>
      </c>
      <c r="AZ2470">
        <v>15.413</v>
      </c>
      <c r="BA2470">
        <v>9.7319999999999993</v>
      </c>
      <c r="BB2470">
        <v>54225.446000000004</v>
      </c>
      <c r="BC2470">
        <v>1.2</v>
      </c>
      <c r="BD2470">
        <v>151.089</v>
      </c>
      <c r="BE2470">
        <v>10.79</v>
      </c>
      <c r="BF2470">
        <v>19.100000000000001</v>
      </c>
      <c r="BG2470">
        <v>24.6</v>
      </c>
      <c r="BI2470">
        <v>2.77</v>
      </c>
      <c r="BJ2470">
        <v>78.86</v>
      </c>
      <c r="BK2470">
        <v>0.92600000000000005</v>
      </c>
    </row>
    <row r="2471" spans="1:67" x14ac:dyDescent="0.3">
      <c r="A2471" t="s">
        <v>210</v>
      </c>
      <c r="B2471" t="s">
        <v>211</v>
      </c>
      <c r="C2471" t="s">
        <v>116</v>
      </c>
      <c r="D2471" s="33">
        <v>44031</v>
      </c>
      <c r="E2471">
        <v>3761577</v>
      </c>
      <c r="F2471">
        <v>58954</v>
      </c>
      <c r="G2471">
        <v>64530.714</v>
      </c>
      <c r="H2471">
        <v>141061</v>
      </c>
      <c r="I2471">
        <v>476</v>
      </c>
      <c r="J2471">
        <v>790</v>
      </c>
      <c r="K2471">
        <v>11298.909</v>
      </c>
      <c r="L2471">
        <v>177.084</v>
      </c>
      <c r="M2471">
        <v>193.83500000000001</v>
      </c>
      <c r="N2471">
        <v>423.71499999999997</v>
      </c>
      <c r="O2471">
        <v>1.43</v>
      </c>
      <c r="P2471">
        <v>2.3730000000000002</v>
      </c>
      <c r="Q2471">
        <v>1.08</v>
      </c>
      <c r="R2471">
        <v>10271</v>
      </c>
      <c r="S2471">
        <v>30.852</v>
      </c>
      <c r="T2471">
        <v>37900</v>
      </c>
      <c r="U2471">
        <v>113.843</v>
      </c>
      <c r="Z2471">
        <v>718412</v>
      </c>
      <c r="AA2471">
        <v>53850269</v>
      </c>
      <c r="AB2471">
        <v>161.75399999999999</v>
      </c>
      <c r="AC2471">
        <v>2.1579999999999999</v>
      </c>
      <c r="AD2471">
        <v>945097</v>
      </c>
      <c r="AE2471">
        <v>2.839</v>
      </c>
      <c r="AF2471">
        <v>9.8000000000000004E-2</v>
      </c>
      <c r="AG2471">
        <v>10.199999999999999</v>
      </c>
      <c r="AH2471" t="s">
        <v>204</v>
      </c>
      <c r="AV2471">
        <v>68.98</v>
      </c>
      <c r="AW2471">
        <v>332915074</v>
      </c>
      <c r="AX2471">
        <v>35.607999999999997</v>
      </c>
      <c r="AY2471">
        <v>38.299999999999997</v>
      </c>
      <c r="AZ2471">
        <v>15.413</v>
      </c>
      <c r="BA2471">
        <v>9.7319999999999993</v>
      </c>
      <c r="BB2471">
        <v>54225.446000000004</v>
      </c>
      <c r="BC2471">
        <v>1.2</v>
      </c>
      <c r="BD2471">
        <v>151.089</v>
      </c>
      <c r="BE2471">
        <v>10.79</v>
      </c>
      <c r="BF2471">
        <v>19.100000000000001</v>
      </c>
      <c r="BG2471">
        <v>24.6</v>
      </c>
      <c r="BI2471">
        <v>2.77</v>
      </c>
      <c r="BJ2471">
        <v>78.86</v>
      </c>
      <c r="BK2471">
        <v>0.92600000000000005</v>
      </c>
      <c r="BL2471">
        <v>170134.8</v>
      </c>
      <c r="BM2471">
        <v>10.33</v>
      </c>
      <c r="BN2471">
        <v>20.37</v>
      </c>
      <c r="BO2471">
        <v>511.04564883715699</v>
      </c>
    </row>
    <row r="2472" spans="1:67" x14ac:dyDescent="0.3">
      <c r="A2472" t="s">
        <v>210</v>
      </c>
      <c r="B2472" t="s">
        <v>211</v>
      </c>
      <c r="C2472" t="s">
        <v>116</v>
      </c>
      <c r="D2472" s="33">
        <v>44032</v>
      </c>
      <c r="E2472">
        <v>3822252</v>
      </c>
      <c r="F2472">
        <v>60675</v>
      </c>
      <c r="G2472">
        <v>64698.142999999996</v>
      </c>
      <c r="H2472">
        <v>141590</v>
      </c>
      <c r="I2472">
        <v>529</v>
      </c>
      <c r="J2472">
        <v>803.42899999999997</v>
      </c>
      <c r="K2472">
        <v>11481.162</v>
      </c>
      <c r="L2472">
        <v>182.25399999999999</v>
      </c>
      <c r="M2472">
        <v>194.33799999999999</v>
      </c>
      <c r="N2472">
        <v>425.30399999999997</v>
      </c>
      <c r="O2472">
        <v>1.589</v>
      </c>
      <c r="P2472">
        <v>2.4129999999999998</v>
      </c>
      <c r="Q2472">
        <v>1.08</v>
      </c>
      <c r="R2472">
        <v>11291</v>
      </c>
      <c r="S2472">
        <v>33.915999999999997</v>
      </c>
      <c r="T2472">
        <v>41140</v>
      </c>
      <c r="U2472">
        <v>123.575</v>
      </c>
      <c r="Z2472">
        <v>907739</v>
      </c>
      <c r="AA2472">
        <v>54758008</v>
      </c>
      <c r="AB2472">
        <v>164.48</v>
      </c>
      <c r="AC2472">
        <v>2.7269999999999999</v>
      </c>
      <c r="AD2472">
        <v>950748</v>
      </c>
      <c r="AE2472">
        <v>2.8559999999999999</v>
      </c>
      <c r="AF2472">
        <v>9.8000000000000004E-2</v>
      </c>
      <c r="AG2472">
        <v>10.199999999999999</v>
      </c>
      <c r="AH2472" t="s">
        <v>204</v>
      </c>
      <c r="AV2472">
        <v>67.13</v>
      </c>
      <c r="AW2472">
        <v>332915074</v>
      </c>
      <c r="AX2472">
        <v>35.607999999999997</v>
      </c>
      <c r="AY2472">
        <v>38.299999999999997</v>
      </c>
      <c r="AZ2472">
        <v>15.413</v>
      </c>
      <c r="BA2472">
        <v>9.7319999999999993</v>
      </c>
      <c r="BB2472">
        <v>54225.446000000004</v>
      </c>
      <c r="BC2472">
        <v>1.2</v>
      </c>
      <c r="BD2472">
        <v>151.089</v>
      </c>
      <c r="BE2472">
        <v>10.79</v>
      </c>
      <c r="BF2472">
        <v>19.100000000000001</v>
      </c>
      <c r="BG2472">
        <v>24.6</v>
      </c>
      <c r="BI2472">
        <v>2.77</v>
      </c>
      <c r="BJ2472">
        <v>78.86</v>
      </c>
      <c r="BK2472">
        <v>0.92600000000000005</v>
      </c>
    </row>
    <row r="2473" spans="1:67" x14ac:dyDescent="0.3">
      <c r="A2473" t="s">
        <v>210</v>
      </c>
      <c r="B2473" t="s">
        <v>211</v>
      </c>
      <c r="C2473" t="s">
        <v>116</v>
      </c>
      <c r="D2473" s="33">
        <v>44033</v>
      </c>
      <c r="E2473">
        <v>3890370</v>
      </c>
      <c r="F2473">
        <v>68118</v>
      </c>
      <c r="G2473">
        <v>65050.571000000004</v>
      </c>
      <c r="H2473">
        <v>142686</v>
      </c>
      <c r="I2473">
        <v>1096</v>
      </c>
      <c r="J2473">
        <v>832</v>
      </c>
      <c r="K2473">
        <v>11685.772999999999</v>
      </c>
      <c r="L2473">
        <v>204.61099999999999</v>
      </c>
      <c r="M2473">
        <v>195.39699999999999</v>
      </c>
      <c r="N2473">
        <v>428.596</v>
      </c>
      <c r="O2473">
        <v>3.2919999999999998</v>
      </c>
      <c r="P2473">
        <v>2.4990000000000001</v>
      </c>
      <c r="Q2473">
        <v>1.07</v>
      </c>
      <c r="R2473">
        <v>11458</v>
      </c>
      <c r="S2473">
        <v>34.417000000000002</v>
      </c>
      <c r="T2473">
        <v>42195</v>
      </c>
      <c r="U2473">
        <v>126.744</v>
      </c>
      <c r="X2473">
        <v>30554</v>
      </c>
      <c r="Y2473">
        <v>91.777000000000001</v>
      </c>
      <c r="Z2473">
        <v>1036614</v>
      </c>
      <c r="AA2473">
        <v>55794622</v>
      </c>
      <c r="AB2473">
        <v>167.59399999999999</v>
      </c>
      <c r="AC2473">
        <v>3.1139999999999999</v>
      </c>
      <c r="AD2473">
        <v>955398</v>
      </c>
      <c r="AE2473">
        <v>2.87</v>
      </c>
      <c r="AF2473">
        <v>9.7000000000000003E-2</v>
      </c>
      <c r="AG2473">
        <v>10.3</v>
      </c>
      <c r="AH2473" t="s">
        <v>204</v>
      </c>
      <c r="AV2473">
        <v>67.13</v>
      </c>
      <c r="AW2473">
        <v>332915074</v>
      </c>
      <c r="AX2473">
        <v>35.607999999999997</v>
      </c>
      <c r="AY2473">
        <v>38.299999999999997</v>
      </c>
      <c r="AZ2473">
        <v>15.413</v>
      </c>
      <c r="BA2473">
        <v>9.7319999999999993</v>
      </c>
      <c r="BB2473">
        <v>54225.446000000004</v>
      </c>
      <c r="BC2473">
        <v>1.2</v>
      </c>
      <c r="BD2473">
        <v>151.089</v>
      </c>
      <c r="BE2473">
        <v>10.79</v>
      </c>
      <c r="BF2473">
        <v>19.100000000000001</v>
      </c>
      <c r="BG2473">
        <v>24.6</v>
      </c>
      <c r="BI2473">
        <v>2.77</v>
      </c>
      <c r="BJ2473">
        <v>78.86</v>
      </c>
      <c r="BK2473">
        <v>0.92600000000000005</v>
      </c>
    </row>
    <row r="2474" spans="1:67" x14ac:dyDescent="0.3">
      <c r="A2474" t="s">
        <v>210</v>
      </c>
      <c r="B2474" t="s">
        <v>211</v>
      </c>
      <c r="C2474" t="s">
        <v>116</v>
      </c>
      <c r="D2474" s="33">
        <v>44034</v>
      </c>
      <c r="E2474">
        <v>3957950</v>
      </c>
      <c r="F2474">
        <v>67580</v>
      </c>
      <c r="G2474">
        <v>65278.714</v>
      </c>
      <c r="H2474">
        <v>143911</v>
      </c>
      <c r="I2474">
        <v>1225</v>
      </c>
      <c r="J2474">
        <v>869.14300000000003</v>
      </c>
      <c r="K2474">
        <v>11888.768</v>
      </c>
      <c r="L2474">
        <v>202.995</v>
      </c>
      <c r="M2474">
        <v>196.08199999999999</v>
      </c>
      <c r="N2474">
        <v>432.27499999999998</v>
      </c>
      <c r="O2474">
        <v>3.68</v>
      </c>
      <c r="P2474">
        <v>2.6110000000000002</v>
      </c>
      <c r="Q2474">
        <v>1.05</v>
      </c>
      <c r="R2474">
        <v>12487</v>
      </c>
      <c r="S2474">
        <v>37.508000000000003</v>
      </c>
      <c r="T2474">
        <v>46107</v>
      </c>
      <c r="U2474">
        <v>138.495</v>
      </c>
      <c r="X2474">
        <v>31354</v>
      </c>
      <c r="Y2474">
        <v>94.18</v>
      </c>
      <c r="Z2474">
        <v>1109989</v>
      </c>
      <c r="AA2474">
        <v>56904611</v>
      </c>
      <c r="AB2474">
        <v>170.928</v>
      </c>
      <c r="AC2474">
        <v>3.3340000000000001</v>
      </c>
      <c r="AD2474">
        <v>966034</v>
      </c>
      <c r="AE2474">
        <v>2.9020000000000001</v>
      </c>
      <c r="AF2474">
        <v>9.6000000000000002E-2</v>
      </c>
      <c r="AG2474">
        <v>10.4</v>
      </c>
      <c r="AH2474" t="s">
        <v>204</v>
      </c>
      <c r="AV2474">
        <v>67.13</v>
      </c>
      <c r="AW2474">
        <v>332915074</v>
      </c>
      <c r="AX2474">
        <v>35.607999999999997</v>
      </c>
      <c r="AY2474">
        <v>38.299999999999997</v>
      </c>
      <c r="AZ2474">
        <v>15.413</v>
      </c>
      <c r="BA2474">
        <v>9.7319999999999993</v>
      </c>
      <c r="BB2474">
        <v>54225.446000000004</v>
      </c>
      <c r="BC2474">
        <v>1.2</v>
      </c>
      <c r="BD2474">
        <v>151.089</v>
      </c>
      <c r="BE2474">
        <v>10.79</v>
      </c>
      <c r="BF2474">
        <v>19.100000000000001</v>
      </c>
      <c r="BG2474">
        <v>24.6</v>
      </c>
      <c r="BI2474">
        <v>2.77</v>
      </c>
      <c r="BJ2474">
        <v>78.86</v>
      </c>
      <c r="BK2474">
        <v>0.92600000000000005</v>
      </c>
    </row>
    <row r="2475" spans="1:67" x14ac:dyDescent="0.3">
      <c r="A2475" t="s">
        <v>210</v>
      </c>
      <c r="B2475" t="s">
        <v>211</v>
      </c>
      <c r="C2475" t="s">
        <v>116</v>
      </c>
      <c r="D2475" s="33">
        <v>44035</v>
      </c>
      <c r="E2475">
        <v>4025863</v>
      </c>
      <c r="F2475">
        <v>67913</v>
      </c>
      <c r="G2475">
        <v>64863.428999999996</v>
      </c>
      <c r="H2475">
        <v>144997</v>
      </c>
      <c r="I2475">
        <v>1086</v>
      </c>
      <c r="J2475">
        <v>887</v>
      </c>
      <c r="K2475">
        <v>12092.763000000001</v>
      </c>
      <c r="L2475">
        <v>203.995</v>
      </c>
      <c r="M2475">
        <v>194.83500000000001</v>
      </c>
      <c r="N2475">
        <v>435.53800000000001</v>
      </c>
      <c r="O2475">
        <v>3.262</v>
      </c>
      <c r="P2475">
        <v>2.6640000000000001</v>
      </c>
      <c r="Q2475">
        <v>1.04</v>
      </c>
      <c r="R2475">
        <v>13912</v>
      </c>
      <c r="S2475">
        <v>41.787999999999997</v>
      </c>
      <c r="T2475">
        <v>47824</v>
      </c>
      <c r="U2475">
        <v>143.65199999999999</v>
      </c>
      <c r="X2475">
        <v>31681</v>
      </c>
      <c r="Y2475">
        <v>95.162000000000006</v>
      </c>
      <c r="Z2475">
        <v>1084244</v>
      </c>
      <c r="AA2475">
        <v>57988855</v>
      </c>
      <c r="AB2475">
        <v>174.185</v>
      </c>
      <c r="AC2475">
        <v>3.2570000000000001</v>
      </c>
      <c r="AD2475">
        <v>973887</v>
      </c>
      <c r="AE2475">
        <v>2.9249999999999998</v>
      </c>
      <c r="AF2475">
        <v>9.5000000000000001E-2</v>
      </c>
      <c r="AG2475">
        <v>10.5</v>
      </c>
      <c r="AH2475" t="s">
        <v>204</v>
      </c>
      <c r="AV2475">
        <v>67.13</v>
      </c>
      <c r="AW2475">
        <v>332915074</v>
      </c>
      <c r="AX2475">
        <v>35.607999999999997</v>
      </c>
      <c r="AY2475">
        <v>38.299999999999997</v>
      </c>
      <c r="AZ2475">
        <v>15.413</v>
      </c>
      <c r="BA2475">
        <v>9.7319999999999993</v>
      </c>
      <c r="BB2475">
        <v>54225.446000000004</v>
      </c>
      <c r="BC2475">
        <v>1.2</v>
      </c>
      <c r="BD2475">
        <v>151.089</v>
      </c>
      <c r="BE2475">
        <v>10.79</v>
      </c>
      <c r="BF2475">
        <v>19.100000000000001</v>
      </c>
      <c r="BG2475">
        <v>24.6</v>
      </c>
      <c r="BI2475">
        <v>2.77</v>
      </c>
      <c r="BJ2475">
        <v>78.86</v>
      </c>
      <c r="BK2475">
        <v>0.92600000000000005</v>
      </c>
    </row>
    <row r="2476" spans="1:67" x14ac:dyDescent="0.3">
      <c r="A2476" t="s">
        <v>210</v>
      </c>
      <c r="B2476" t="s">
        <v>211</v>
      </c>
      <c r="C2476" t="s">
        <v>116</v>
      </c>
      <c r="D2476" s="33">
        <v>44036</v>
      </c>
      <c r="E2476">
        <v>4101024</v>
      </c>
      <c r="F2476">
        <v>75161</v>
      </c>
      <c r="G2476">
        <v>66101.429000000004</v>
      </c>
      <c r="H2476">
        <v>146091</v>
      </c>
      <c r="I2476">
        <v>1094</v>
      </c>
      <c r="J2476">
        <v>912.57100000000003</v>
      </c>
      <c r="K2476">
        <v>12318.529</v>
      </c>
      <c r="L2476">
        <v>225.76599999999999</v>
      </c>
      <c r="M2476">
        <v>198.553</v>
      </c>
      <c r="N2476">
        <v>438.82400000000001</v>
      </c>
      <c r="O2476">
        <v>3.286</v>
      </c>
      <c r="P2476">
        <v>2.7410000000000001</v>
      </c>
      <c r="Q2476">
        <v>1.03</v>
      </c>
      <c r="R2476">
        <v>13623</v>
      </c>
      <c r="S2476">
        <v>40.92</v>
      </c>
      <c r="T2476">
        <v>46738</v>
      </c>
      <c r="U2476">
        <v>140.38999999999999</v>
      </c>
      <c r="X2476">
        <v>31872</v>
      </c>
      <c r="Y2476">
        <v>95.736000000000004</v>
      </c>
      <c r="Z2476">
        <v>1074903</v>
      </c>
      <c r="AA2476">
        <v>59063758</v>
      </c>
      <c r="AB2476">
        <v>177.41399999999999</v>
      </c>
      <c r="AC2476">
        <v>3.2290000000000001</v>
      </c>
      <c r="AD2476">
        <v>977784</v>
      </c>
      <c r="AE2476">
        <v>2.9369999999999998</v>
      </c>
      <c r="AF2476">
        <v>9.2999999999999999E-2</v>
      </c>
      <c r="AG2476">
        <v>10.8</v>
      </c>
      <c r="AH2476" t="s">
        <v>204</v>
      </c>
      <c r="AV2476">
        <v>67.13</v>
      </c>
      <c r="AW2476">
        <v>332915074</v>
      </c>
      <c r="AX2476">
        <v>35.607999999999997</v>
      </c>
      <c r="AY2476">
        <v>38.299999999999997</v>
      </c>
      <c r="AZ2476">
        <v>15.413</v>
      </c>
      <c r="BA2476">
        <v>9.7319999999999993</v>
      </c>
      <c r="BB2476">
        <v>54225.446000000004</v>
      </c>
      <c r="BC2476">
        <v>1.2</v>
      </c>
      <c r="BD2476">
        <v>151.089</v>
      </c>
      <c r="BE2476">
        <v>10.79</v>
      </c>
      <c r="BF2476">
        <v>19.100000000000001</v>
      </c>
      <c r="BG2476">
        <v>24.6</v>
      </c>
      <c r="BI2476">
        <v>2.77</v>
      </c>
      <c r="BJ2476">
        <v>78.86</v>
      </c>
      <c r="BK2476">
        <v>0.92600000000000005</v>
      </c>
    </row>
    <row r="2477" spans="1:67" x14ac:dyDescent="0.3">
      <c r="A2477" t="s">
        <v>210</v>
      </c>
      <c r="B2477" t="s">
        <v>211</v>
      </c>
      <c r="C2477" t="s">
        <v>116</v>
      </c>
      <c r="D2477" s="33">
        <v>44037</v>
      </c>
      <c r="E2477">
        <v>4165207</v>
      </c>
      <c r="F2477">
        <v>64183</v>
      </c>
      <c r="G2477">
        <v>66083.429000000004</v>
      </c>
      <c r="H2477">
        <v>147060</v>
      </c>
      <c r="I2477">
        <v>969</v>
      </c>
      <c r="J2477">
        <v>925</v>
      </c>
      <c r="K2477">
        <v>12511.32</v>
      </c>
      <c r="L2477">
        <v>192.791</v>
      </c>
      <c r="M2477">
        <v>198.499</v>
      </c>
      <c r="N2477">
        <v>441.73399999999998</v>
      </c>
      <c r="O2477">
        <v>2.911</v>
      </c>
      <c r="P2477">
        <v>2.778</v>
      </c>
      <c r="Q2477">
        <v>1.02</v>
      </c>
      <c r="R2477">
        <v>14398</v>
      </c>
      <c r="S2477">
        <v>43.247999999999998</v>
      </c>
      <c r="T2477">
        <v>51819</v>
      </c>
      <c r="U2477">
        <v>155.65199999999999</v>
      </c>
      <c r="X2477">
        <v>32806</v>
      </c>
      <c r="Y2477">
        <v>98.542000000000002</v>
      </c>
      <c r="Z2477">
        <v>882113</v>
      </c>
      <c r="AA2477">
        <v>59945871</v>
      </c>
      <c r="AB2477">
        <v>180.06399999999999</v>
      </c>
      <c r="AC2477">
        <v>2.65</v>
      </c>
      <c r="AD2477">
        <v>973431</v>
      </c>
      <c r="AE2477">
        <v>2.9239999999999999</v>
      </c>
      <c r="AF2477">
        <v>9.2999999999999999E-2</v>
      </c>
      <c r="AG2477">
        <v>10.8</v>
      </c>
      <c r="AH2477" t="s">
        <v>204</v>
      </c>
      <c r="AV2477">
        <v>67.13</v>
      </c>
      <c r="AW2477">
        <v>332915074</v>
      </c>
      <c r="AX2477">
        <v>35.607999999999997</v>
      </c>
      <c r="AY2477">
        <v>38.299999999999997</v>
      </c>
      <c r="AZ2477">
        <v>15.413</v>
      </c>
      <c r="BA2477">
        <v>9.7319999999999993</v>
      </c>
      <c r="BB2477">
        <v>54225.446000000004</v>
      </c>
      <c r="BC2477">
        <v>1.2</v>
      </c>
      <c r="BD2477">
        <v>151.089</v>
      </c>
      <c r="BE2477">
        <v>10.79</v>
      </c>
      <c r="BF2477">
        <v>19.100000000000001</v>
      </c>
      <c r="BG2477">
        <v>24.6</v>
      </c>
      <c r="BI2477">
        <v>2.77</v>
      </c>
      <c r="BJ2477">
        <v>78.86</v>
      </c>
      <c r="BK2477">
        <v>0.92600000000000005</v>
      </c>
    </row>
    <row r="2478" spans="1:67" x14ac:dyDescent="0.3">
      <c r="A2478" t="s">
        <v>210</v>
      </c>
      <c r="B2478" t="s">
        <v>211</v>
      </c>
      <c r="C2478" t="s">
        <v>116</v>
      </c>
      <c r="D2478" s="33">
        <v>44038</v>
      </c>
      <c r="E2478">
        <v>4221077</v>
      </c>
      <c r="F2478">
        <v>55870</v>
      </c>
      <c r="G2478">
        <v>65642.857000000004</v>
      </c>
      <c r="H2478">
        <v>147594</v>
      </c>
      <c r="I2478">
        <v>534</v>
      </c>
      <c r="J2478">
        <v>933.28599999999994</v>
      </c>
      <c r="K2478">
        <v>12679.141</v>
      </c>
      <c r="L2478">
        <v>167.821</v>
      </c>
      <c r="M2478">
        <v>197.17599999999999</v>
      </c>
      <c r="N2478">
        <v>443.33800000000002</v>
      </c>
      <c r="O2478">
        <v>1.6040000000000001</v>
      </c>
      <c r="P2478">
        <v>2.8029999999999999</v>
      </c>
      <c r="Q2478">
        <v>1.01</v>
      </c>
      <c r="R2478">
        <v>12403</v>
      </c>
      <c r="S2478">
        <v>37.256</v>
      </c>
      <c r="T2478">
        <v>42710</v>
      </c>
      <c r="U2478">
        <v>128.291</v>
      </c>
      <c r="X2478">
        <v>33651</v>
      </c>
      <c r="Y2478">
        <v>101.08</v>
      </c>
      <c r="Z2478">
        <v>677799</v>
      </c>
      <c r="AA2478">
        <v>60623670</v>
      </c>
      <c r="AB2478">
        <v>182.1</v>
      </c>
      <c r="AC2478">
        <v>2.036</v>
      </c>
      <c r="AD2478">
        <v>967629</v>
      </c>
      <c r="AE2478">
        <v>2.907</v>
      </c>
      <c r="AF2478">
        <v>9.2999999999999999E-2</v>
      </c>
      <c r="AG2478">
        <v>10.8</v>
      </c>
      <c r="AH2478" t="s">
        <v>204</v>
      </c>
      <c r="AV2478">
        <v>67.13</v>
      </c>
      <c r="AW2478">
        <v>332915074</v>
      </c>
      <c r="AX2478">
        <v>35.607999999999997</v>
      </c>
      <c r="AY2478">
        <v>38.299999999999997</v>
      </c>
      <c r="AZ2478">
        <v>15.413</v>
      </c>
      <c r="BA2478">
        <v>9.7319999999999993</v>
      </c>
      <c r="BB2478">
        <v>54225.446000000004</v>
      </c>
      <c r="BC2478">
        <v>1.2</v>
      </c>
      <c r="BD2478">
        <v>151.089</v>
      </c>
      <c r="BE2478">
        <v>10.79</v>
      </c>
      <c r="BF2478">
        <v>19.100000000000001</v>
      </c>
      <c r="BG2478">
        <v>24.6</v>
      </c>
      <c r="BI2478">
        <v>2.77</v>
      </c>
      <c r="BJ2478">
        <v>78.86</v>
      </c>
      <c r="BK2478">
        <v>0.92600000000000005</v>
      </c>
      <c r="BL2478">
        <v>182008.6</v>
      </c>
      <c r="BM2478">
        <v>10.71</v>
      </c>
      <c r="BN2478">
        <v>22.68</v>
      </c>
      <c r="BO2478">
        <v>546.71180194141596</v>
      </c>
    </row>
    <row r="2479" spans="1:67" x14ac:dyDescent="0.3">
      <c r="A2479" t="s">
        <v>210</v>
      </c>
      <c r="B2479" t="s">
        <v>211</v>
      </c>
      <c r="C2479" t="s">
        <v>116</v>
      </c>
      <c r="D2479" s="33">
        <v>44039</v>
      </c>
      <c r="E2479">
        <v>4280720</v>
      </c>
      <c r="F2479">
        <v>59643</v>
      </c>
      <c r="G2479">
        <v>65495.428999999996</v>
      </c>
      <c r="H2479">
        <v>148694</v>
      </c>
      <c r="I2479">
        <v>1100</v>
      </c>
      <c r="J2479">
        <v>1014.857</v>
      </c>
      <c r="K2479">
        <v>12858.294</v>
      </c>
      <c r="L2479">
        <v>179.154</v>
      </c>
      <c r="M2479">
        <v>196.733</v>
      </c>
      <c r="N2479">
        <v>446.642</v>
      </c>
      <c r="O2479">
        <v>3.3039999999999998</v>
      </c>
      <c r="P2479">
        <v>3.048</v>
      </c>
      <c r="Q2479">
        <v>1.01</v>
      </c>
      <c r="R2479">
        <v>14230</v>
      </c>
      <c r="S2479">
        <v>42.744</v>
      </c>
      <c r="T2479">
        <v>47165</v>
      </c>
      <c r="U2479">
        <v>141.673</v>
      </c>
      <c r="X2479">
        <v>34622</v>
      </c>
      <c r="Y2479">
        <v>103.996</v>
      </c>
      <c r="Z2479">
        <v>797942</v>
      </c>
      <c r="AA2479">
        <v>61421612</v>
      </c>
      <c r="AB2479">
        <v>184.49600000000001</v>
      </c>
      <c r="AC2479">
        <v>2.3969999999999998</v>
      </c>
      <c r="AD2479">
        <v>951943</v>
      </c>
      <c r="AE2479">
        <v>2.859</v>
      </c>
      <c r="AF2479">
        <v>9.0999999999999998E-2</v>
      </c>
      <c r="AG2479">
        <v>11</v>
      </c>
      <c r="AH2479" t="s">
        <v>204</v>
      </c>
      <c r="AV2479">
        <v>67.13</v>
      </c>
      <c r="AW2479">
        <v>332915074</v>
      </c>
      <c r="AX2479">
        <v>35.607999999999997</v>
      </c>
      <c r="AY2479">
        <v>38.299999999999997</v>
      </c>
      <c r="AZ2479">
        <v>15.413</v>
      </c>
      <c r="BA2479">
        <v>9.7319999999999993</v>
      </c>
      <c r="BB2479">
        <v>54225.446000000004</v>
      </c>
      <c r="BC2479">
        <v>1.2</v>
      </c>
      <c r="BD2479">
        <v>151.089</v>
      </c>
      <c r="BE2479">
        <v>10.79</v>
      </c>
      <c r="BF2479">
        <v>19.100000000000001</v>
      </c>
      <c r="BG2479">
        <v>24.6</v>
      </c>
      <c r="BI2479">
        <v>2.77</v>
      </c>
      <c r="BJ2479">
        <v>78.86</v>
      </c>
      <c r="BK2479">
        <v>0.92600000000000005</v>
      </c>
    </row>
    <row r="2480" spans="1:67" x14ac:dyDescent="0.3">
      <c r="A2480" t="s">
        <v>210</v>
      </c>
      <c r="B2480" t="s">
        <v>211</v>
      </c>
      <c r="C2480" t="s">
        <v>116</v>
      </c>
      <c r="D2480" s="33">
        <v>44040</v>
      </c>
      <c r="E2480">
        <v>4345619</v>
      </c>
      <c r="F2480">
        <v>64899</v>
      </c>
      <c r="G2480">
        <v>65035.571000000004</v>
      </c>
      <c r="H2480">
        <v>149916</v>
      </c>
      <c r="I2480">
        <v>1222</v>
      </c>
      <c r="J2480">
        <v>1032.857</v>
      </c>
      <c r="K2480">
        <v>13053.236000000001</v>
      </c>
      <c r="L2480">
        <v>194.94200000000001</v>
      </c>
      <c r="M2480">
        <v>195.352</v>
      </c>
      <c r="N2480">
        <v>450.31299999999999</v>
      </c>
      <c r="O2480">
        <v>3.6709999999999998</v>
      </c>
      <c r="P2480">
        <v>3.1019999999999999</v>
      </c>
      <c r="Q2480">
        <v>0.99</v>
      </c>
      <c r="R2480">
        <v>14578</v>
      </c>
      <c r="S2480">
        <v>43.789000000000001</v>
      </c>
      <c r="T2480">
        <v>48110</v>
      </c>
      <c r="U2480">
        <v>144.511</v>
      </c>
      <c r="X2480">
        <v>35635</v>
      </c>
      <c r="Y2480">
        <v>107.039</v>
      </c>
      <c r="Z2480">
        <v>968489</v>
      </c>
      <c r="AA2480">
        <v>62390101</v>
      </c>
      <c r="AB2480">
        <v>187.405</v>
      </c>
      <c r="AC2480">
        <v>2.9089999999999998</v>
      </c>
      <c r="AD2480">
        <v>942211</v>
      </c>
      <c r="AE2480">
        <v>2.83</v>
      </c>
      <c r="AF2480">
        <v>8.8999999999999996E-2</v>
      </c>
      <c r="AG2480">
        <v>11.2</v>
      </c>
      <c r="AH2480" t="s">
        <v>204</v>
      </c>
      <c r="AV2480">
        <v>67.13</v>
      </c>
      <c r="AW2480">
        <v>332915074</v>
      </c>
      <c r="AX2480">
        <v>35.607999999999997</v>
      </c>
      <c r="AY2480">
        <v>38.299999999999997</v>
      </c>
      <c r="AZ2480">
        <v>15.413</v>
      </c>
      <c r="BA2480">
        <v>9.7319999999999993</v>
      </c>
      <c r="BB2480">
        <v>54225.446000000004</v>
      </c>
      <c r="BC2480">
        <v>1.2</v>
      </c>
      <c r="BD2480">
        <v>151.089</v>
      </c>
      <c r="BE2480">
        <v>10.79</v>
      </c>
      <c r="BF2480">
        <v>19.100000000000001</v>
      </c>
      <c r="BG2480">
        <v>24.6</v>
      </c>
      <c r="BI2480">
        <v>2.77</v>
      </c>
      <c r="BJ2480">
        <v>78.86</v>
      </c>
      <c r="BK2480">
        <v>0.92600000000000005</v>
      </c>
    </row>
    <row r="2481" spans="1:67" x14ac:dyDescent="0.3">
      <c r="A2481" t="s">
        <v>210</v>
      </c>
      <c r="B2481" t="s">
        <v>211</v>
      </c>
      <c r="C2481" t="s">
        <v>116</v>
      </c>
      <c r="D2481" s="33">
        <v>44041</v>
      </c>
      <c r="E2481">
        <v>4409755</v>
      </c>
      <c r="F2481">
        <v>64136</v>
      </c>
      <c r="G2481">
        <v>64543.571000000004</v>
      </c>
      <c r="H2481">
        <v>151356</v>
      </c>
      <c r="I2481">
        <v>1440</v>
      </c>
      <c r="J2481">
        <v>1063.5709999999999</v>
      </c>
      <c r="K2481">
        <v>13245.886</v>
      </c>
      <c r="L2481">
        <v>192.65</v>
      </c>
      <c r="M2481">
        <v>193.874</v>
      </c>
      <c r="N2481">
        <v>454.63799999999998</v>
      </c>
      <c r="O2481">
        <v>4.3250000000000002</v>
      </c>
      <c r="P2481">
        <v>3.1949999999999998</v>
      </c>
      <c r="Q2481">
        <v>0.98</v>
      </c>
      <c r="R2481">
        <v>14021</v>
      </c>
      <c r="S2481">
        <v>42.116</v>
      </c>
      <c r="T2481">
        <v>45613</v>
      </c>
      <c r="U2481">
        <v>137.011</v>
      </c>
      <c r="X2481">
        <v>36271</v>
      </c>
      <c r="Y2481">
        <v>108.95</v>
      </c>
      <c r="Z2481">
        <v>1040791</v>
      </c>
      <c r="AA2481">
        <v>63430892</v>
      </c>
      <c r="AB2481">
        <v>190.53200000000001</v>
      </c>
      <c r="AC2481">
        <v>3.1259999999999999</v>
      </c>
      <c r="AD2481">
        <v>932326</v>
      </c>
      <c r="AE2481">
        <v>2.8</v>
      </c>
      <c r="AF2481">
        <v>8.7999999999999995E-2</v>
      </c>
      <c r="AG2481">
        <v>11.4</v>
      </c>
      <c r="AH2481" t="s">
        <v>204</v>
      </c>
      <c r="AV2481">
        <v>67.13</v>
      </c>
      <c r="AW2481">
        <v>332915074</v>
      </c>
      <c r="AX2481">
        <v>35.607999999999997</v>
      </c>
      <c r="AY2481">
        <v>38.299999999999997</v>
      </c>
      <c r="AZ2481">
        <v>15.413</v>
      </c>
      <c r="BA2481">
        <v>9.7319999999999993</v>
      </c>
      <c r="BB2481">
        <v>54225.446000000004</v>
      </c>
      <c r="BC2481">
        <v>1.2</v>
      </c>
      <c r="BD2481">
        <v>151.089</v>
      </c>
      <c r="BE2481">
        <v>10.79</v>
      </c>
      <c r="BF2481">
        <v>19.100000000000001</v>
      </c>
      <c r="BG2481">
        <v>24.6</v>
      </c>
      <c r="BI2481">
        <v>2.77</v>
      </c>
      <c r="BJ2481">
        <v>78.86</v>
      </c>
      <c r="BK2481">
        <v>0.92600000000000005</v>
      </c>
    </row>
    <row r="2482" spans="1:67" x14ac:dyDescent="0.3">
      <c r="A2482" t="s">
        <v>210</v>
      </c>
      <c r="B2482" t="s">
        <v>211</v>
      </c>
      <c r="C2482" t="s">
        <v>116</v>
      </c>
      <c r="D2482" s="33">
        <v>44042</v>
      </c>
      <c r="E2482">
        <v>4478964</v>
      </c>
      <c r="F2482">
        <v>69209</v>
      </c>
      <c r="G2482">
        <v>64728.714</v>
      </c>
      <c r="H2482">
        <v>152645</v>
      </c>
      <c r="I2482">
        <v>1289</v>
      </c>
      <c r="J2482">
        <v>1092.5709999999999</v>
      </c>
      <c r="K2482">
        <v>13453.772999999999</v>
      </c>
      <c r="L2482">
        <v>207.88800000000001</v>
      </c>
      <c r="M2482">
        <v>194.43</v>
      </c>
      <c r="N2482">
        <v>458.51</v>
      </c>
      <c r="O2482">
        <v>3.8719999999999999</v>
      </c>
      <c r="P2482">
        <v>3.282</v>
      </c>
      <c r="Q2482">
        <v>0.96</v>
      </c>
      <c r="R2482">
        <v>14653</v>
      </c>
      <c r="S2482">
        <v>44.014000000000003</v>
      </c>
      <c r="T2482">
        <v>46830</v>
      </c>
      <c r="U2482">
        <v>140.667</v>
      </c>
      <c r="X2482">
        <v>36795</v>
      </c>
      <c r="Y2482">
        <v>110.524</v>
      </c>
      <c r="Z2482">
        <v>1038512</v>
      </c>
      <c r="AA2482">
        <v>64469404</v>
      </c>
      <c r="AB2482">
        <v>193.65100000000001</v>
      </c>
      <c r="AC2482">
        <v>3.1190000000000002</v>
      </c>
      <c r="AD2482">
        <v>925793</v>
      </c>
      <c r="AE2482">
        <v>2.7810000000000001</v>
      </c>
      <c r="AF2482">
        <v>8.7999999999999995E-2</v>
      </c>
      <c r="AG2482">
        <v>11.4</v>
      </c>
      <c r="AH2482" t="s">
        <v>204</v>
      </c>
      <c r="AV2482">
        <v>67.13</v>
      </c>
      <c r="AW2482">
        <v>332915074</v>
      </c>
      <c r="AX2482">
        <v>35.607999999999997</v>
      </c>
      <c r="AY2482">
        <v>38.299999999999997</v>
      </c>
      <c r="AZ2482">
        <v>15.413</v>
      </c>
      <c r="BA2482">
        <v>9.7319999999999993</v>
      </c>
      <c r="BB2482">
        <v>54225.446000000004</v>
      </c>
      <c r="BC2482">
        <v>1.2</v>
      </c>
      <c r="BD2482">
        <v>151.089</v>
      </c>
      <c r="BE2482">
        <v>10.79</v>
      </c>
      <c r="BF2482">
        <v>19.100000000000001</v>
      </c>
      <c r="BG2482">
        <v>24.6</v>
      </c>
      <c r="BI2482">
        <v>2.77</v>
      </c>
      <c r="BJ2482">
        <v>78.86</v>
      </c>
      <c r="BK2482">
        <v>0.92600000000000005</v>
      </c>
    </row>
    <row r="2483" spans="1:67" x14ac:dyDescent="0.3">
      <c r="A2483" t="s">
        <v>210</v>
      </c>
      <c r="B2483" t="s">
        <v>211</v>
      </c>
      <c r="C2483" t="s">
        <v>116</v>
      </c>
      <c r="D2483" s="33">
        <v>44043</v>
      </c>
      <c r="E2483">
        <v>4543573</v>
      </c>
      <c r="F2483">
        <v>64609</v>
      </c>
      <c r="G2483">
        <v>63221.286</v>
      </c>
      <c r="H2483">
        <v>153828</v>
      </c>
      <c r="I2483">
        <v>1183</v>
      </c>
      <c r="J2483">
        <v>1105.2860000000001</v>
      </c>
      <c r="K2483">
        <v>13647.843999999999</v>
      </c>
      <c r="L2483">
        <v>194.071</v>
      </c>
      <c r="M2483">
        <v>189.90199999999999</v>
      </c>
      <c r="N2483">
        <v>462.06400000000002</v>
      </c>
      <c r="O2483">
        <v>3.5529999999999999</v>
      </c>
      <c r="P2483">
        <v>3.32</v>
      </c>
      <c r="Q2483">
        <v>0.95</v>
      </c>
      <c r="R2483">
        <v>14603</v>
      </c>
      <c r="S2483">
        <v>43.863999999999997</v>
      </c>
      <c r="T2483">
        <v>46150</v>
      </c>
      <c r="U2483">
        <v>138.624</v>
      </c>
      <c r="X2483">
        <v>38015</v>
      </c>
      <c r="Y2483">
        <v>114.188</v>
      </c>
      <c r="Z2483">
        <v>990871</v>
      </c>
      <c r="AA2483">
        <v>65460275</v>
      </c>
      <c r="AB2483">
        <v>196.62799999999999</v>
      </c>
      <c r="AC2483">
        <v>2.976</v>
      </c>
      <c r="AD2483">
        <v>913788</v>
      </c>
      <c r="AE2483">
        <v>2.7450000000000001</v>
      </c>
      <c r="AF2483">
        <v>8.5999999999999993E-2</v>
      </c>
      <c r="AG2483">
        <v>11.6</v>
      </c>
      <c r="AH2483" t="s">
        <v>204</v>
      </c>
      <c r="AV2483">
        <v>67.13</v>
      </c>
      <c r="AW2483">
        <v>332915074</v>
      </c>
      <c r="AX2483">
        <v>35.607999999999997</v>
      </c>
      <c r="AY2483">
        <v>38.299999999999997</v>
      </c>
      <c r="AZ2483">
        <v>15.413</v>
      </c>
      <c r="BA2483">
        <v>9.7319999999999993</v>
      </c>
      <c r="BB2483">
        <v>54225.446000000004</v>
      </c>
      <c r="BC2483">
        <v>1.2</v>
      </c>
      <c r="BD2483">
        <v>151.089</v>
      </c>
      <c r="BE2483">
        <v>10.79</v>
      </c>
      <c r="BF2483">
        <v>19.100000000000001</v>
      </c>
      <c r="BG2483">
        <v>24.6</v>
      </c>
      <c r="BI2483">
        <v>2.77</v>
      </c>
      <c r="BJ2483">
        <v>78.86</v>
      </c>
      <c r="BK2483">
        <v>0.92600000000000005</v>
      </c>
    </row>
    <row r="2484" spans="1:67" x14ac:dyDescent="0.3">
      <c r="A2484" t="s">
        <v>210</v>
      </c>
      <c r="B2484" t="s">
        <v>211</v>
      </c>
      <c r="C2484" t="s">
        <v>116</v>
      </c>
      <c r="D2484" s="33">
        <v>44044</v>
      </c>
      <c r="E2484">
        <v>4601225</v>
      </c>
      <c r="F2484">
        <v>57652</v>
      </c>
      <c r="G2484">
        <v>62288.286</v>
      </c>
      <c r="H2484">
        <v>154947</v>
      </c>
      <c r="I2484">
        <v>1119</v>
      </c>
      <c r="J2484">
        <v>1126.7139999999999</v>
      </c>
      <c r="K2484">
        <v>13821.017</v>
      </c>
      <c r="L2484">
        <v>173.173</v>
      </c>
      <c r="M2484">
        <v>187.1</v>
      </c>
      <c r="N2484">
        <v>465.42500000000001</v>
      </c>
      <c r="O2484">
        <v>3.3610000000000002</v>
      </c>
      <c r="P2484">
        <v>3.3839999999999999</v>
      </c>
      <c r="Q2484">
        <v>0.93</v>
      </c>
      <c r="R2484">
        <v>14400</v>
      </c>
      <c r="S2484">
        <v>43.253999999999998</v>
      </c>
      <c r="T2484">
        <v>50417</v>
      </c>
      <c r="U2484">
        <v>151.441</v>
      </c>
      <c r="X2484">
        <v>38568</v>
      </c>
      <c r="Y2484">
        <v>115.849</v>
      </c>
      <c r="Z2484">
        <v>792906</v>
      </c>
      <c r="AA2484">
        <v>66253181</v>
      </c>
      <c r="AB2484">
        <v>199.00899999999999</v>
      </c>
      <c r="AC2484">
        <v>2.3820000000000001</v>
      </c>
      <c r="AD2484">
        <v>901044</v>
      </c>
      <c r="AE2484">
        <v>2.7069999999999999</v>
      </c>
      <c r="AF2484">
        <v>8.4000000000000005E-2</v>
      </c>
      <c r="AG2484">
        <v>11.9</v>
      </c>
      <c r="AH2484" t="s">
        <v>204</v>
      </c>
      <c r="AV2484">
        <v>67.13</v>
      </c>
      <c r="AW2484">
        <v>332915074</v>
      </c>
      <c r="AX2484">
        <v>35.607999999999997</v>
      </c>
      <c r="AY2484">
        <v>38.299999999999997</v>
      </c>
      <c r="AZ2484">
        <v>15.413</v>
      </c>
      <c r="BA2484">
        <v>9.7319999999999993</v>
      </c>
      <c r="BB2484">
        <v>54225.446000000004</v>
      </c>
      <c r="BC2484">
        <v>1.2</v>
      </c>
      <c r="BD2484">
        <v>151.089</v>
      </c>
      <c r="BE2484">
        <v>10.79</v>
      </c>
      <c r="BF2484">
        <v>19.100000000000001</v>
      </c>
      <c r="BG2484">
        <v>24.6</v>
      </c>
      <c r="BI2484">
        <v>2.77</v>
      </c>
      <c r="BJ2484">
        <v>78.86</v>
      </c>
      <c r="BK2484">
        <v>0.92600000000000005</v>
      </c>
    </row>
    <row r="2485" spans="1:67" x14ac:dyDescent="0.3">
      <c r="A2485" t="s">
        <v>210</v>
      </c>
      <c r="B2485" t="s">
        <v>211</v>
      </c>
      <c r="C2485" t="s">
        <v>116</v>
      </c>
      <c r="D2485" s="33">
        <v>44045</v>
      </c>
      <c r="E2485">
        <v>4648264</v>
      </c>
      <c r="F2485">
        <v>47039</v>
      </c>
      <c r="G2485">
        <v>61026.714</v>
      </c>
      <c r="H2485">
        <v>155404</v>
      </c>
      <c r="I2485">
        <v>457</v>
      </c>
      <c r="J2485">
        <v>1115.7139999999999</v>
      </c>
      <c r="K2485">
        <v>13962.312</v>
      </c>
      <c r="L2485">
        <v>141.29400000000001</v>
      </c>
      <c r="M2485">
        <v>183.31</v>
      </c>
      <c r="N2485">
        <v>466.798</v>
      </c>
      <c r="O2485">
        <v>1.373</v>
      </c>
      <c r="P2485">
        <v>3.351</v>
      </c>
      <c r="Q2485">
        <v>0.93</v>
      </c>
      <c r="R2485">
        <v>14053</v>
      </c>
      <c r="S2485">
        <v>42.212000000000003</v>
      </c>
      <c r="T2485">
        <v>50236</v>
      </c>
      <c r="U2485">
        <v>150.89699999999999</v>
      </c>
      <c r="X2485">
        <v>38555</v>
      </c>
      <c r="Y2485">
        <v>115.81</v>
      </c>
      <c r="Z2485">
        <v>624462</v>
      </c>
      <c r="AA2485">
        <v>66877643</v>
      </c>
      <c r="AB2485">
        <v>200.88499999999999</v>
      </c>
      <c r="AC2485">
        <v>1.8759999999999999</v>
      </c>
      <c r="AD2485">
        <v>893425</v>
      </c>
      <c r="AE2485">
        <v>2.6840000000000002</v>
      </c>
      <c r="AF2485">
        <v>8.3000000000000004E-2</v>
      </c>
      <c r="AG2485">
        <v>12</v>
      </c>
      <c r="AH2485" t="s">
        <v>204</v>
      </c>
      <c r="AV2485">
        <v>67.13</v>
      </c>
      <c r="AW2485">
        <v>332915074</v>
      </c>
      <c r="AX2485">
        <v>35.607999999999997</v>
      </c>
      <c r="AY2485">
        <v>38.299999999999997</v>
      </c>
      <c r="AZ2485">
        <v>15.413</v>
      </c>
      <c r="BA2485">
        <v>9.7319999999999993</v>
      </c>
      <c r="BB2485">
        <v>54225.446000000004</v>
      </c>
      <c r="BC2485">
        <v>1.2</v>
      </c>
      <c r="BD2485">
        <v>151.089</v>
      </c>
      <c r="BE2485">
        <v>10.79</v>
      </c>
      <c r="BF2485">
        <v>19.100000000000001</v>
      </c>
      <c r="BG2485">
        <v>24.6</v>
      </c>
      <c r="BI2485">
        <v>2.77</v>
      </c>
      <c r="BJ2485">
        <v>78.86</v>
      </c>
      <c r="BK2485">
        <v>0.92600000000000005</v>
      </c>
      <c r="BL2485">
        <v>193810.6</v>
      </c>
      <c r="BM2485">
        <v>11.06</v>
      </c>
      <c r="BN2485">
        <v>22.52</v>
      </c>
      <c r="BO2485">
        <v>582.16228442692898</v>
      </c>
    </row>
    <row r="2486" spans="1:67" x14ac:dyDescent="0.3">
      <c r="A2486" t="s">
        <v>210</v>
      </c>
      <c r="B2486" t="s">
        <v>211</v>
      </c>
      <c r="C2486" t="s">
        <v>116</v>
      </c>
      <c r="D2486" s="33">
        <v>44046</v>
      </c>
      <c r="E2486">
        <v>4689921</v>
      </c>
      <c r="F2486">
        <v>41657</v>
      </c>
      <c r="G2486">
        <v>58457.286</v>
      </c>
      <c r="H2486">
        <v>155963</v>
      </c>
      <c r="I2486">
        <v>559</v>
      </c>
      <c r="J2486">
        <v>1038.4290000000001</v>
      </c>
      <c r="K2486">
        <v>14087.44</v>
      </c>
      <c r="L2486">
        <v>125.128</v>
      </c>
      <c r="M2486">
        <v>175.59200000000001</v>
      </c>
      <c r="N2486">
        <v>468.47699999999998</v>
      </c>
      <c r="O2486">
        <v>1.679</v>
      </c>
      <c r="P2486">
        <v>3.1190000000000002</v>
      </c>
      <c r="Q2486">
        <v>0.93</v>
      </c>
      <c r="R2486">
        <v>14245</v>
      </c>
      <c r="S2486">
        <v>42.789000000000001</v>
      </c>
      <c r="T2486">
        <v>45290</v>
      </c>
      <c r="U2486">
        <v>136.041</v>
      </c>
      <c r="X2486">
        <v>38036</v>
      </c>
      <c r="Y2486">
        <v>114.251</v>
      </c>
      <c r="Z2486">
        <v>777259</v>
      </c>
      <c r="AA2486">
        <v>67654902</v>
      </c>
      <c r="AB2486">
        <v>203.22</v>
      </c>
      <c r="AC2486">
        <v>2.335</v>
      </c>
      <c r="AD2486">
        <v>890470</v>
      </c>
      <c r="AE2486">
        <v>2.6749999999999998</v>
      </c>
      <c r="AF2486">
        <v>8.2000000000000003E-2</v>
      </c>
      <c r="AG2486">
        <v>12.2</v>
      </c>
      <c r="AH2486" t="s">
        <v>204</v>
      </c>
      <c r="AV2486">
        <v>67.13</v>
      </c>
      <c r="AW2486">
        <v>332915074</v>
      </c>
      <c r="AX2486">
        <v>35.607999999999997</v>
      </c>
      <c r="AY2486">
        <v>38.299999999999997</v>
      </c>
      <c r="AZ2486">
        <v>15.413</v>
      </c>
      <c r="BA2486">
        <v>9.7319999999999993</v>
      </c>
      <c r="BB2486">
        <v>54225.446000000004</v>
      </c>
      <c r="BC2486">
        <v>1.2</v>
      </c>
      <c r="BD2486">
        <v>151.089</v>
      </c>
      <c r="BE2486">
        <v>10.79</v>
      </c>
      <c r="BF2486">
        <v>19.100000000000001</v>
      </c>
      <c r="BG2486">
        <v>24.6</v>
      </c>
      <c r="BI2486">
        <v>2.77</v>
      </c>
      <c r="BJ2486">
        <v>78.86</v>
      </c>
      <c r="BK2486">
        <v>0.92600000000000005</v>
      </c>
    </row>
    <row r="2487" spans="1:67" x14ac:dyDescent="0.3">
      <c r="A2487" t="s">
        <v>210</v>
      </c>
      <c r="B2487" t="s">
        <v>211</v>
      </c>
      <c r="C2487" t="s">
        <v>116</v>
      </c>
      <c r="D2487" s="33">
        <v>44047</v>
      </c>
      <c r="E2487">
        <v>4751611</v>
      </c>
      <c r="F2487">
        <v>61690</v>
      </c>
      <c r="G2487">
        <v>57998.857000000004</v>
      </c>
      <c r="H2487">
        <v>157218</v>
      </c>
      <c r="I2487">
        <v>1255</v>
      </c>
      <c r="J2487">
        <v>1043.143</v>
      </c>
      <c r="K2487">
        <v>14272.742</v>
      </c>
      <c r="L2487">
        <v>185.303</v>
      </c>
      <c r="M2487">
        <v>174.215</v>
      </c>
      <c r="N2487">
        <v>472.24700000000001</v>
      </c>
      <c r="O2487">
        <v>3.77</v>
      </c>
      <c r="P2487">
        <v>3.133</v>
      </c>
      <c r="Q2487">
        <v>0.94</v>
      </c>
      <c r="R2487">
        <v>14116</v>
      </c>
      <c r="S2487">
        <v>42.401000000000003</v>
      </c>
      <c r="T2487">
        <v>45133</v>
      </c>
      <c r="U2487">
        <v>135.56899999999999</v>
      </c>
      <c r="X2487">
        <v>37001</v>
      </c>
      <c r="Y2487">
        <v>111.142</v>
      </c>
      <c r="Z2487">
        <v>884155</v>
      </c>
      <c r="AA2487">
        <v>68539057</v>
      </c>
      <c r="AB2487">
        <v>205.875</v>
      </c>
      <c r="AC2487">
        <v>2.6560000000000001</v>
      </c>
      <c r="AD2487">
        <v>878422</v>
      </c>
      <c r="AE2487">
        <v>2.6389999999999998</v>
      </c>
      <c r="AF2487">
        <v>0.08</v>
      </c>
      <c r="AG2487">
        <v>12.5</v>
      </c>
      <c r="AH2487" t="s">
        <v>204</v>
      </c>
      <c r="AV2487">
        <v>67.13</v>
      </c>
      <c r="AW2487">
        <v>332915074</v>
      </c>
      <c r="AX2487">
        <v>35.607999999999997</v>
      </c>
      <c r="AY2487">
        <v>38.299999999999997</v>
      </c>
      <c r="AZ2487">
        <v>15.413</v>
      </c>
      <c r="BA2487">
        <v>9.7319999999999993</v>
      </c>
      <c r="BB2487">
        <v>54225.446000000004</v>
      </c>
      <c r="BC2487">
        <v>1.2</v>
      </c>
      <c r="BD2487">
        <v>151.089</v>
      </c>
      <c r="BE2487">
        <v>10.79</v>
      </c>
      <c r="BF2487">
        <v>19.100000000000001</v>
      </c>
      <c r="BG2487">
        <v>24.6</v>
      </c>
      <c r="BI2487">
        <v>2.77</v>
      </c>
      <c r="BJ2487">
        <v>78.86</v>
      </c>
      <c r="BK2487">
        <v>0.92600000000000005</v>
      </c>
    </row>
    <row r="2488" spans="1:67" x14ac:dyDescent="0.3">
      <c r="A2488" t="s">
        <v>210</v>
      </c>
      <c r="B2488" t="s">
        <v>211</v>
      </c>
      <c r="C2488" t="s">
        <v>116</v>
      </c>
      <c r="D2488" s="33">
        <v>44048</v>
      </c>
      <c r="E2488">
        <v>4805959</v>
      </c>
      <c r="F2488">
        <v>54348</v>
      </c>
      <c r="G2488">
        <v>56600.571000000004</v>
      </c>
      <c r="H2488">
        <v>158626</v>
      </c>
      <c r="I2488">
        <v>1408</v>
      </c>
      <c r="J2488">
        <v>1038.5709999999999</v>
      </c>
      <c r="K2488">
        <v>14435.991</v>
      </c>
      <c r="L2488">
        <v>163.249</v>
      </c>
      <c r="M2488">
        <v>170.01499999999999</v>
      </c>
      <c r="N2488">
        <v>476.476</v>
      </c>
      <c r="O2488">
        <v>4.2290000000000001</v>
      </c>
      <c r="P2488">
        <v>3.12</v>
      </c>
      <c r="Q2488">
        <v>0.94</v>
      </c>
      <c r="R2488">
        <v>14059</v>
      </c>
      <c r="S2488">
        <v>42.23</v>
      </c>
      <c r="T2488">
        <v>44661</v>
      </c>
      <c r="U2488">
        <v>134.15100000000001</v>
      </c>
      <c r="X2488">
        <v>36588</v>
      </c>
      <c r="Y2488">
        <v>109.902</v>
      </c>
      <c r="Z2488">
        <v>965814</v>
      </c>
      <c r="AA2488">
        <v>69504871</v>
      </c>
      <c r="AB2488">
        <v>208.77699999999999</v>
      </c>
      <c r="AC2488">
        <v>2.9009999999999998</v>
      </c>
      <c r="AD2488">
        <v>867711</v>
      </c>
      <c r="AE2488">
        <v>2.6059999999999999</v>
      </c>
      <c r="AF2488">
        <v>7.9000000000000001E-2</v>
      </c>
      <c r="AG2488">
        <v>12.7</v>
      </c>
      <c r="AH2488" t="s">
        <v>204</v>
      </c>
      <c r="AV2488">
        <v>67.13</v>
      </c>
      <c r="AW2488">
        <v>332915074</v>
      </c>
      <c r="AX2488">
        <v>35.607999999999997</v>
      </c>
      <c r="AY2488">
        <v>38.299999999999997</v>
      </c>
      <c r="AZ2488">
        <v>15.413</v>
      </c>
      <c r="BA2488">
        <v>9.7319999999999993</v>
      </c>
      <c r="BB2488">
        <v>54225.446000000004</v>
      </c>
      <c r="BC2488">
        <v>1.2</v>
      </c>
      <c r="BD2488">
        <v>151.089</v>
      </c>
      <c r="BE2488">
        <v>10.79</v>
      </c>
      <c r="BF2488">
        <v>19.100000000000001</v>
      </c>
      <c r="BG2488">
        <v>24.6</v>
      </c>
      <c r="BI2488">
        <v>2.77</v>
      </c>
      <c r="BJ2488">
        <v>78.86</v>
      </c>
      <c r="BK2488">
        <v>0.92600000000000005</v>
      </c>
    </row>
    <row r="2489" spans="1:67" x14ac:dyDescent="0.3">
      <c r="A2489" t="s">
        <v>210</v>
      </c>
      <c r="B2489" t="s">
        <v>211</v>
      </c>
      <c r="C2489" t="s">
        <v>116</v>
      </c>
      <c r="D2489" s="33">
        <v>44049</v>
      </c>
      <c r="E2489">
        <v>4866064</v>
      </c>
      <c r="F2489">
        <v>60105</v>
      </c>
      <c r="G2489">
        <v>55300</v>
      </c>
      <c r="H2489">
        <v>159807</v>
      </c>
      <c r="I2489">
        <v>1181</v>
      </c>
      <c r="J2489">
        <v>1023.143</v>
      </c>
      <c r="K2489">
        <v>14616.532999999999</v>
      </c>
      <c r="L2489">
        <v>180.542</v>
      </c>
      <c r="M2489">
        <v>166.108</v>
      </c>
      <c r="N2489">
        <v>480.02300000000002</v>
      </c>
      <c r="O2489">
        <v>3.5470000000000002</v>
      </c>
      <c r="P2489">
        <v>3.073</v>
      </c>
      <c r="Q2489">
        <v>0.95</v>
      </c>
      <c r="R2489">
        <v>13885</v>
      </c>
      <c r="S2489">
        <v>41.707000000000001</v>
      </c>
      <c r="T2489">
        <v>43890</v>
      </c>
      <c r="U2489">
        <v>131.83500000000001</v>
      </c>
      <c r="X2489">
        <v>36112</v>
      </c>
      <c r="Y2489">
        <v>108.47199999999999</v>
      </c>
      <c r="Z2489">
        <v>990933</v>
      </c>
      <c r="AA2489">
        <v>70495804</v>
      </c>
      <c r="AB2489">
        <v>211.75299999999999</v>
      </c>
      <c r="AC2489">
        <v>2.9769999999999999</v>
      </c>
      <c r="AD2489">
        <v>860914</v>
      </c>
      <c r="AE2489">
        <v>2.5859999999999999</v>
      </c>
      <c r="AF2489">
        <v>7.5999999999999998E-2</v>
      </c>
      <c r="AG2489">
        <v>13.2</v>
      </c>
      <c r="AH2489" t="s">
        <v>204</v>
      </c>
      <c r="AV2489">
        <v>67.13</v>
      </c>
      <c r="AW2489">
        <v>332915074</v>
      </c>
      <c r="AX2489">
        <v>35.607999999999997</v>
      </c>
      <c r="AY2489">
        <v>38.299999999999997</v>
      </c>
      <c r="AZ2489">
        <v>15.413</v>
      </c>
      <c r="BA2489">
        <v>9.7319999999999993</v>
      </c>
      <c r="BB2489">
        <v>54225.446000000004</v>
      </c>
      <c r="BC2489">
        <v>1.2</v>
      </c>
      <c r="BD2489">
        <v>151.089</v>
      </c>
      <c r="BE2489">
        <v>10.79</v>
      </c>
      <c r="BF2489">
        <v>19.100000000000001</v>
      </c>
      <c r="BG2489">
        <v>24.6</v>
      </c>
      <c r="BI2489">
        <v>2.77</v>
      </c>
      <c r="BJ2489">
        <v>78.86</v>
      </c>
      <c r="BK2489">
        <v>0.92600000000000005</v>
      </c>
    </row>
    <row r="2490" spans="1:67" x14ac:dyDescent="0.3">
      <c r="A2490" t="s">
        <v>210</v>
      </c>
      <c r="B2490" t="s">
        <v>211</v>
      </c>
      <c r="C2490" t="s">
        <v>116</v>
      </c>
      <c r="D2490" s="33">
        <v>44050</v>
      </c>
      <c r="E2490">
        <v>4926625</v>
      </c>
      <c r="F2490">
        <v>60561</v>
      </c>
      <c r="G2490">
        <v>54721.714</v>
      </c>
      <c r="H2490">
        <v>161098</v>
      </c>
      <c r="I2490">
        <v>1291</v>
      </c>
      <c r="J2490">
        <v>1038.5709999999999</v>
      </c>
      <c r="K2490">
        <v>14798.444</v>
      </c>
      <c r="L2490">
        <v>181.911</v>
      </c>
      <c r="M2490">
        <v>164.37100000000001</v>
      </c>
      <c r="N2490">
        <v>483.90100000000001</v>
      </c>
      <c r="O2490">
        <v>3.8780000000000001</v>
      </c>
      <c r="P2490">
        <v>3.12</v>
      </c>
      <c r="Q2490">
        <v>0.96</v>
      </c>
      <c r="R2490">
        <v>13769</v>
      </c>
      <c r="S2490">
        <v>41.359000000000002</v>
      </c>
      <c r="T2490">
        <v>43209</v>
      </c>
      <c r="U2490">
        <v>129.79</v>
      </c>
      <c r="X2490">
        <v>34744</v>
      </c>
      <c r="Y2490">
        <v>104.363</v>
      </c>
      <c r="Z2490">
        <v>1015992</v>
      </c>
      <c r="AA2490">
        <v>71511796</v>
      </c>
      <c r="AB2490">
        <v>214.80500000000001</v>
      </c>
      <c r="AC2490">
        <v>3.052</v>
      </c>
      <c r="AD2490">
        <v>864503</v>
      </c>
      <c r="AE2490">
        <v>2.597</v>
      </c>
      <c r="AF2490">
        <v>7.4999999999999997E-2</v>
      </c>
      <c r="AG2490">
        <v>13.3</v>
      </c>
      <c r="AH2490" t="s">
        <v>204</v>
      </c>
      <c r="AV2490">
        <v>67.13</v>
      </c>
      <c r="AW2490">
        <v>332915074</v>
      </c>
      <c r="AX2490">
        <v>35.607999999999997</v>
      </c>
      <c r="AY2490">
        <v>38.299999999999997</v>
      </c>
      <c r="AZ2490">
        <v>15.413</v>
      </c>
      <c r="BA2490">
        <v>9.7319999999999993</v>
      </c>
      <c r="BB2490">
        <v>54225.446000000004</v>
      </c>
      <c r="BC2490">
        <v>1.2</v>
      </c>
      <c r="BD2490">
        <v>151.089</v>
      </c>
      <c r="BE2490">
        <v>10.79</v>
      </c>
      <c r="BF2490">
        <v>19.100000000000001</v>
      </c>
      <c r="BG2490">
        <v>24.6</v>
      </c>
      <c r="BI2490">
        <v>2.77</v>
      </c>
      <c r="BJ2490">
        <v>78.86</v>
      </c>
      <c r="BK2490">
        <v>0.92600000000000005</v>
      </c>
    </row>
    <row r="2491" spans="1:67" x14ac:dyDescent="0.3">
      <c r="A2491" t="s">
        <v>210</v>
      </c>
      <c r="B2491" t="s">
        <v>211</v>
      </c>
      <c r="C2491" t="s">
        <v>116</v>
      </c>
      <c r="D2491" s="33">
        <v>44051</v>
      </c>
      <c r="E2491">
        <v>4990647</v>
      </c>
      <c r="F2491">
        <v>64022</v>
      </c>
      <c r="G2491">
        <v>55631.714</v>
      </c>
      <c r="H2491">
        <v>162185</v>
      </c>
      <c r="I2491">
        <v>1087</v>
      </c>
      <c r="J2491">
        <v>1034</v>
      </c>
      <c r="K2491">
        <v>14990.751</v>
      </c>
      <c r="L2491">
        <v>192.30699999999999</v>
      </c>
      <c r="M2491">
        <v>167.10499999999999</v>
      </c>
      <c r="N2491">
        <v>487.166</v>
      </c>
      <c r="O2491">
        <v>3.2650000000000001</v>
      </c>
      <c r="P2491">
        <v>3.1059999999999999</v>
      </c>
      <c r="Q2491">
        <v>0.97</v>
      </c>
      <c r="R2491">
        <v>13358</v>
      </c>
      <c r="S2491">
        <v>40.124000000000002</v>
      </c>
      <c r="T2491">
        <v>41590</v>
      </c>
      <c r="U2491">
        <v>124.92700000000001</v>
      </c>
      <c r="X2491">
        <v>33365</v>
      </c>
      <c r="Y2491">
        <v>100.221</v>
      </c>
      <c r="Z2491">
        <v>815856</v>
      </c>
      <c r="AA2491">
        <v>72327652</v>
      </c>
      <c r="AB2491">
        <v>217.256</v>
      </c>
      <c r="AC2491">
        <v>2.4510000000000001</v>
      </c>
      <c r="AD2491">
        <v>867782</v>
      </c>
      <c r="AE2491">
        <v>2.6070000000000002</v>
      </c>
      <c r="AF2491">
        <v>7.2999999999999995E-2</v>
      </c>
      <c r="AG2491">
        <v>13.7</v>
      </c>
      <c r="AH2491" t="s">
        <v>204</v>
      </c>
      <c r="AV2491">
        <v>67.13</v>
      </c>
      <c r="AW2491">
        <v>332915074</v>
      </c>
      <c r="AX2491">
        <v>35.607999999999997</v>
      </c>
      <c r="AY2491">
        <v>38.299999999999997</v>
      </c>
      <c r="AZ2491">
        <v>15.413</v>
      </c>
      <c r="BA2491">
        <v>9.7319999999999993</v>
      </c>
      <c r="BB2491">
        <v>54225.446000000004</v>
      </c>
      <c r="BC2491">
        <v>1.2</v>
      </c>
      <c r="BD2491">
        <v>151.089</v>
      </c>
      <c r="BE2491">
        <v>10.79</v>
      </c>
      <c r="BF2491">
        <v>19.100000000000001</v>
      </c>
      <c r="BG2491">
        <v>24.6</v>
      </c>
      <c r="BI2491">
        <v>2.77</v>
      </c>
      <c r="BJ2491">
        <v>78.86</v>
      </c>
      <c r="BK2491">
        <v>0.92600000000000005</v>
      </c>
    </row>
    <row r="2492" spans="1:67" x14ac:dyDescent="0.3">
      <c r="A2492" t="s">
        <v>210</v>
      </c>
      <c r="B2492" t="s">
        <v>211</v>
      </c>
      <c r="C2492" t="s">
        <v>116</v>
      </c>
      <c r="D2492" s="33">
        <v>44052</v>
      </c>
      <c r="E2492">
        <v>5044886</v>
      </c>
      <c r="F2492">
        <v>54239</v>
      </c>
      <c r="G2492">
        <v>56660.286</v>
      </c>
      <c r="H2492">
        <v>162757</v>
      </c>
      <c r="I2492">
        <v>572</v>
      </c>
      <c r="J2492">
        <v>1050.4290000000001</v>
      </c>
      <c r="K2492">
        <v>15153.672</v>
      </c>
      <c r="L2492">
        <v>162.92099999999999</v>
      </c>
      <c r="M2492">
        <v>170.19399999999999</v>
      </c>
      <c r="N2492">
        <v>488.88400000000001</v>
      </c>
      <c r="O2492">
        <v>1.718</v>
      </c>
      <c r="P2492">
        <v>3.1549999999999998</v>
      </c>
      <c r="Q2492">
        <v>0.98</v>
      </c>
      <c r="R2492">
        <v>13163</v>
      </c>
      <c r="S2492">
        <v>39.539000000000001</v>
      </c>
      <c r="T2492">
        <v>41479</v>
      </c>
      <c r="U2492">
        <v>124.593</v>
      </c>
      <c r="X2492">
        <v>33011</v>
      </c>
      <c r="Y2492">
        <v>99.156999999999996</v>
      </c>
      <c r="Z2492">
        <v>626712</v>
      </c>
      <c r="AA2492">
        <v>72954364</v>
      </c>
      <c r="AB2492">
        <v>219.13800000000001</v>
      </c>
      <c r="AC2492">
        <v>1.8819999999999999</v>
      </c>
      <c r="AD2492">
        <v>868103</v>
      </c>
      <c r="AE2492">
        <v>2.6080000000000001</v>
      </c>
      <c r="AF2492">
        <v>7.2999999999999995E-2</v>
      </c>
      <c r="AG2492">
        <v>13.7</v>
      </c>
      <c r="AH2492" t="s">
        <v>204</v>
      </c>
      <c r="AV2492">
        <v>67.13</v>
      </c>
      <c r="AW2492">
        <v>332915074</v>
      </c>
      <c r="AX2492">
        <v>35.607999999999997</v>
      </c>
      <c r="AY2492">
        <v>38.299999999999997</v>
      </c>
      <c r="AZ2492">
        <v>15.413</v>
      </c>
      <c r="BA2492">
        <v>9.7319999999999993</v>
      </c>
      <c r="BB2492">
        <v>54225.446000000004</v>
      </c>
      <c r="BC2492">
        <v>1.2</v>
      </c>
      <c r="BD2492">
        <v>151.089</v>
      </c>
      <c r="BE2492">
        <v>10.79</v>
      </c>
      <c r="BF2492">
        <v>19.100000000000001</v>
      </c>
      <c r="BG2492">
        <v>24.6</v>
      </c>
      <c r="BI2492">
        <v>2.77</v>
      </c>
      <c r="BJ2492">
        <v>78.86</v>
      </c>
      <c r="BK2492">
        <v>0.92600000000000005</v>
      </c>
      <c r="BL2492">
        <v>204923.2</v>
      </c>
      <c r="BM2492">
        <v>11.36</v>
      </c>
      <c r="BN2492">
        <v>21.13</v>
      </c>
      <c r="BO2492">
        <v>615.54196852017606</v>
      </c>
    </row>
    <row r="2493" spans="1:67" x14ac:dyDescent="0.3">
      <c r="A2493" t="s">
        <v>210</v>
      </c>
      <c r="B2493" t="s">
        <v>211</v>
      </c>
      <c r="C2493" t="s">
        <v>116</v>
      </c>
      <c r="D2493" s="33">
        <v>44053</v>
      </c>
      <c r="E2493">
        <v>5096490</v>
      </c>
      <c r="F2493">
        <v>51604</v>
      </c>
      <c r="G2493">
        <v>58081.286</v>
      </c>
      <c r="H2493">
        <v>163274</v>
      </c>
      <c r="I2493">
        <v>517</v>
      </c>
      <c r="J2493">
        <v>1044.4290000000001</v>
      </c>
      <c r="K2493">
        <v>15308.679</v>
      </c>
      <c r="L2493">
        <v>155.006</v>
      </c>
      <c r="M2493">
        <v>174.46299999999999</v>
      </c>
      <c r="N2493">
        <v>490.43700000000001</v>
      </c>
      <c r="O2493">
        <v>1.5529999999999999</v>
      </c>
      <c r="P2493">
        <v>3.137</v>
      </c>
      <c r="Q2493">
        <v>0.97</v>
      </c>
      <c r="R2493">
        <v>13181</v>
      </c>
      <c r="S2493">
        <v>39.593000000000004</v>
      </c>
      <c r="T2493">
        <v>42068</v>
      </c>
      <c r="U2493">
        <v>126.363</v>
      </c>
      <c r="X2493">
        <v>32635</v>
      </c>
      <c r="Y2493">
        <v>98.028000000000006</v>
      </c>
      <c r="Z2493">
        <v>785357</v>
      </c>
      <c r="AA2493">
        <v>73739721</v>
      </c>
      <c r="AB2493">
        <v>221.49700000000001</v>
      </c>
      <c r="AC2493">
        <v>2.359</v>
      </c>
      <c r="AD2493">
        <v>869260</v>
      </c>
      <c r="AE2493">
        <v>2.6110000000000002</v>
      </c>
      <c r="AF2493">
        <v>7.0999999999999994E-2</v>
      </c>
      <c r="AG2493">
        <v>14.1</v>
      </c>
      <c r="AH2493" t="s">
        <v>204</v>
      </c>
      <c r="AV2493">
        <v>67.13</v>
      </c>
      <c r="AW2493">
        <v>332915074</v>
      </c>
      <c r="AX2493">
        <v>35.607999999999997</v>
      </c>
      <c r="AY2493">
        <v>38.299999999999997</v>
      </c>
      <c r="AZ2493">
        <v>15.413</v>
      </c>
      <c r="BA2493">
        <v>9.7319999999999993</v>
      </c>
      <c r="BB2493">
        <v>54225.446000000004</v>
      </c>
      <c r="BC2493">
        <v>1.2</v>
      </c>
      <c r="BD2493">
        <v>151.089</v>
      </c>
      <c r="BE2493">
        <v>10.79</v>
      </c>
      <c r="BF2493">
        <v>19.100000000000001</v>
      </c>
      <c r="BG2493">
        <v>24.6</v>
      </c>
      <c r="BI2493">
        <v>2.77</v>
      </c>
      <c r="BJ2493">
        <v>78.86</v>
      </c>
      <c r="BK2493">
        <v>0.92600000000000005</v>
      </c>
    </row>
    <row r="2494" spans="1:67" x14ac:dyDescent="0.3">
      <c r="A2494" t="s">
        <v>210</v>
      </c>
      <c r="B2494" t="s">
        <v>211</v>
      </c>
      <c r="C2494" t="s">
        <v>116</v>
      </c>
      <c r="D2494" s="33">
        <v>44054</v>
      </c>
      <c r="E2494">
        <v>5153531</v>
      </c>
      <c r="F2494">
        <v>57041</v>
      </c>
      <c r="G2494">
        <v>57417.142999999996</v>
      </c>
      <c r="H2494">
        <v>164371</v>
      </c>
      <c r="I2494">
        <v>1097</v>
      </c>
      <c r="J2494">
        <v>1021.857</v>
      </c>
      <c r="K2494">
        <v>15480.017</v>
      </c>
      <c r="L2494">
        <v>171.33799999999999</v>
      </c>
      <c r="M2494">
        <v>172.46799999999999</v>
      </c>
      <c r="N2494">
        <v>493.733</v>
      </c>
      <c r="O2494">
        <v>3.2949999999999999</v>
      </c>
      <c r="P2494">
        <v>3.069</v>
      </c>
      <c r="Q2494">
        <v>0.95</v>
      </c>
      <c r="R2494">
        <v>13058</v>
      </c>
      <c r="S2494">
        <v>39.222999999999999</v>
      </c>
      <c r="T2494">
        <v>41642</v>
      </c>
      <c r="U2494">
        <v>125.083</v>
      </c>
      <c r="X2494">
        <v>32367</v>
      </c>
      <c r="Y2494">
        <v>97.222999999999999</v>
      </c>
      <c r="Z2494">
        <v>909494</v>
      </c>
      <c r="AA2494">
        <v>74649215</v>
      </c>
      <c r="AB2494">
        <v>224.22900000000001</v>
      </c>
      <c r="AC2494">
        <v>2.7320000000000002</v>
      </c>
      <c r="AD2494">
        <v>872880</v>
      </c>
      <c r="AE2494">
        <v>2.6219999999999999</v>
      </c>
      <c r="AF2494">
        <v>7.0000000000000007E-2</v>
      </c>
      <c r="AG2494">
        <v>14.3</v>
      </c>
      <c r="AH2494" t="s">
        <v>204</v>
      </c>
      <c r="AV2494">
        <v>67.13</v>
      </c>
      <c r="AW2494">
        <v>332915074</v>
      </c>
      <c r="AX2494">
        <v>35.607999999999997</v>
      </c>
      <c r="AY2494">
        <v>38.299999999999997</v>
      </c>
      <c r="AZ2494">
        <v>15.413</v>
      </c>
      <c r="BA2494">
        <v>9.7319999999999993</v>
      </c>
      <c r="BB2494">
        <v>54225.446000000004</v>
      </c>
      <c r="BC2494">
        <v>1.2</v>
      </c>
      <c r="BD2494">
        <v>151.089</v>
      </c>
      <c r="BE2494">
        <v>10.79</v>
      </c>
      <c r="BF2494">
        <v>19.100000000000001</v>
      </c>
      <c r="BG2494">
        <v>24.6</v>
      </c>
      <c r="BI2494">
        <v>2.77</v>
      </c>
      <c r="BJ2494">
        <v>78.86</v>
      </c>
      <c r="BK2494">
        <v>0.92600000000000005</v>
      </c>
    </row>
    <row r="2495" spans="1:67" x14ac:dyDescent="0.3">
      <c r="A2495" t="s">
        <v>210</v>
      </c>
      <c r="B2495" t="s">
        <v>211</v>
      </c>
      <c r="C2495" t="s">
        <v>116</v>
      </c>
      <c r="D2495" s="33">
        <v>44055</v>
      </c>
      <c r="E2495">
        <v>5208655</v>
      </c>
      <c r="F2495">
        <v>55124</v>
      </c>
      <c r="G2495">
        <v>57528</v>
      </c>
      <c r="H2495">
        <v>165886</v>
      </c>
      <c r="I2495">
        <v>1515</v>
      </c>
      <c r="J2495">
        <v>1037.143</v>
      </c>
      <c r="K2495">
        <v>15645.597</v>
      </c>
      <c r="L2495">
        <v>165.58</v>
      </c>
      <c r="M2495">
        <v>172.80099999999999</v>
      </c>
      <c r="N2495">
        <v>498.28300000000002</v>
      </c>
      <c r="O2495">
        <v>4.5510000000000002</v>
      </c>
      <c r="P2495">
        <v>3.1150000000000002</v>
      </c>
      <c r="Q2495">
        <v>0.94</v>
      </c>
      <c r="R2495">
        <v>12868</v>
      </c>
      <c r="S2495">
        <v>38.652999999999999</v>
      </c>
      <c r="T2495">
        <v>41816</v>
      </c>
      <c r="U2495">
        <v>125.60599999999999</v>
      </c>
      <c r="X2495">
        <v>31980</v>
      </c>
      <c r="Y2495">
        <v>96.061000000000007</v>
      </c>
      <c r="Z2495">
        <v>1028521</v>
      </c>
      <c r="AA2495">
        <v>75677736</v>
      </c>
      <c r="AB2495">
        <v>227.31800000000001</v>
      </c>
      <c r="AC2495">
        <v>3.089</v>
      </c>
      <c r="AD2495">
        <v>881838</v>
      </c>
      <c r="AE2495">
        <v>2.649</v>
      </c>
      <c r="AF2495">
        <v>6.8000000000000005E-2</v>
      </c>
      <c r="AG2495">
        <v>14.7</v>
      </c>
      <c r="AH2495" t="s">
        <v>204</v>
      </c>
      <c r="AV2495">
        <v>67.13</v>
      </c>
      <c r="AW2495">
        <v>332915074</v>
      </c>
      <c r="AX2495">
        <v>35.607999999999997</v>
      </c>
      <c r="AY2495">
        <v>38.299999999999997</v>
      </c>
      <c r="AZ2495">
        <v>15.413</v>
      </c>
      <c r="BA2495">
        <v>9.7319999999999993</v>
      </c>
      <c r="BB2495">
        <v>54225.446000000004</v>
      </c>
      <c r="BC2495">
        <v>1.2</v>
      </c>
      <c r="BD2495">
        <v>151.089</v>
      </c>
      <c r="BE2495">
        <v>10.79</v>
      </c>
      <c r="BF2495">
        <v>19.100000000000001</v>
      </c>
      <c r="BG2495">
        <v>24.6</v>
      </c>
      <c r="BI2495">
        <v>2.77</v>
      </c>
      <c r="BJ2495">
        <v>78.86</v>
      </c>
      <c r="BK2495">
        <v>0.92600000000000005</v>
      </c>
    </row>
    <row r="2496" spans="1:67" x14ac:dyDescent="0.3">
      <c r="A2496" t="s">
        <v>210</v>
      </c>
      <c r="B2496" t="s">
        <v>211</v>
      </c>
      <c r="C2496" t="s">
        <v>116</v>
      </c>
      <c r="D2496" s="33">
        <v>44056</v>
      </c>
      <c r="E2496">
        <v>5260370</v>
      </c>
      <c r="F2496">
        <v>51715</v>
      </c>
      <c r="G2496">
        <v>56329.428999999996</v>
      </c>
      <c r="H2496">
        <v>166924</v>
      </c>
      <c r="I2496">
        <v>1038</v>
      </c>
      <c r="J2496">
        <v>1016.7140000000001</v>
      </c>
      <c r="K2496">
        <v>15800.937</v>
      </c>
      <c r="L2496">
        <v>155.34</v>
      </c>
      <c r="M2496">
        <v>169.20099999999999</v>
      </c>
      <c r="N2496">
        <v>501.40100000000001</v>
      </c>
      <c r="O2496">
        <v>3.1179999999999999</v>
      </c>
      <c r="P2496">
        <v>3.0539999999999998</v>
      </c>
      <c r="Q2496">
        <v>0.92</v>
      </c>
      <c r="R2496">
        <v>12677</v>
      </c>
      <c r="S2496">
        <v>38.079000000000001</v>
      </c>
      <c r="T2496">
        <v>41240</v>
      </c>
      <c r="U2496">
        <v>123.875</v>
      </c>
      <c r="X2496">
        <v>31663</v>
      </c>
      <c r="Y2496">
        <v>95.108000000000004</v>
      </c>
      <c r="Z2496">
        <v>980555</v>
      </c>
      <c r="AA2496">
        <v>76658291</v>
      </c>
      <c r="AB2496">
        <v>230.26400000000001</v>
      </c>
      <c r="AC2496">
        <v>2.9449999999999998</v>
      </c>
      <c r="AD2496">
        <v>880355</v>
      </c>
      <c r="AE2496">
        <v>2.6440000000000001</v>
      </c>
      <c r="AF2496">
        <v>6.7000000000000004E-2</v>
      </c>
      <c r="AG2496">
        <v>14.9</v>
      </c>
      <c r="AH2496" t="s">
        <v>204</v>
      </c>
      <c r="AV2496">
        <v>67.13</v>
      </c>
      <c r="AW2496">
        <v>332915074</v>
      </c>
      <c r="AX2496">
        <v>35.607999999999997</v>
      </c>
      <c r="AY2496">
        <v>38.299999999999997</v>
      </c>
      <c r="AZ2496">
        <v>15.413</v>
      </c>
      <c r="BA2496">
        <v>9.7319999999999993</v>
      </c>
      <c r="BB2496">
        <v>54225.446000000004</v>
      </c>
      <c r="BC2496">
        <v>1.2</v>
      </c>
      <c r="BD2496">
        <v>151.089</v>
      </c>
      <c r="BE2496">
        <v>10.79</v>
      </c>
      <c r="BF2496">
        <v>19.100000000000001</v>
      </c>
      <c r="BG2496">
        <v>24.6</v>
      </c>
      <c r="BI2496">
        <v>2.77</v>
      </c>
      <c r="BJ2496">
        <v>78.86</v>
      </c>
      <c r="BK2496">
        <v>0.92600000000000005</v>
      </c>
    </row>
    <row r="2497" spans="1:67" x14ac:dyDescent="0.3">
      <c r="A2497" t="s">
        <v>210</v>
      </c>
      <c r="B2497" t="s">
        <v>211</v>
      </c>
      <c r="C2497" t="s">
        <v>116</v>
      </c>
      <c r="D2497" s="33">
        <v>44057</v>
      </c>
      <c r="E2497">
        <v>5330525</v>
      </c>
      <c r="F2497">
        <v>70155</v>
      </c>
      <c r="G2497">
        <v>57700</v>
      </c>
      <c r="H2497">
        <v>168233</v>
      </c>
      <c r="I2497">
        <v>1309</v>
      </c>
      <c r="J2497">
        <v>1019.2859999999999</v>
      </c>
      <c r="K2497">
        <v>16011.665999999999</v>
      </c>
      <c r="L2497">
        <v>210.72900000000001</v>
      </c>
      <c r="M2497">
        <v>173.31700000000001</v>
      </c>
      <c r="N2497">
        <v>505.33300000000003</v>
      </c>
      <c r="O2497">
        <v>3.9319999999999999</v>
      </c>
      <c r="P2497">
        <v>3.0619999999999998</v>
      </c>
      <c r="Q2497">
        <v>0.92</v>
      </c>
      <c r="R2497">
        <v>12512</v>
      </c>
      <c r="S2497">
        <v>37.582999999999998</v>
      </c>
      <c r="T2497">
        <v>39980</v>
      </c>
      <c r="U2497">
        <v>120.09099999999999</v>
      </c>
      <c r="X2497">
        <v>31570</v>
      </c>
      <c r="Y2497">
        <v>94.828999999999994</v>
      </c>
      <c r="Z2497">
        <v>961797</v>
      </c>
      <c r="AA2497">
        <v>77620088</v>
      </c>
      <c r="AB2497">
        <v>233.15299999999999</v>
      </c>
      <c r="AC2497">
        <v>2.8889999999999998</v>
      </c>
      <c r="AD2497">
        <v>872613</v>
      </c>
      <c r="AE2497">
        <v>2.621</v>
      </c>
      <c r="AF2497">
        <v>6.5000000000000002E-2</v>
      </c>
      <c r="AG2497">
        <v>15.4</v>
      </c>
      <c r="AH2497" t="s">
        <v>204</v>
      </c>
      <c r="AV2497">
        <v>67.13</v>
      </c>
      <c r="AW2497">
        <v>332915074</v>
      </c>
      <c r="AX2497">
        <v>35.607999999999997</v>
      </c>
      <c r="AY2497">
        <v>38.299999999999997</v>
      </c>
      <c r="AZ2497">
        <v>15.413</v>
      </c>
      <c r="BA2497">
        <v>9.7319999999999993</v>
      </c>
      <c r="BB2497">
        <v>54225.446000000004</v>
      </c>
      <c r="BC2497">
        <v>1.2</v>
      </c>
      <c r="BD2497">
        <v>151.089</v>
      </c>
      <c r="BE2497">
        <v>10.79</v>
      </c>
      <c r="BF2497">
        <v>19.100000000000001</v>
      </c>
      <c r="BG2497">
        <v>24.6</v>
      </c>
      <c r="BI2497">
        <v>2.77</v>
      </c>
      <c r="BJ2497">
        <v>78.86</v>
      </c>
      <c r="BK2497">
        <v>0.92600000000000005</v>
      </c>
    </row>
    <row r="2498" spans="1:67" x14ac:dyDescent="0.3">
      <c r="A2498" t="s">
        <v>210</v>
      </c>
      <c r="B2498" t="s">
        <v>211</v>
      </c>
      <c r="C2498" t="s">
        <v>116</v>
      </c>
      <c r="D2498" s="33">
        <v>44058</v>
      </c>
      <c r="E2498">
        <v>5382900</v>
      </c>
      <c r="F2498">
        <v>52375</v>
      </c>
      <c r="G2498">
        <v>56036.142999999996</v>
      </c>
      <c r="H2498">
        <v>169278</v>
      </c>
      <c r="I2498">
        <v>1045</v>
      </c>
      <c r="J2498">
        <v>1013.2859999999999</v>
      </c>
      <c r="K2498">
        <v>16168.987999999999</v>
      </c>
      <c r="L2498">
        <v>157.322</v>
      </c>
      <c r="M2498">
        <v>168.32</v>
      </c>
      <c r="N2498">
        <v>508.47199999999998</v>
      </c>
      <c r="O2498">
        <v>3.1389999999999998</v>
      </c>
      <c r="P2498">
        <v>3.044</v>
      </c>
      <c r="Q2498">
        <v>0.89</v>
      </c>
      <c r="R2498">
        <v>12246</v>
      </c>
      <c r="S2498">
        <v>36.783999999999999</v>
      </c>
      <c r="T2498">
        <v>38699</v>
      </c>
      <c r="U2498">
        <v>116.24299999999999</v>
      </c>
      <c r="X2498">
        <v>31655</v>
      </c>
      <c r="Y2498">
        <v>95.084000000000003</v>
      </c>
      <c r="Z2498">
        <v>767866</v>
      </c>
      <c r="AA2498">
        <v>78387954</v>
      </c>
      <c r="AB2498">
        <v>235.459</v>
      </c>
      <c r="AC2498">
        <v>2.306</v>
      </c>
      <c r="AD2498">
        <v>865757</v>
      </c>
      <c r="AE2498">
        <v>2.601</v>
      </c>
      <c r="AF2498">
        <v>6.4000000000000001E-2</v>
      </c>
      <c r="AG2498">
        <v>15.6</v>
      </c>
      <c r="AH2498" t="s">
        <v>204</v>
      </c>
      <c r="AV2498">
        <v>67.13</v>
      </c>
      <c r="AW2498">
        <v>332915074</v>
      </c>
      <c r="AX2498">
        <v>35.607999999999997</v>
      </c>
      <c r="AY2498">
        <v>38.299999999999997</v>
      </c>
      <c r="AZ2498">
        <v>15.413</v>
      </c>
      <c r="BA2498">
        <v>9.7319999999999993</v>
      </c>
      <c r="BB2498">
        <v>54225.446000000004</v>
      </c>
      <c r="BC2498">
        <v>1.2</v>
      </c>
      <c r="BD2498">
        <v>151.089</v>
      </c>
      <c r="BE2498">
        <v>10.79</v>
      </c>
      <c r="BF2498">
        <v>19.100000000000001</v>
      </c>
      <c r="BG2498">
        <v>24.6</v>
      </c>
      <c r="BI2498">
        <v>2.77</v>
      </c>
      <c r="BJ2498">
        <v>78.86</v>
      </c>
      <c r="BK2498">
        <v>0.92600000000000005</v>
      </c>
    </row>
    <row r="2499" spans="1:67" x14ac:dyDescent="0.3">
      <c r="A2499" t="s">
        <v>210</v>
      </c>
      <c r="B2499" t="s">
        <v>211</v>
      </c>
      <c r="C2499" t="s">
        <v>116</v>
      </c>
      <c r="D2499" s="33">
        <v>44059</v>
      </c>
      <c r="E2499">
        <v>5417654</v>
      </c>
      <c r="F2499">
        <v>34754</v>
      </c>
      <c r="G2499">
        <v>53252.571000000004</v>
      </c>
      <c r="H2499">
        <v>169886</v>
      </c>
      <c r="I2499">
        <v>608</v>
      </c>
      <c r="J2499">
        <v>1018.429</v>
      </c>
      <c r="K2499">
        <v>16273.380999999999</v>
      </c>
      <c r="L2499">
        <v>104.393</v>
      </c>
      <c r="M2499">
        <v>159.958</v>
      </c>
      <c r="N2499">
        <v>510.298</v>
      </c>
      <c r="O2499">
        <v>1.8260000000000001</v>
      </c>
      <c r="P2499">
        <v>3.0590000000000002</v>
      </c>
      <c r="Q2499">
        <v>0.88</v>
      </c>
      <c r="R2499">
        <v>11991</v>
      </c>
      <c r="S2499">
        <v>36.018000000000001</v>
      </c>
      <c r="T2499">
        <v>38850</v>
      </c>
      <c r="U2499">
        <v>116.696</v>
      </c>
      <c r="X2499">
        <v>31680</v>
      </c>
      <c r="Y2499">
        <v>95.159000000000006</v>
      </c>
      <c r="Z2499">
        <v>572915</v>
      </c>
      <c r="AA2499">
        <v>78960869</v>
      </c>
      <c r="AB2499">
        <v>237.18</v>
      </c>
      <c r="AC2499">
        <v>1.7210000000000001</v>
      </c>
      <c r="AD2499">
        <v>858072</v>
      </c>
      <c r="AE2499">
        <v>2.577</v>
      </c>
      <c r="AF2499">
        <v>6.3E-2</v>
      </c>
      <c r="AG2499">
        <v>15.9</v>
      </c>
      <c r="AH2499" t="s">
        <v>204</v>
      </c>
      <c r="AV2499">
        <v>67.13</v>
      </c>
      <c r="AW2499">
        <v>332915074</v>
      </c>
      <c r="AX2499">
        <v>35.607999999999997</v>
      </c>
      <c r="AY2499">
        <v>38.299999999999997</v>
      </c>
      <c r="AZ2499">
        <v>15.413</v>
      </c>
      <c r="BA2499">
        <v>9.7319999999999993</v>
      </c>
      <c r="BB2499">
        <v>54225.446000000004</v>
      </c>
      <c r="BC2499">
        <v>1.2</v>
      </c>
      <c r="BD2499">
        <v>151.089</v>
      </c>
      <c r="BE2499">
        <v>10.79</v>
      </c>
      <c r="BF2499">
        <v>19.100000000000001</v>
      </c>
      <c r="BG2499">
        <v>24.6</v>
      </c>
      <c r="BI2499">
        <v>2.77</v>
      </c>
      <c r="BJ2499">
        <v>78.86</v>
      </c>
      <c r="BK2499">
        <v>0.92600000000000005</v>
      </c>
      <c r="BL2499">
        <v>216190.6</v>
      </c>
      <c r="BM2499">
        <v>11.64</v>
      </c>
      <c r="BN2499">
        <v>21.52</v>
      </c>
      <c r="BO2499">
        <v>649.38663606442799</v>
      </c>
    </row>
    <row r="2500" spans="1:67" x14ac:dyDescent="0.3">
      <c r="A2500" t="s">
        <v>210</v>
      </c>
      <c r="B2500" t="s">
        <v>211</v>
      </c>
      <c r="C2500" t="s">
        <v>116</v>
      </c>
      <c r="D2500" s="33">
        <v>44060</v>
      </c>
      <c r="E2500">
        <v>5455433</v>
      </c>
      <c r="F2500">
        <v>37779</v>
      </c>
      <c r="G2500">
        <v>51277.571000000004</v>
      </c>
      <c r="H2500">
        <v>170355</v>
      </c>
      <c r="I2500">
        <v>469</v>
      </c>
      <c r="J2500">
        <v>1011.571</v>
      </c>
      <c r="K2500">
        <v>16386.861000000001</v>
      </c>
      <c r="L2500">
        <v>113.479</v>
      </c>
      <c r="M2500">
        <v>154.02600000000001</v>
      </c>
      <c r="N2500">
        <v>511.70699999999999</v>
      </c>
      <c r="O2500">
        <v>1.409</v>
      </c>
      <c r="P2500">
        <v>3.0390000000000001</v>
      </c>
      <c r="Q2500">
        <v>0.87</v>
      </c>
      <c r="R2500">
        <v>11967</v>
      </c>
      <c r="S2500">
        <v>35.945999999999998</v>
      </c>
      <c r="T2500">
        <v>39032</v>
      </c>
      <c r="U2500">
        <v>117.24299999999999</v>
      </c>
      <c r="X2500">
        <v>32163</v>
      </c>
      <c r="Y2500">
        <v>96.61</v>
      </c>
      <c r="Z2500">
        <v>677049</v>
      </c>
      <c r="AA2500">
        <v>79637918</v>
      </c>
      <c r="AB2500">
        <v>239.214</v>
      </c>
      <c r="AC2500">
        <v>2.0339999999999998</v>
      </c>
      <c r="AD2500">
        <v>842600</v>
      </c>
      <c r="AE2500">
        <v>2.5310000000000001</v>
      </c>
      <c r="AF2500">
        <v>6.3E-2</v>
      </c>
      <c r="AG2500">
        <v>15.9</v>
      </c>
      <c r="AH2500" t="s">
        <v>204</v>
      </c>
      <c r="AV2500">
        <v>67.13</v>
      </c>
      <c r="AW2500">
        <v>332915074</v>
      </c>
      <c r="AX2500">
        <v>35.607999999999997</v>
      </c>
      <c r="AY2500">
        <v>38.299999999999997</v>
      </c>
      <c r="AZ2500">
        <v>15.413</v>
      </c>
      <c r="BA2500">
        <v>9.7319999999999993</v>
      </c>
      <c r="BB2500">
        <v>54225.446000000004</v>
      </c>
      <c r="BC2500">
        <v>1.2</v>
      </c>
      <c r="BD2500">
        <v>151.089</v>
      </c>
      <c r="BE2500">
        <v>10.79</v>
      </c>
      <c r="BF2500">
        <v>19.100000000000001</v>
      </c>
      <c r="BG2500">
        <v>24.6</v>
      </c>
      <c r="BI2500">
        <v>2.77</v>
      </c>
      <c r="BJ2500">
        <v>78.86</v>
      </c>
      <c r="BK2500">
        <v>0.92600000000000005</v>
      </c>
    </row>
    <row r="2501" spans="1:67" x14ac:dyDescent="0.3">
      <c r="A2501" t="s">
        <v>210</v>
      </c>
      <c r="B2501" t="s">
        <v>211</v>
      </c>
      <c r="C2501" t="s">
        <v>116</v>
      </c>
      <c r="D2501" s="33">
        <v>44061</v>
      </c>
      <c r="E2501">
        <v>5500284</v>
      </c>
      <c r="F2501">
        <v>44851</v>
      </c>
      <c r="G2501">
        <v>49536.142999999996</v>
      </c>
      <c r="H2501">
        <v>171580</v>
      </c>
      <c r="I2501">
        <v>1225</v>
      </c>
      <c r="J2501">
        <v>1029.857</v>
      </c>
      <c r="K2501">
        <v>16521.582999999999</v>
      </c>
      <c r="L2501">
        <v>134.72200000000001</v>
      </c>
      <c r="M2501">
        <v>148.79499999999999</v>
      </c>
      <c r="N2501">
        <v>515.38699999999994</v>
      </c>
      <c r="O2501">
        <v>3.68</v>
      </c>
      <c r="P2501">
        <v>3.093</v>
      </c>
      <c r="Q2501">
        <v>0.86</v>
      </c>
      <c r="R2501">
        <v>11958</v>
      </c>
      <c r="S2501">
        <v>35.918999999999997</v>
      </c>
      <c r="T2501">
        <v>38897</v>
      </c>
      <c r="U2501">
        <v>116.83799999999999</v>
      </c>
      <c r="X2501">
        <v>32112</v>
      </c>
      <c r="Y2501">
        <v>96.456999999999994</v>
      </c>
      <c r="Z2501">
        <v>895714</v>
      </c>
      <c r="AA2501">
        <v>80533632</v>
      </c>
      <c r="AB2501">
        <v>241.904</v>
      </c>
      <c r="AC2501">
        <v>2.6909999999999998</v>
      </c>
      <c r="AD2501">
        <v>840631</v>
      </c>
      <c r="AE2501">
        <v>2.5249999999999999</v>
      </c>
      <c r="AF2501">
        <v>6.0999999999999999E-2</v>
      </c>
      <c r="AG2501">
        <v>16.399999999999999</v>
      </c>
      <c r="AH2501" t="s">
        <v>204</v>
      </c>
      <c r="AV2501">
        <v>67.13</v>
      </c>
      <c r="AW2501">
        <v>332915074</v>
      </c>
      <c r="AX2501">
        <v>35.607999999999997</v>
      </c>
      <c r="AY2501">
        <v>38.299999999999997</v>
      </c>
      <c r="AZ2501">
        <v>15.413</v>
      </c>
      <c r="BA2501">
        <v>9.7319999999999993</v>
      </c>
      <c r="BB2501">
        <v>54225.446000000004</v>
      </c>
      <c r="BC2501">
        <v>1.2</v>
      </c>
      <c r="BD2501">
        <v>151.089</v>
      </c>
      <c r="BE2501">
        <v>10.79</v>
      </c>
      <c r="BF2501">
        <v>19.100000000000001</v>
      </c>
      <c r="BG2501">
        <v>24.6</v>
      </c>
      <c r="BI2501">
        <v>2.77</v>
      </c>
      <c r="BJ2501">
        <v>78.86</v>
      </c>
      <c r="BK2501">
        <v>0.92600000000000005</v>
      </c>
    </row>
    <row r="2502" spans="1:67" x14ac:dyDescent="0.3">
      <c r="A2502" t="s">
        <v>210</v>
      </c>
      <c r="B2502" t="s">
        <v>211</v>
      </c>
      <c r="C2502" t="s">
        <v>116</v>
      </c>
      <c r="D2502" s="33">
        <v>44062</v>
      </c>
      <c r="E2502">
        <v>5546080</v>
      </c>
      <c r="F2502">
        <v>45796</v>
      </c>
      <c r="G2502">
        <v>48203.571000000004</v>
      </c>
      <c r="H2502">
        <v>172865</v>
      </c>
      <c r="I2502">
        <v>1285</v>
      </c>
      <c r="J2502">
        <v>997</v>
      </c>
      <c r="K2502">
        <v>16659.144</v>
      </c>
      <c r="L2502">
        <v>137.56100000000001</v>
      </c>
      <c r="M2502">
        <v>144.792</v>
      </c>
      <c r="N2502">
        <v>519.24699999999996</v>
      </c>
      <c r="O2502">
        <v>3.86</v>
      </c>
      <c r="P2502">
        <v>2.9950000000000001</v>
      </c>
      <c r="Q2502">
        <v>0.86</v>
      </c>
      <c r="R2502">
        <v>11571</v>
      </c>
      <c r="S2502">
        <v>34.756999999999998</v>
      </c>
      <c r="T2502">
        <v>38002</v>
      </c>
      <c r="U2502">
        <v>114.149</v>
      </c>
      <c r="X2502">
        <v>31929</v>
      </c>
      <c r="Y2502">
        <v>95.906999999999996</v>
      </c>
      <c r="Z2502">
        <v>1005170</v>
      </c>
      <c r="AA2502">
        <v>81538802</v>
      </c>
      <c r="AB2502">
        <v>244.92400000000001</v>
      </c>
      <c r="AC2502">
        <v>3.0190000000000001</v>
      </c>
      <c r="AD2502">
        <v>837295</v>
      </c>
      <c r="AE2502">
        <v>2.5150000000000001</v>
      </c>
      <c r="AF2502">
        <v>0.06</v>
      </c>
      <c r="AG2502">
        <v>16.7</v>
      </c>
      <c r="AH2502" t="s">
        <v>204</v>
      </c>
      <c r="AV2502">
        <v>67.13</v>
      </c>
      <c r="AW2502">
        <v>332915074</v>
      </c>
      <c r="AX2502">
        <v>35.607999999999997</v>
      </c>
      <c r="AY2502">
        <v>38.299999999999997</v>
      </c>
      <c r="AZ2502">
        <v>15.413</v>
      </c>
      <c r="BA2502">
        <v>9.7319999999999993</v>
      </c>
      <c r="BB2502">
        <v>54225.446000000004</v>
      </c>
      <c r="BC2502">
        <v>1.2</v>
      </c>
      <c r="BD2502">
        <v>151.089</v>
      </c>
      <c r="BE2502">
        <v>10.79</v>
      </c>
      <c r="BF2502">
        <v>19.100000000000001</v>
      </c>
      <c r="BG2502">
        <v>24.6</v>
      </c>
      <c r="BI2502">
        <v>2.77</v>
      </c>
      <c r="BJ2502">
        <v>78.86</v>
      </c>
      <c r="BK2502">
        <v>0.92600000000000005</v>
      </c>
    </row>
    <row r="2503" spans="1:67" x14ac:dyDescent="0.3">
      <c r="A2503" t="s">
        <v>210</v>
      </c>
      <c r="B2503" t="s">
        <v>211</v>
      </c>
      <c r="C2503" t="s">
        <v>116</v>
      </c>
      <c r="D2503" s="33">
        <v>44063</v>
      </c>
      <c r="E2503">
        <v>5591246</v>
      </c>
      <c r="F2503">
        <v>45166</v>
      </c>
      <c r="G2503">
        <v>47268</v>
      </c>
      <c r="H2503">
        <v>173972</v>
      </c>
      <c r="I2503">
        <v>1107</v>
      </c>
      <c r="J2503">
        <v>1006.857</v>
      </c>
      <c r="K2503">
        <v>16794.812000000002</v>
      </c>
      <c r="L2503">
        <v>135.66800000000001</v>
      </c>
      <c r="M2503">
        <v>141.982</v>
      </c>
      <c r="N2503">
        <v>522.572</v>
      </c>
      <c r="O2503">
        <v>3.3250000000000002</v>
      </c>
      <c r="P2503">
        <v>3.024</v>
      </c>
      <c r="Q2503">
        <v>0.86</v>
      </c>
      <c r="R2503">
        <v>11263</v>
      </c>
      <c r="S2503">
        <v>33.831000000000003</v>
      </c>
      <c r="T2503">
        <v>37321</v>
      </c>
      <c r="U2503">
        <v>112.104</v>
      </c>
      <c r="X2503">
        <v>31756</v>
      </c>
      <c r="Y2503">
        <v>95.388000000000005</v>
      </c>
      <c r="Z2503">
        <v>996933</v>
      </c>
      <c r="AA2503">
        <v>82535735</v>
      </c>
      <c r="AB2503">
        <v>247.91800000000001</v>
      </c>
      <c r="AC2503">
        <v>2.9950000000000001</v>
      </c>
      <c r="AD2503">
        <v>839635</v>
      </c>
      <c r="AE2503">
        <v>2.5219999999999998</v>
      </c>
      <c r="AF2503">
        <v>5.8999999999999997E-2</v>
      </c>
      <c r="AG2503">
        <v>16.899999999999999</v>
      </c>
      <c r="AH2503" t="s">
        <v>204</v>
      </c>
      <c r="AV2503">
        <v>67.13</v>
      </c>
      <c r="AW2503">
        <v>332915074</v>
      </c>
      <c r="AX2503">
        <v>35.607999999999997</v>
      </c>
      <c r="AY2503">
        <v>38.299999999999997</v>
      </c>
      <c r="AZ2503">
        <v>15.413</v>
      </c>
      <c r="BA2503">
        <v>9.7319999999999993</v>
      </c>
      <c r="BB2503">
        <v>54225.446000000004</v>
      </c>
      <c r="BC2503">
        <v>1.2</v>
      </c>
      <c r="BD2503">
        <v>151.089</v>
      </c>
      <c r="BE2503">
        <v>10.79</v>
      </c>
      <c r="BF2503">
        <v>19.100000000000001</v>
      </c>
      <c r="BG2503">
        <v>24.6</v>
      </c>
      <c r="BI2503">
        <v>2.77</v>
      </c>
      <c r="BJ2503">
        <v>78.86</v>
      </c>
      <c r="BK2503">
        <v>0.92600000000000005</v>
      </c>
    </row>
    <row r="2504" spans="1:67" x14ac:dyDescent="0.3">
      <c r="A2504" t="s">
        <v>210</v>
      </c>
      <c r="B2504" t="s">
        <v>211</v>
      </c>
      <c r="C2504" t="s">
        <v>116</v>
      </c>
      <c r="D2504" s="33">
        <v>44064</v>
      </c>
      <c r="E2504">
        <v>5638812</v>
      </c>
      <c r="F2504">
        <v>47566</v>
      </c>
      <c r="G2504">
        <v>44041</v>
      </c>
      <c r="H2504">
        <v>175073</v>
      </c>
      <c r="I2504">
        <v>1101</v>
      </c>
      <c r="J2504">
        <v>977.14300000000003</v>
      </c>
      <c r="K2504">
        <v>16937.688999999998</v>
      </c>
      <c r="L2504">
        <v>142.87700000000001</v>
      </c>
      <c r="M2504">
        <v>132.28899999999999</v>
      </c>
      <c r="N2504">
        <v>525.87900000000002</v>
      </c>
      <c r="O2504">
        <v>3.3069999999999999</v>
      </c>
      <c r="P2504">
        <v>2.9350000000000001</v>
      </c>
      <c r="Q2504">
        <v>0.86</v>
      </c>
      <c r="R2504">
        <v>11031</v>
      </c>
      <c r="S2504">
        <v>33.134999999999998</v>
      </c>
      <c r="T2504">
        <v>35989</v>
      </c>
      <c r="U2504">
        <v>108.10299999999999</v>
      </c>
      <c r="X2504">
        <v>31102</v>
      </c>
      <c r="Y2504">
        <v>93.423000000000002</v>
      </c>
      <c r="Z2504">
        <v>965681</v>
      </c>
      <c r="AA2504">
        <v>83501416</v>
      </c>
      <c r="AB2504">
        <v>250.81899999999999</v>
      </c>
      <c r="AC2504">
        <v>2.9009999999999998</v>
      </c>
      <c r="AD2504">
        <v>840190</v>
      </c>
      <c r="AE2504">
        <v>2.524</v>
      </c>
      <c r="AF2504">
        <v>5.8000000000000003E-2</v>
      </c>
      <c r="AG2504">
        <v>17.2</v>
      </c>
      <c r="AH2504" t="s">
        <v>204</v>
      </c>
      <c r="AV2504">
        <v>67.13</v>
      </c>
      <c r="AW2504">
        <v>332915074</v>
      </c>
      <c r="AX2504">
        <v>35.607999999999997</v>
      </c>
      <c r="AY2504">
        <v>38.299999999999997</v>
      </c>
      <c r="AZ2504">
        <v>15.413</v>
      </c>
      <c r="BA2504">
        <v>9.7319999999999993</v>
      </c>
      <c r="BB2504">
        <v>54225.446000000004</v>
      </c>
      <c r="BC2504">
        <v>1.2</v>
      </c>
      <c r="BD2504">
        <v>151.089</v>
      </c>
      <c r="BE2504">
        <v>10.79</v>
      </c>
      <c r="BF2504">
        <v>19.100000000000001</v>
      </c>
      <c r="BG2504">
        <v>24.6</v>
      </c>
      <c r="BI2504">
        <v>2.77</v>
      </c>
      <c r="BJ2504">
        <v>78.86</v>
      </c>
      <c r="BK2504">
        <v>0.92600000000000005</v>
      </c>
    </row>
    <row r="2505" spans="1:67" x14ac:dyDescent="0.3">
      <c r="A2505" t="s">
        <v>210</v>
      </c>
      <c r="B2505" t="s">
        <v>211</v>
      </c>
      <c r="C2505" t="s">
        <v>116</v>
      </c>
      <c r="D2505" s="33">
        <v>44065</v>
      </c>
      <c r="E2505">
        <v>5684613</v>
      </c>
      <c r="F2505">
        <v>45801</v>
      </c>
      <c r="G2505">
        <v>43101.857000000004</v>
      </c>
      <c r="H2505">
        <v>176052</v>
      </c>
      <c r="I2505">
        <v>979</v>
      </c>
      <c r="J2505">
        <v>967.71400000000006</v>
      </c>
      <c r="K2505">
        <v>17075.264999999999</v>
      </c>
      <c r="L2505">
        <v>137.57599999999999</v>
      </c>
      <c r="M2505">
        <v>129.46799999999999</v>
      </c>
      <c r="N2505">
        <v>528.82000000000005</v>
      </c>
      <c r="O2505">
        <v>2.9409999999999998</v>
      </c>
      <c r="P2505">
        <v>2.907</v>
      </c>
      <c r="Q2505">
        <v>0.87</v>
      </c>
      <c r="R2505">
        <v>10779</v>
      </c>
      <c r="S2505">
        <v>32.378</v>
      </c>
      <c r="T2505">
        <v>34888</v>
      </c>
      <c r="U2505">
        <v>104.795</v>
      </c>
      <c r="X2505">
        <v>30882</v>
      </c>
      <c r="Y2505">
        <v>92.762</v>
      </c>
      <c r="Z2505">
        <v>794435</v>
      </c>
      <c r="AA2505">
        <v>84295851</v>
      </c>
      <c r="AB2505">
        <v>253.20500000000001</v>
      </c>
      <c r="AC2505">
        <v>2.3860000000000001</v>
      </c>
      <c r="AD2505">
        <v>843985</v>
      </c>
      <c r="AE2505">
        <v>2.5350000000000001</v>
      </c>
      <c r="AF2505">
        <v>5.7000000000000002E-2</v>
      </c>
      <c r="AG2505">
        <v>17.5</v>
      </c>
      <c r="AH2505" t="s">
        <v>204</v>
      </c>
      <c r="AV2505">
        <v>67.13</v>
      </c>
      <c r="AW2505">
        <v>332915074</v>
      </c>
      <c r="AX2505">
        <v>35.607999999999997</v>
      </c>
      <c r="AY2505">
        <v>38.299999999999997</v>
      </c>
      <c r="AZ2505">
        <v>15.413</v>
      </c>
      <c r="BA2505">
        <v>9.7319999999999993</v>
      </c>
      <c r="BB2505">
        <v>54225.446000000004</v>
      </c>
      <c r="BC2505">
        <v>1.2</v>
      </c>
      <c r="BD2505">
        <v>151.089</v>
      </c>
      <c r="BE2505">
        <v>10.79</v>
      </c>
      <c r="BF2505">
        <v>19.100000000000001</v>
      </c>
      <c r="BG2505">
        <v>24.6</v>
      </c>
      <c r="BI2505">
        <v>2.77</v>
      </c>
      <c r="BJ2505">
        <v>78.86</v>
      </c>
      <c r="BK2505">
        <v>0.92600000000000005</v>
      </c>
    </row>
    <row r="2506" spans="1:67" x14ac:dyDescent="0.3">
      <c r="A2506" t="s">
        <v>210</v>
      </c>
      <c r="B2506" t="s">
        <v>211</v>
      </c>
      <c r="C2506" t="s">
        <v>116</v>
      </c>
      <c r="D2506" s="33">
        <v>44066</v>
      </c>
      <c r="E2506">
        <v>5716540</v>
      </c>
      <c r="F2506">
        <v>31927</v>
      </c>
      <c r="G2506">
        <v>42698</v>
      </c>
      <c r="H2506">
        <v>176547</v>
      </c>
      <c r="I2506">
        <v>495</v>
      </c>
      <c r="J2506">
        <v>951.57100000000003</v>
      </c>
      <c r="K2506">
        <v>17171.166000000001</v>
      </c>
      <c r="L2506">
        <v>95.900999999999996</v>
      </c>
      <c r="M2506">
        <v>128.255</v>
      </c>
      <c r="N2506">
        <v>530.30600000000004</v>
      </c>
      <c r="O2506">
        <v>1.4870000000000001</v>
      </c>
      <c r="P2506">
        <v>2.8580000000000001</v>
      </c>
      <c r="Q2506">
        <v>0.88</v>
      </c>
      <c r="R2506">
        <v>10738</v>
      </c>
      <c r="S2506">
        <v>32.253999999999998</v>
      </c>
      <c r="T2506">
        <v>34609</v>
      </c>
      <c r="U2506">
        <v>103.95699999999999</v>
      </c>
      <c r="X2506">
        <v>30413</v>
      </c>
      <c r="Y2506">
        <v>91.353999999999999</v>
      </c>
      <c r="Z2506">
        <v>561955</v>
      </c>
      <c r="AA2506">
        <v>84857806</v>
      </c>
      <c r="AB2506">
        <v>254.893</v>
      </c>
      <c r="AC2506">
        <v>1.6879999999999999</v>
      </c>
      <c r="AD2506">
        <v>842420</v>
      </c>
      <c r="AE2506">
        <v>2.5299999999999998</v>
      </c>
      <c r="AF2506">
        <v>5.7000000000000002E-2</v>
      </c>
      <c r="AG2506">
        <v>17.5</v>
      </c>
      <c r="AH2506" t="s">
        <v>204</v>
      </c>
      <c r="AV2506">
        <v>67.13</v>
      </c>
      <c r="AW2506">
        <v>332915074</v>
      </c>
      <c r="AX2506">
        <v>35.607999999999997</v>
      </c>
      <c r="AY2506">
        <v>38.299999999999997</v>
      </c>
      <c r="AZ2506">
        <v>15.413</v>
      </c>
      <c r="BA2506">
        <v>9.7319999999999993</v>
      </c>
      <c r="BB2506">
        <v>54225.446000000004</v>
      </c>
      <c r="BC2506">
        <v>1.2</v>
      </c>
      <c r="BD2506">
        <v>151.089</v>
      </c>
      <c r="BE2506">
        <v>10.79</v>
      </c>
      <c r="BF2506">
        <v>19.100000000000001</v>
      </c>
      <c r="BG2506">
        <v>24.6</v>
      </c>
      <c r="BI2506">
        <v>2.77</v>
      </c>
      <c r="BJ2506">
        <v>78.86</v>
      </c>
      <c r="BK2506">
        <v>0.92600000000000005</v>
      </c>
      <c r="BL2506">
        <v>226517.8</v>
      </c>
      <c r="BM2506">
        <v>11.86</v>
      </c>
      <c r="BN2506">
        <v>19.78</v>
      </c>
      <c r="BO2506">
        <v>680.40715993532899</v>
      </c>
    </row>
    <row r="2507" spans="1:67" x14ac:dyDescent="0.3">
      <c r="A2507" t="s">
        <v>210</v>
      </c>
      <c r="B2507" t="s">
        <v>211</v>
      </c>
      <c r="C2507" t="s">
        <v>116</v>
      </c>
      <c r="D2507" s="33">
        <v>44067</v>
      </c>
      <c r="E2507">
        <v>5750353</v>
      </c>
      <c r="F2507">
        <v>33813</v>
      </c>
      <c r="G2507">
        <v>42131.428999999996</v>
      </c>
      <c r="H2507">
        <v>176989</v>
      </c>
      <c r="I2507">
        <v>442</v>
      </c>
      <c r="J2507">
        <v>947.71400000000006</v>
      </c>
      <c r="K2507">
        <v>17272.732</v>
      </c>
      <c r="L2507">
        <v>101.566</v>
      </c>
      <c r="M2507">
        <v>126.553</v>
      </c>
      <c r="N2507">
        <v>531.63400000000001</v>
      </c>
      <c r="O2507">
        <v>1.3280000000000001</v>
      </c>
      <c r="P2507">
        <v>2.847</v>
      </c>
      <c r="Q2507">
        <v>0.9</v>
      </c>
      <c r="R2507">
        <v>10691</v>
      </c>
      <c r="S2507">
        <v>32.113</v>
      </c>
      <c r="T2507">
        <v>34791</v>
      </c>
      <c r="U2507">
        <v>104.504</v>
      </c>
      <c r="X2507">
        <v>29605</v>
      </c>
      <c r="Y2507">
        <v>88.927000000000007</v>
      </c>
      <c r="Z2507">
        <v>666975</v>
      </c>
      <c r="AA2507">
        <v>85524781</v>
      </c>
      <c r="AB2507">
        <v>256.89699999999999</v>
      </c>
      <c r="AC2507">
        <v>2.0030000000000001</v>
      </c>
      <c r="AD2507">
        <v>840980</v>
      </c>
      <c r="AE2507">
        <v>2.5259999999999998</v>
      </c>
      <c r="AF2507">
        <v>5.6000000000000001E-2</v>
      </c>
      <c r="AG2507">
        <v>17.899999999999999</v>
      </c>
      <c r="AH2507" t="s">
        <v>204</v>
      </c>
      <c r="AV2507">
        <v>67.13</v>
      </c>
      <c r="AW2507">
        <v>332915074</v>
      </c>
      <c r="AX2507">
        <v>35.607999999999997</v>
      </c>
      <c r="AY2507">
        <v>38.299999999999997</v>
      </c>
      <c r="AZ2507">
        <v>15.413</v>
      </c>
      <c r="BA2507">
        <v>9.7319999999999993</v>
      </c>
      <c r="BB2507">
        <v>54225.446000000004</v>
      </c>
      <c r="BC2507">
        <v>1.2</v>
      </c>
      <c r="BD2507">
        <v>151.089</v>
      </c>
      <c r="BE2507">
        <v>10.79</v>
      </c>
      <c r="BF2507">
        <v>19.100000000000001</v>
      </c>
      <c r="BG2507">
        <v>24.6</v>
      </c>
      <c r="BI2507">
        <v>2.77</v>
      </c>
      <c r="BJ2507">
        <v>78.86</v>
      </c>
      <c r="BK2507">
        <v>0.92600000000000005</v>
      </c>
    </row>
    <row r="2508" spans="1:67" x14ac:dyDescent="0.3">
      <c r="A2508" t="s">
        <v>210</v>
      </c>
      <c r="B2508" t="s">
        <v>211</v>
      </c>
      <c r="C2508" t="s">
        <v>116</v>
      </c>
      <c r="D2508" s="33">
        <v>44068</v>
      </c>
      <c r="E2508">
        <v>5793021</v>
      </c>
      <c r="F2508">
        <v>42668</v>
      </c>
      <c r="G2508">
        <v>41819.571000000004</v>
      </c>
      <c r="H2508">
        <v>178223</v>
      </c>
      <c r="I2508">
        <v>1234</v>
      </c>
      <c r="J2508">
        <v>949</v>
      </c>
      <c r="K2508">
        <v>17400.897000000001</v>
      </c>
      <c r="L2508">
        <v>128.16499999999999</v>
      </c>
      <c r="M2508">
        <v>125.616</v>
      </c>
      <c r="N2508">
        <v>535.34100000000001</v>
      </c>
      <c r="O2508">
        <v>3.7069999999999999</v>
      </c>
      <c r="P2508">
        <v>2.851</v>
      </c>
      <c r="Q2508">
        <v>0.91</v>
      </c>
      <c r="R2508">
        <v>10603</v>
      </c>
      <c r="S2508">
        <v>31.849</v>
      </c>
      <c r="T2508">
        <v>34479</v>
      </c>
      <c r="U2508">
        <v>103.56699999999999</v>
      </c>
      <c r="X2508">
        <v>29228</v>
      </c>
      <c r="Y2508">
        <v>87.793999999999997</v>
      </c>
      <c r="Z2508">
        <v>906185</v>
      </c>
      <c r="AA2508">
        <v>86430966</v>
      </c>
      <c r="AB2508">
        <v>259.61900000000003</v>
      </c>
      <c r="AC2508">
        <v>2.722</v>
      </c>
      <c r="AD2508">
        <v>842476</v>
      </c>
      <c r="AE2508">
        <v>2.5310000000000001</v>
      </c>
      <c r="AF2508">
        <v>5.6000000000000001E-2</v>
      </c>
      <c r="AG2508">
        <v>17.899999999999999</v>
      </c>
      <c r="AH2508" t="s">
        <v>204</v>
      </c>
      <c r="AV2508">
        <v>67.13</v>
      </c>
      <c r="AW2508">
        <v>332915074</v>
      </c>
      <c r="AX2508">
        <v>35.607999999999997</v>
      </c>
      <c r="AY2508">
        <v>38.299999999999997</v>
      </c>
      <c r="AZ2508">
        <v>15.413</v>
      </c>
      <c r="BA2508">
        <v>9.7319999999999993</v>
      </c>
      <c r="BB2508">
        <v>54225.446000000004</v>
      </c>
      <c r="BC2508">
        <v>1.2</v>
      </c>
      <c r="BD2508">
        <v>151.089</v>
      </c>
      <c r="BE2508">
        <v>10.79</v>
      </c>
      <c r="BF2508">
        <v>19.100000000000001</v>
      </c>
      <c r="BG2508">
        <v>24.6</v>
      </c>
      <c r="BI2508">
        <v>2.77</v>
      </c>
      <c r="BJ2508">
        <v>78.86</v>
      </c>
      <c r="BK2508">
        <v>0.92600000000000005</v>
      </c>
    </row>
    <row r="2509" spans="1:67" x14ac:dyDescent="0.3">
      <c r="A2509" t="s">
        <v>210</v>
      </c>
      <c r="B2509" t="s">
        <v>211</v>
      </c>
      <c r="C2509" t="s">
        <v>116</v>
      </c>
      <c r="D2509" s="33">
        <v>44069</v>
      </c>
      <c r="E2509">
        <v>5835011</v>
      </c>
      <c r="F2509">
        <v>41990</v>
      </c>
      <c r="G2509">
        <v>41275.857000000004</v>
      </c>
      <c r="H2509">
        <v>179401</v>
      </c>
      <c r="I2509">
        <v>1178</v>
      </c>
      <c r="J2509">
        <v>933.71400000000006</v>
      </c>
      <c r="K2509">
        <v>17527.026000000002</v>
      </c>
      <c r="L2509">
        <v>126.128</v>
      </c>
      <c r="M2509">
        <v>123.983</v>
      </c>
      <c r="N2509">
        <v>538.87900000000002</v>
      </c>
      <c r="O2509">
        <v>3.5379999999999998</v>
      </c>
      <c r="P2509">
        <v>2.8050000000000002</v>
      </c>
      <c r="Q2509">
        <v>0.92</v>
      </c>
      <c r="R2509">
        <v>10383</v>
      </c>
      <c r="S2509">
        <v>31.187999999999999</v>
      </c>
      <c r="T2509">
        <v>33624</v>
      </c>
      <c r="U2509">
        <v>100.999</v>
      </c>
      <c r="X2509">
        <v>29374</v>
      </c>
      <c r="Y2509">
        <v>88.233000000000004</v>
      </c>
      <c r="Z2509">
        <v>1018137</v>
      </c>
      <c r="AA2509">
        <v>87449103</v>
      </c>
      <c r="AB2509">
        <v>262.67700000000002</v>
      </c>
      <c r="AC2509">
        <v>3.0579999999999998</v>
      </c>
      <c r="AD2509">
        <v>844329</v>
      </c>
      <c r="AE2509">
        <v>2.536</v>
      </c>
      <c r="AF2509">
        <v>5.6000000000000001E-2</v>
      </c>
      <c r="AG2509">
        <v>17.899999999999999</v>
      </c>
      <c r="AH2509" t="s">
        <v>204</v>
      </c>
      <c r="AV2509">
        <v>67.13</v>
      </c>
      <c r="AW2509">
        <v>332915074</v>
      </c>
      <c r="AX2509">
        <v>35.607999999999997</v>
      </c>
      <c r="AY2509">
        <v>38.299999999999997</v>
      </c>
      <c r="AZ2509">
        <v>15.413</v>
      </c>
      <c r="BA2509">
        <v>9.7319999999999993</v>
      </c>
      <c r="BB2509">
        <v>54225.446000000004</v>
      </c>
      <c r="BC2509">
        <v>1.2</v>
      </c>
      <c r="BD2509">
        <v>151.089</v>
      </c>
      <c r="BE2509">
        <v>10.79</v>
      </c>
      <c r="BF2509">
        <v>19.100000000000001</v>
      </c>
      <c r="BG2509">
        <v>24.6</v>
      </c>
      <c r="BI2509">
        <v>2.77</v>
      </c>
      <c r="BJ2509">
        <v>78.86</v>
      </c>
      <c r="BK2509">
        <v>0.92600000000000005</v>
      </c>
    </row>
    <row r="2510" spans="1:67" x14ac:dyDescent="0.3">
      <c r="A2510" t="s">
        <v>210</v>
      </c>
      <c r="B2510" t="s">
        <v>211</v>
      </c>
      <c r="C2510" t="s">
        <v>116</v>
      </c>
      <c r="D2510" s="33">
        <v>44070</v>
      </c>
      <c r="E2510">
        <v>5885556</v>
      </c>
      <c r="F2510">
        <v>50545</v>
      </c>
      <c r="G2510">
        <v>42044.286</v>
      </c>
      <c r="H2510">
        <v>180516</v>
      </c>
      <c r="I2510">
        <v>1115</v>
      </c>
      <c r="J2510">
        <v>934.85699999999997</v>
      </c>
      <c r="K2510">
        <v>17678.850999999999</v>
      </c>
      <c r="L2510">
        <v>151.82599999999999</v>
      </c>
      <c r="M2510">
        <v>126.291</v>
      </c>
      <c r="N2510">
        <v>542.22799999999995</v>
      </c>
      <c r="O2510">
        <v>3.3490000000000002</v>
      </c>
      <c r="P2510">
        <v>2.8079999999999998</v>
      </c>
      <c r="Q2510">
        <v>0.93</v>
      </c>
      <c r="R2510">
        <v>9905</v>
      </c>
      <c r="S2510">
        <v>29.751999999999999</v>
      </c>
      <c r="T2510">
        <v>33285</v>
      </c>
      <c r="U2510">
        <v>99.98</v>
      </c>
      <c r="X2510">
        <v>29131</v>
      </c>
      <c r="Y2510">
        <v>87.503</v>
      </c>
      <c r="Z2510">
        <v>1020959</v>
      </c>
      <c r="AA2510">
        <v>88470062</v>
      </c>
      <c r="AB2510">
        <v>265.74400000000003</v>
      </c>
      <c r="AC2510">
        <v>3.0670000000000002</v>
      </c>
      <c r="AD2510">
        <v>847761</v>
      </c>
      <c r="AE2510">
        <v>2.5459999999999998</v>
      </c>
      <c r="AF2510">
        <v>5.6000000000000001E-2</v>
      </c>
      <c r="AG2510">
        <v>17.899999999999999</v>
      </c>
      <c r="AH2510" t="s">
        <v>204</v>
      </c>
      <c r="AV2510">
        <v>67.13</v>
      </c>
      <c r="AW2510">
        <v>332915074</v>
      </c>
      <c r="AX2510">
        <v>35.607999999999997</v>
      </c>
      <c r="AY2510">
        <v>38.299999999999997</v>
      </c>
      <c r="AZ2510">
        <v>15.413</v>
      </c>
      <c r="BA2510">
        <v>9.7319999999999993</v>
      </c>
      <c r="BB2510">
        <v>54225.446000000004</v>
      </c>
      <c r="BC2510">
        <v>1.2</v>
      </c>
      <c r="BD2510">
        <v>151.089</v>
      </c>
      <c r="BE2510">
        <v>10.79</v>
      </c>
      <c r="BF2510">
        <v>19.100000000000001</v>
      </c>
      <c r="BG2510">
        <v>24.6</v>
      </c>
      <c r="BI2510">
        <v>2.77</v>
      </c>
      <c r="BJ2510">
        <v>78.86</v>
      </c>
      <c r="BK2510">
        <v>0.92600000000000005</v>
      </c>
    </row>
    <row r="2511" spans="1:67" x14ac:dyDescent="0.3">
      <c r="A2511" t="s">
        <v>210</v>
      </c>
      <c r="B2511" t="s">
        <v>211</v>
      </c>
      <c r="C2511" t="s">
        <v>116</v>
      </c>
      <c r="D2511" s="33">
        <v>44071</v>
      </c>
      <c r="E2511">
        <v>5931966</v>
      </c>
      <c r="F2511">
        <v>46410</v>
      </c>
      <c r="G2511">
        <v>41879.142999999996</v>
      </c>
      <c r="H2511">
        <v>181457</v>
      </c>
      <c r="I2511">
        <v>941</v>
      </c>
      <c r="J2511">
        <v>912</v>
      </c>
      <c r="K2511">
        <v>17818.256000000001</v>
      </c>
      <c r="L2511">
        <v>139.405</v>
      </c>
      <c r="M2511">
        <v>125.795</v>
      </c>
      <c r="N2511">
        <v>545.05499999999995</v>
      </c>
      <c r="O2511">
        <v>2.827</v>
      </c>
      <c r="P2511">
        <v>2.7389999999999999</v>
      </c>
      <c r="Q2511">
        <v>0.93</v>
      </c>
      <c r="R2511">
        <v>9883</v>
      </c>
      <c r="S2511">
        <v>29.686</v>
      </c>
      <c r="T2511">
        <v>31898</v>
      </c>
      <c r="U2511">
        <v>95.813999999999993</v>
      </c>
      <c r="X2511">
        <v>29624</v>
      </c>
      <c r="Y2511">
        <v>88.983999999999995</v>
      </c>
      <c r="Z2511">
        <v>987475</v>
      </c>
      <c r="AA2511">
        <v>89457537</v>
      </c>
      <c r="AB2511">
        <v>268.70999999999998</v>
      </c>
      <c r="AC2511">
        <v>2.9660000000000002</v>
      </c>
      <c r="AD2511">
        <v>850874</v>
      </c>
      <c r="AE2511">
        <v>2.556</v>
      </c>
      <c r="AF2511">
        <v>5.6000000000000001E-2</v>
      </c>
      <c r="AG2511">
        <v>17.899999999999999</v>
      </c>
      <c r="AH2511" t="s">
        <v>204</v>
      </c>
      <c r="AV2511">
        <v>67.13</v>
      </c>
      <c r="AW2511">
        <v>332915074</v>
      </c>
      <c r="AX2511">
        <v>35.607999999999997</v>
      </c>
      <c r="AY2511">
        <v>38.299999999999997</v>
      </c>
      <c r="AZ2511">
        <v>15.413</v>
      </c>
      <c r="BA2511">
        <v>9.7319999999999993</v>
      </c>
      <c r="BB2511">
        <v>54225.446000000004</v>
      </c>
      <c r="BC2511">
        <v>1.2</v>
      </c>
      <c r="BD2511">
        <v>151.089</v>
      </c>
      <c r="BE2511">
        <v>10.79</v>
      </c>
      <c r="BF2511">
        <v>19.100000000000001</v>
      </c>
      <c r="BG2511">
        <v>24.6</v>
      </c>
      <c r="BI2511">
        <v>2.77</v>
      </c>
      <c r="BJ2511">
        <v>78.86</v>
      </c>
      <c r="BK2511">
        <v>0.92600000000000005</v>
      </c>
    </row>
    <row r="2512" spans="1:67" x14ac:dyDescent="0.3">
      <c r="A2512" t="s">
        <v>210</v>
      </c>
      <c r="B2512" t="s">
        <v>211</v>
      </c>
      <c r="C2512" t="s">
        <v>116</v>
      </c>
      <c r="D2512" s="33">
        <v>44072</v>
      </c>
      <c r="E2512">
        <v>5975220</v>
      </c>
      <c r="F2512">
        <v>43254</v>
      </c>
      <c r="G2512">
        <v>41515.286</v>
      </c>
      <c r="H2512">
        <v>182440</v>
      </c>
      <c r="I2512">
        <v>983</v>
      </c>
      <c r="J2512">
        <v>912.57100000000003</v>
      </c>
      <c r="K2512">
        <v>17948.181</v>
      </c>
      <c r="L2512">
        <v>129.92500000000001</v>
      </c>
      <c r="M2512">
        <v>124.702</v>
      </c>
      <c r="N2512">
        <v>548.00800000000004</v>
      </c>
      <c r="O2512">
        <v>2.9529999999999998</v>
      </c>
      <c r="P2512">
        <v>2.7410000000000001</v>
      </c>
      <c r="Q2512">
        <v>0.93</v>
      </c>
      <c r="R2512">
        <v>9697</v>
      </c>
      <c r="S2512">
        <v>29.128</v>
      </c>
      <c r="T2512">
        <v>31178</v>
      </c>
      <c r="U2512">
        <v>93.652000000000001</v>
      </c>
      <c r="X2512">
        <v>29715</v>
      </c>
      <c r="Y2512">
        <v>89.257000000000005</v>
      </c>
      <c r="Z2512">
        <v>798568</v>
      </c>
      <c r="AA2512">
        <v>90256105</v>
      </c>
      <c r="AB2512">
        <v>271.108</v>
      </c>
      <c r="AC2512">
        <v>2.399</v>
      </c>
      <c r="AD2512">
        <v>851465</v>
      </c>
      <c r="AE2512">
        <v>2.5579999999999998</v>
      </c>
      <c r="AF2512">
        <v>5.5E-2</v>
      </c>
      <c r="AG2512">
        <v>18.2</v>
      </c>
      <c r="AH2512" t="s">
        <v>204</v>
      </c>
      <c r="AV2512">
        <v>67.13</v>
      </c>
      <c r="AW2512">
        <v>332915074</v>
      </c>
      <c r="AX2512">
        <v>35.607999999999997</v>
      </c>
      <c r="AY2512">
        <v>38.299999999999997</v>
      </c>
      <c r="AZ2512">
        <v>15.413</v>
      </c>
      <c r="BA2512">
        <v>9.7319999999999993</v>
      </c>
      <c r="BB2512">
        <v>54225.446000000004</v>
      </c>
      <c r="BC2512">
        <v>1.2</v>
      </c>
      <c r="BD2512">
        <v>151.089</v>
      </c>
      <c r="BE2512">
        <v>10.79</v>
      </c>
      <c r="BF2512">
        <v>19.100000000000001</v>
      </c>
      <c r="BG2512">
        <v>24.6</v>
      </c>
      <c r="BI2512">
        <v>2.77</v>
      </c>
      <c r="BJ2512">
        <v>78.86</v>
      </c>
      <c r="BK2512">
        <v>0.92600000000000005</v>
      </c>
    </row>
    <row r="2513" spans="1:67" x14ac:dyDescent="0.3">
      <c r="A2513" t="s">
        <v>210</v>
      </c>
      <c r="B2513" t="s">
        <v>211</v>
      </c>
      <c r="C2513" t="s">
        <v>116</v>
      </c>
      <c r="D2513" s="33">
        <v>44073</v>
      </c>
      <c r="E2513">
        <v>6009455</v>
      </c>
      <c r="F2513">
        <v>34235</v>
      </c>
      <c r="G2513">
        <v>41845</v>
      </c>
      <c r="H2513">
        <v>182889</v>
      </c>
      <c r="I2513">
        <v>449</v>
      </c>
      <c r="J2513">
        <v>906</v>
      </c>
      <c r="K2513">
        <v>18051.014999999999</v>
      </c>
      <c r="L2513">
        <v>102.834</v>
      </c>
      <c r="M2513">
        <v>125.693</v>
      </c>
      <c r="N2513">
        <v>549.35599999999999</v>
      </c>
      <c r="O2513">
        <v>1.349</v>
      </c>
      <c r="P2513">
        <v>2.7210000000000001</v>
      </c>
      <c r="Q2513">
        <v>0.93</v>
      </c>
      <c r="R2513">
        <v>9549</v>
      </c>
      <c r="S2513">
        <v>28.683</v>
      </c>
      <c r="T2513">
        <v>31075</v>
      </c>
      <c r="U2513">
        <v>93.341999999999999</v>
      </c>
      <c r="X2513">
        <v>29926</v>
      </c>
      <c r="Y2513">
        <v>89.891000000000005</v>
      </c>
      <c r="Z2513">
        <v>614853</v>
      </c>
      <c r="AA2513">
        <v>90870958</v>
      </c>
      <c r="AB2513">
        <v>272.95499999999998</v>
      </c>
      <c r="AC2513">
        <v>1.847</v>
      </c>
      <c r="AD2513">
        <v>859022</v>
      </c>
      <c r="AE2513">
        <v>2.58</v>
      </c>
      <c r="AF2513">
        <v>5.5E-2</v>
      </c>
      <c r="AG2513">
        <v>18.2</v>
      </c>
      <c r="AH2513" t="s">
        <v>204</v>
      </c>
      <c r="AV2513">
        <v>67.13</v>
      </c>
      <c r="AW2513">
        <v>332915074</v>
      </c>
      <c r="AX2513">
        <v>35.607999999999997</v>
      </c>
      <c r="AY2513">
        <v>38.299999999999997</v>
      </c>
      <c r="AZ2513">
        <v>15.413</v>
      </c>
      <c r="BA2513">
        <v>9.7319999999999993</v>
      </c>
      <c r="BB2513">
        <v>54225.446000000004</v>
      </c>
      <c r="BC2513">
        <v>1.2</v>
      </c>
      <c r="BD2513">
        <v>151.089</v>
      </c>
      <c r="BE2513">
        <v>10.79</v>
      </c>
      <c r="BF2513">
        <v>19.100000000000001</v>
      </c>
      <c r="BG2513">
        <v>24.6</v>
      </c>
      <c r="BI2513">
        <v>2.77</v>
      </c>
      <c r="BJ2513">
        <v>78.86</v>
      </c>
      <c r="BK2513">
        <v>0.92600000000000005</v>
      </c>
      <c r="BL2513">
        <v>235006.8</v>
      </c>
      <c r="BM2513">
        <v>11.98</v>
      </c>
      <c r="BN2513">
        <v>16.14</v>
      </c>
      <c r="BO2513">
        <v>705.90615551400401</v>
      </c>
    </row>
    <row r="2514" spans="1:67" x14ac:dyDescent="0.3">
      <c r="A2514" t="s">
        <v>210</v>
      </c>
      <c r="B2514" t="s">
        <v>211</v>
      </c>
      <c r="C2514" t="s">
        <v>116</v>
      </c>
      <c r="D2514" s="33">
        <v>44074</v>
      </c>
      <c r="E2514">
        <v>6042737</v>
      </c>
      <c r="F2514">
        <v>33282</v>
      </c>
      <c r="G2514">
        <v>41769.142999999996</v>
      </c>
      <c r="H2514">
        <v>183383</v>
      </c>
      <c r="I2514">
        <v>494</v>
      </c>
      <c r="J2514">
        <v>913.42899999999997</v>
      </c>
      <c r="K2514">
        <v>18150.986000000001</v>
      </c>
      <c r="L2514">
        <v>99.971000000000004</v>
      </c>
      <c r="M2514">
        <v>125.465</v>
      </c>
      <c r="N2514">
        <v>550.84</v>
      </c>
      <c r="O2514">
        <v>1.484</v>
      </c>
      <c r="P2514">
        <v>2.7440000000000002</v>
      </c>
      <c r="Q2514">
        <v>0.94</v>
      </c>
      <c r="R2514">
        <v>9509</v>
      </c>
      <c r="S2514">
        <v>28.562999999999999</v>
      </c>
      <c r="T2514">
        <v>31395</v>
      </c>
      <c r="U2514">
        <v>94.302999999999997</v>
      </c>
      <c r="X2514">
        <v>30061</v>
      </c>
      <c r="Y2514">
        <v>90.296000000000006</v>
      </c>
      <c r="Z2514">
        <v>661855</v>
      </c>
      <c r="AA2514">
        <v>91532813</v>
      </c>
      <c r="AB2514">
        <v>274.94299999999998</v>
      </c>
      <c r="AC2514">
        <v>1.988</v>
      </c>
      <c r="AD2514">
        <v>858290</v>
      </c>
      <c r="AE2514">
        <v>2.5779999999999998</v>
      </c>
      <c r="AF2514">
        <v>5.5E-2</v>
      </c>
      <c r="AG2514">
        <v>18.2</v>
      </c>
      <c r="AH2514" t="s">
        <v>204</v>
      </c>
      <c r="AV2514">
        <v>67.13</v>
      </c>
      <c r="AW2514">
        <v>332915074</v>
      </c>
      <c r="AX2514">
        <v>35.607999999999997</v>
      </c>
      <c r="AY2514">
        <v>38.299999999999997</v>
      </c>
      <c r="AZ2514">
        <v>15.413</v>
      </c>
      <c r="BA2514">
        <v>9.7319999999999993</v>
      </c>
      <c r="BB2514">
        <v>54225.446000000004</v>
      </c>
      <c r="BC2514">
        <v>1.2</v>
      </c>
      <c r="BD2514">
        <v>151.089</v>
      </c>
      <c r="BE2514">
        <v>10.79</v>
      </c>
      <c r="BF2514">
        <v>19.100000000000001</v>
      </c>
      <c r="BG2514">
        <v>24.6</v>
      </c>
      <c r="BI2514">
        <v>2.77</v>
      </c>
      <c r="BJ2514">
        <v>78.86</v>
      </c>
      <c r="BK2514">
        <v>0.92600000000000005</v>
      </c>
    </row>
    <row r="2515" spans="1:67" x14ac:dyDescent="0.3">
      <c r="A2515" t="s">
        <v>210</v>
      </c>
      <c r="B2515" t="s">
        <v>211</v>
      </c>
      <c r="C2515" t="s">
        <v>116</v>
      </c>
      <c r="D2515" s="33">
        <v>44075</v>
      </c>
      <c r="E2515">
        <v>6084632</v>
      </c>
      <c r="F2515">
        <v>41895</v>
      </c>
      <c r="G2515">
        <v>41658.714</v>
      </c>
      <c r="H2515">
        <v>184444</v>
      </c>
      <c r="I2515">
        <v>1061</v>
      </c>
      <c r="J2515">
        <v>888.71400000000006</v>
      </c>
      <c r="K2515">
        <v>18276.829000000002</v>
      </c>
      <c r="L2515">
        <v>125.843</v>
      </c>
      <c r="M2515">
        <v>125.133</v>
      </c>
      <c r="N2515">
        <v>554.02700000000004</v>
      </c>
      <c r="O2515">
        <v>3.1869999999999998</v>
      </c>
      <c r="P2515">
        <v>2.669</v>
      </c>
      <c r="Q2515">
        <v>0.95</v>
      </c>
      <c r="R2515">
        <v>9471</v>
      </c>
      <c r="S2515">
        <v>28.449000000000002</v>
      </c>
      <c r="T2515">
        <v>31118</v>
      </c>
      <c r="U2515">
        <v>93.471000000000004</v>
      </c>
      <c r="X2515">
        <v>29816</v>
      </c>
      <c r="Y2515">
        <v>89.56</v>
      </c>
      <c r="Z2515">
        <v>907971</v>
      </c>
      <c r="AA2515">
        <v>92440784</v>
      </c>
      <c r="AB2515">
        <v>277.67099999999999</v>
      </c>
      <c r="AC2515">
        <v>2.7269999999999999</v>
      </c>
      <c r="AD2515">
        <v>858545</v>
      </c>
      <c r="AE2515">
        <v>2.5790000000000002</v>
      </c>
      <c r="AF2515">
        <v>5.5E-2</v>
      </c>
      <c r="AG2515">
        <v>18.2</v>
      </c>
      <c r="AH2515" t="s">
        <v>204</v>
      </c>
      <c r="AV2515">
        <v>67.13</v>
      </c>
      <c r="AW2515">
        <v>332915074</v>
      </c>
      <c r="AX2515">
        <v>35.607999999999997</v>
      </c>
      <c r="AY2515">
        <v>38.299999999999997</v>
      </c>
      <c r="AZ2515">
        <v>15.413</v>
      </c>
      <c r="BA2515">
        <v>9.7319999999999993</v>
      </c>
      <c r="BB2515">
        <v>54225.446000000004</v>
      </c>
      <c r="BC2515">
        <v>1.2</v>
      </c>
      <c r="BD2515">
        <v>151.089</v>
      </c>
      <c r="BE2515">
        <v>10.79</v>
      </c>
      <c r="BF2515">
        <v>19.100000000000001</v>
      </c>
      <c r="BG2515">
        <v>24.6</v>
      </c>
      <c r="BI2515">
        <v>2.77</v>
      </c>
      <c r="BJ2515">
        <v>78.86</v>
      </c>
      <c r="BK2515">
        <v>0.92600000000000005</v>
      </c>
    </row>
    <row r="2516" spans="1:67" x14ac:dyDescent="0.3">
      <c r="A2516" t="s">
        <v>210</v>
      </c>
      <c r="B2516" t="s">
        <v>211</v>
      </c>
      <c r="C2516" t="s">
        <v>116</v>
      </c>
      <c r="D2516" s="33">
        <v>44076</v>
      </c>
      <c r="E2516">
        <v>6124498</v>
      </c>
      <c r="F2516">
        <v>39866</v>
      </c>
      <c r="G2516">
        <v>41355.286</v>
      </c>
      <c r="H2516">
        <v>185496</v>
      </c>
      <c r="I2516">
        <v>1052</v>
      </c>
      <c r="J2516">
        <v>870.71400000000006</v>
      </c>
      <c r="K2516">
        <v>18396.578000000001</v>
      </c>
      <c r="L2516">
        <v>119.748</v>
      </c>
      <c r="M2516">
        <v>124.22199999999999</v>
      </c>
      <c r="N2516">
        <v>557.18700000000001</v>
      </c>
      <c r="O2516">
        <v>3.16</v>
      </c>
      <c r="P2516">
        <v>2.6150000000000002</v>
      </c>
      <c r="Q2516">
        <v>0.94</v>
      </c>
      <c r="R2516">
        <v>9362</v>
      </c>
      <c r="S2516">
        <v>28.120999999999999</v>
      </c>
      <c r="T2516">
        <v>30827</v>
      </c>
      <c r="U2516">
        <v>92.596999999999994</v>
      </c>
      <c r="X2516">
        <v>29474</v>
      </c>
      <c r="Y2516">
        <v>88.533000000000001</v>
      </c>
      <c r="Z2516">
        <v>1027641</v>
      </c>
      <c r="AA2516">
        <v>93468425</v>
      </c>
      <c r="AB2516">
        <v>280.75799999999998</v>
      </c>
      <c r="AC2516">
        <v>3.0870000000000002</v>
      </c>
      <c r="AD2516">
        <v>859903</v>
      </c>
      <c r="AE2516">
        <v>2.5830000000000002</v>
      </c>
      <c r="AF2516">
        <v>5.3999999999999999E-2</v>
      </c>
      <c r="AG2516">
        <v>18.5</v>
      </c>
      <c r="AH2516" t="s">
        <v>204</v>
      </c>
      <c r="AV2516">
        <v>67.13</v>
      </c>
      <c r="AW2516">
        <v>332915074</v>
      </c>
      <c r="AX2516">
        <v>35.607999999999997</v>
      </c>
      <c r="AY2516">
        <v>38.299999999999997</v>
      </c>
      <c r="AZ2516">
        <v>15.413</v>
      </c>
      <c r="BA2516">
        <v>9.7319999999999993</v>
      </c>
      <c r="BB2516">
        <v>54225.446000000004</v>
      </c>
      <c r="BC2516">
        <v>1.2</v>
      </c>
      <c r="BD2516">
        <v>151.089</v>
      </c>
      <c r="BE2516">
        <v>10.79</v>
      </c>
      <c r="BF2516">
        <v>19.100000000000001</v>
      </c>
      <c r="BG2516">
        <v>24.6</v>
      </c>
      <c r="BI2516">
        <v>2.77</v>
      </c>
      <c r="BJ2516">
        <v>78.86</v>
      </c>
      <c r="BK2516">
        <v>0.92600000000000005</v>
      </c>
    </row>
    <row r="2517" spans="1:67" x14ac:dyDescent="0.3">
      <c r="A2517" t="s">
        <v>210</v>
      </c>
      <c r="B2517" t="s">
        <v>211</v>
      </c>
      <c r="C2517" t="s">
        <v>116</v>
      </c>
      <c r="D2517" s="33">
        <v>44077</v>
      </c>
      <c r="E2517">
        <v>6169660</v>
      </c>
      <c r="F2517">
        <v>45162</v>
      </c>
      <c r="G2517">
        <v>40586.286</v>
      </c>
      <c r="H2517">
        <v>186527</v>
      </c>
      <c r="I2517">
        <v>1031</v>
      </c>
      <c r="J2517">
        <v>858.71400000000006</v>
      </c>
      <c r="K2517">
        <v>18532.234</v>
      </c>
      <c r="L2517">
        <v>135.65600000000001</v>
      </c>
      <c r="M2517">
        <v>121.91200000000001</v>
      </c>
      <c r="N2517">
        <v>560.28399999999999</v>
      </c>
      <c r="O2517">
        <v>3.097</v>
      </c>
      <c r="P2517">
        <v>2.5790000000000002</v>
      </c>
      <c r="Q2517">
        <v>0.94</v>
      </c>
      <c r="R2517">
        <v>9234</v>
      </c>
      <c r="S2517">
        <v>27.736999999999998</v>
      </c>
      <c r="T2517">
        <v>30298</v>
      </c>
      <c r="U2517">
        <v>91.007999999999996</v>
      </c>
      <c r="X2517">
        <v>29140</v>
      </c>
      <c r="Y2517">
        <v>87.53</v>
      </c>
      <c r="Z2517">
        <v>1033122</v>
      </c>
      <c r="AA2517">
        <v>94501547</v>
      </c>
      <c r="AB2517">
        <v>283.86099999999999</v>
      </c>
      <c r="AC2517">
        <v>3.1030000000000002</v>
      </c>
      <c r="AD2517">
        <v>861641</v>
      </c>
      <c r="AE2517">
        <v>2.5880000000000001</v>
      </c>
      <c r="AF2517">
        <v>5.3999999999999999E-2</v>
      </c>
      <c r="AG2517">
        <v>18.5</v>
      </c>
      <c r="AH2517" t="s">
        <v>204</v>
      </c>
      <c r="AV2517">
        <v>67.13</v>
      </c>
      <c r="AW2517">
        <v>332915074</v>
      </c>
      <c r="AX2517">
        <v>35.607999999999997</v>
      </c>
      <c r="AY2517">
        <v>38.299999999999997</v>
      </c>
      <c r="AZ2517">
        <v>15.413</v>
      </c>
      <c r="BA2517">
        <v>9.7319999999999993</v>
      </c>
      <c r="BB2517">
        <v>54225.446000000004</v>
      </c>
      <c r="BC2517">
        <v>1.2</v>
      </c>
      <c r="BD2517">
        <v>151.089</v>
      </c>
      <c r="BE2517">
        <v>10.79</v>
      </c>
      <c r="BF2517">
        <v>19.100000000000001</v>
      </c>
      <c r="BG2517">
        <v>24.6</v>
      </c>
      <c r="BI2517">
        <v>2.77</v>
      </c>
      <c r="BJ2517">
        <v>78.86</v>
      </c>
      <c r="BK2517">
        <v>0.92600000000000005</v>
      </c>
    </row>
    <row r="2518" spans="1:67" x14ac:dyDescent="0.3">
      <c r="A2518" t="s">
        <v>210</v>
      </c>
      <c r="B2518" t="s">
        <v>211</v>
      </c>
      <c r="C2518" t="s">
        <v>116</v>
      </c>
      <c r="D2518" s="33">
        <v>44078</v>
      </c>
      <c r="E2518">
        <v>6217985</v>
      </c>
      <c r="F2518">
        <v>48325</v>
      </c>
      <c r="G2518">
        <v>40859.857000000004</v>
      </c>
      <c r="H2518">
        <v>187506</v>
      </c>
      <c r="I2518">
        <v>979</v>
      </c>
      <c r="J2518">
        <v>864.14300000000003</v>
      </c>
      <c r="K2518">
        <v>18677.391</v>
      </c>
      <c r="L2518">
        <v>145.15700000000001</v>
      </c>
      <c r="M2518">
        <v>122.73399999999999</v>
      </c>
      <c r="N2518">
        <v>563.22500000000002</v>
      </c>
      <c r="O2518">
        <v>2.9409999999999998</v>
      </c>
      <c r="P2518">
        <v>2.5960000000000001</v>
      </c>
      <c r="Q2518">
        <v>0.93</v>
      </c>
      <c r="R2518">
        <v>9228</v>
      </c>
      <c r="S2518">
        <v>27.719000000000001</v>
      </c>
      <c r="T2518">
        <v>29879</v>
      </c>
      <c r="U2518">
        <v>89.75</v>
      </c>
      <c r="X2518">
        <v>28539</v>
      </c>
      <c r="Y2518">
        <v>85.724999999999994</v>
      </c>
      <c r="Z2518">
        <v>999805</v>
      </c>
      <c r="AA2518">
        <v>95501352</v>
      </c>
      <c r="AB2518">
        <v>286.86399999999998</v>
      </c>
      <c r="AC2518">
        <v>3.0030000000000001</v>
      </c>
      <c r="AD2518">
        <v>863402</v>
      </c>
      <c r="AE2518">
        <v>2.593</v>
      </c>
      <c r="AF2518">
        <v>5.2999999999999999E-2</v>
      </c>
      <c r="AG2518">
        <v>18.899999999999999</v>
      </c>
      <c r="AH2518" t="s">
        <v>204</v>
      </c>
      <c r="AV2518">
        <v>67.13</v>
      </c>
      <c r="AW2518">
        <v>332915074</v>
      </c>
      <c r="AX2518">
        <v>35.607999999999997</v>
      </c>
      <c r="AY2518">
        <v>38.299999999999997</v>
      </c>
      <c r="AZ2518">
        <v>15.413</v>
      </c>
      <c r="BA2518">
        <v>9.7319999999999993</v>
      </c>
      <c r="BB2518">
        <v>54225.446000000004</v>
      </c>
      <c r="BC2518">
        <v>1.2</v>
      </c>
      <c r="BD2518">
        <v>151.089</v>
      </c>
      <c r="BE2518">
        <v>10.79</v>
      </c>
      <c r="BF2518">
        <v>19.100000000000001</v>
      </c>
      <c r="BG2518">
        <v>24.6</v>
      </c>
      <c r="BI2518">
        <v>2.77</v>
      </c>
      <c r="BJ2518">
        <v>78.86</v>
      </c>
      <c r="BK2518">
        <v>0.92600000000000005</v>
      </c>
    </row>
    <row r="2519" spans="1:67" x14ac:dyDescent="0.3">
      <c r="A2519" t="s">
        <v>210</v>
      </c>
      <c r="B2519" t="s">
        <v>211</v>
      </c>
      <c r="C2519" t="s">
        <v>116</v>
      </c>
      <c r="D2519" s="33">
        <v>44079</v>
      </c>
      <c r="E2519">
        <v>6261676</v>
      </c>
      <c r="F2519">
        <v>43691</v>
      </c>
      <c r="G2519">
        <v>40922.286</v>
      </c>
      <c r="H2519">
        <v>188326</v>
      </c>
      <c r="I2519">
        <v>820</v>
      </c>
      <c r="J2519">
        <v>840.85699999999997</v>
      </c>
      <c r="K2519">
        <v>18808.629000000001</v>
      </c>
      <c r="L2519">
        <v>131.238</v>
      </c>
      <c r="M2519">
        <v>122.92100000000001</v>
      </c>
      <c r="N2519">
        <v>565.68799999999999</v>
      </c>
      <c r="O2519">
        <v>2.4630000000000001</v>
      </c>
      <c r="P2519">
        <v>2.5259999999999998</v>
      </c>
      <c r="Q2519">
        <v>0.92</v>
      </c>
      <c r="R2519">
        <v>9091</v>
      </c>
      <c r="S2519">
        <v>27.306999999999999</v>
      </c>
      <c r="T2519">
        <v>28845</v>
      </c>
      <c r="U2519">
        <v>86.644000000000005</v>
      </c>
      <c r="X2519">
        <v>27696</v>
      </c>
      <c r="Y2519">
        <v>83.191999999999993</v>
      </c>
      <c r="Z2519">
        <v>816875</v>
      </c>
      <c r="AA2519">
        <v>96318227</v>
      </c>
      <c r="AB2519">
        <v>289.31799999999998</v>
      </c>
      <c r="AC2519">
        <v>2.4540000000000002</v>
      </c>
      <c r="AD2519">
        <v>866017</v>
      </c>
      <c r="AE2519">
        <v>2.601</v>
      </c>
      <c r="AF2519">
        <v>5.1999999999999998E-2</v>
      </c>
      <c r="AG2519">
        <v>19.2</v>
      </c>
      <c r="AH2519" t="s">
        <v>204</v>
      </c>
      <c r="AV2519">
        <v>67.13</v>
      </c>
      <c r="AW2519">
        <v>332915074</v>
      </c>
      <c r="AX2519">
        <v>35.607999999999997</v>
      </c>
      <c r="AY2519">
        <v>38.299999999999997</v>
      </c>
      <c r="AZ2519">
        <v>15.413</v>
      </c>
      <c r="BA2519">
        <v>9.7319999999999993</v>
      </c>
      <c r="BB2519">
        <v>54225.446000000004</v>
      </c>
      <c r="BC2519">
        <v>1.2</v>
      </c>
      <c r="BD2519">
        <v>151.089</v>
      </c>
      <c r="BE2519">
        <v>10.79</v>
      </c>
      <c r="BF2519">
        <v>19.100000000000001</v>
      </c>
      <c r="BG2519">
        <v>24.6</v>
      </c>
      <c r="BI2519">
        <v>2.77</v>
      </c>
      <c r="BJ2519">
        <v>78.86</v>
      </c>
      <c r="BK2519">
        <v>0.92600000000000005</v>
      </c>
    </row>
    <row r="2520" spans="1:67" x14ac:dyDescent="0.3">
      <c r="A2520" t="s">
        <v>210</v>
      </c>
      <c r="B2520" t="s">
        <v>211</v>
      </c>
      <c r="C2520" t="s">
        <v>116</v>
      </c>
      <c r="D2520" s="33">
        <v>44080</v>
      </c>
      <c r="E2520">
        <v>6290923</v>
      </c>
      <c r="F2520">
        <v>29247</v>
      </c>
      <c r="G2520">
        <v>40209.714</v>
      </c>
      <c r="H2520">
        <v>188766</v>
      </c>
      <c r="I2520">
        <v>440</v>
      </c>
      <c r="J2520">
        <v>839.57100000000003</v>
      </c>
      <c r="K2520">
        <v>18896.48</v>
      </c>
      <c r="L2520">
        <v>87.850999999999999</v>
      </c>
      <c r="M2520">
        <v>120.78100000000001</v>
      </c>
      <c r="N2520">
        <v>567.00900000000001</v>
      </c>
      <c r="O2520">
        <v>1.3220000000000001</v>
      </c>
      <c r="P2520">
        <v>2.5219999999999998</v>
      </c>
      <c r="Q2520">
        <v>0.9</v>
      </c>
      <c r="R2520">
        <v>9010</v>
      </c>
      <c r="S2520">
        <v>27.064</v>
      </c>
      <c r="T2520">
        <v>28369</v>
      </c>
      <c r="U2520">
        <v>85.213999999999999</v>
      </c>
      <c r="X2520">
        <v>27093</v>
      </c>
      <c r="Y2520">
        <v>81.381</v>
      </c>
      <c r="Z2520">
        <v>565994</v>
      </c>
      <c r="AA2520">
        <v>96884221</v>
      </c>
      <c r="AB2520">
        <v>291.01799999999997</v>
      </c>
      <c r="AC2520">
        <v>1.7</v>
      </c>
      <c r="AD2520">
        <v>859038</v>
      </c>
      <c r="AE2520">
        <v>2.58</v>
      </c>
      <c r="AF2520">
        <v>5.1999999999999998E-2</v>
      </c>
      <c r="AG2520">
        <v>19.2</v>
      </c>
      <c r="AH2520" t="s">
        <v>204</v>
      </c>
      <c r="AV2520">
        <v>67.13</v>
      </c>
      <c r="AW2520">
        <v>332915074</v>
      </c>
      <c r="AX2520">
        <v>35.607999999999997</v>
      </c>
      <c r="AY2520">
        <v>38.299999999999997</v>
      </c>
      <c r="AZ2520">
        <v>15.413</v>
      </c>
      <c r="BA2520">
        <v>9.7319999999999993</v>
      </c>
      <c r="BB2520">
        <v>54225.446000000004</v>
      </c>
      <c r="BC2520">
        <v>1.2</v>
      </c>
      <c r="BD2520">
        <v>151.089</v>
      </c>
      <c r="BE2520">
        <v>10.79</v>
      </c>
      <c r="BF2520">
        <v>19.100000000000001</v>
      </c>
      <c r="BG2520">
        <v>24.6</v>
      </c>
      <c r="BI2520">
        <v>2.77</v>
      </c>
      <c r="BJ2520">
        <v>78.86</v>
      </c>
      <c r="BK2520">
        <v>0.92600000000000005</v>
      </c>
      <c r="BL2520">
        <v>242421</v>
      </c>
      <c r="BM2520">
        <v>12.03</v>
      </c>
      <c r="BN2520">
        <v>14.04</v>
      </c>
      <c r="BO2520">
        <v>728.17670010340203</v>
      </c>
    </row>
    <row r="2521" spans="1:67" x14ac:dyDescent="0.3">
      <c r="A2521" t="s">
        <v>210</v>
      </c>
      <c r="B2521" t="s">
        <v>211</v>
      </c>
      <c r="C2521" t="s">
        <v>116</v>
      </c>
      <c r="D2521" s="33">
        <v>44081</v>
      </c>
      <c r="E2521">
        <v>6315582</v>
      </c>
      <c r="F2521">
        <v>24659</v>
      </c>
      <c r="G2521">
        <v>38977.857000000004</v>
      </c>
      <c r="H2521">
        <v>189086</v>
      </c>
      <c r="I2521">
        <v>320</v>
      </c>
      <c r="J2521">
        <v>814.71400000000006</v>
      </c>
      <c r="K2521">
        <v>18970.55</v>
      </c>
      <c r="L2521">
        <v>74.069999999999993</v>
      </c>
      <c r="M2521">
        <v>117.08</v>
      </c>
      <c r="N2521">
        <v>567.971</v>
      </c>
      <c r="O2521">
        <v>0.96099999999999997</v>
      </c>
      <c r="P2521">
        <v>2.4470000000000001</v>
      </c>
      <c r="Q2521">
        <v>0.9</v>
      </c>
      <c r="R2521">
        <v>8974</v>
      </c>
      <c r="S2521">
        <v>26.956</v>
      </c>
      <c r="T2521">
        <v>28589</v>
      </c>
      <c r="U2521">
        <v>85.875</v>
      </c>
      <c r="X2521">
        <v>26607</v>
      </c>
      <c r="Y2521">
        <v>79.921000000000006</v>
      </c>
      <c r="Z2521">
        <v>415194</v>
      </c>
      <c r="AA2521">
        <v>97299415</v>
      </c>
      <c r="AB2521">
        <v>292.26499999999999</v>
      </c>
      <c r="AC2521">
        <v>1.2470000000000001</v>
      </c>
      <c r="AD2521">
        <v>823800</v>
      </c>
      <c r="AE2521">
        <v>2.4750000000000001</v>
      </c>
      <c r="AF2521">
        <v>5.1999999999999998E-2</v>
      </c>
      <c r="AG2521">
        <v>19.2</v>
      </c>
      <c r="AH2521" t="s">
        <v>204</v>
      </c>
      <c r="AV2521">
        <v>67.13</v>
      </c>
      <c r="AW2521">
        <v>332915074</v>
      </c>
      <c r="AX2521">
        <v>35.607999999999997</v>
      </c>
      <c r="AY2521">
        <v>38.299999999999997</v>
      </c>
      <c r="AZ2521">
        <v>15.413</v>
      </c>
      <c r="BA2521">
        <v>9.7319999999999993</v>
      </c>
      <c r="BB2521">
        <v>54225.446000000004</v>
      </c>
      <c r="BC2521">
        <v>1.2</v>
      </c>
      <c r="BD2521">
        <v>151.089</v>
      </c>
      <c r="BE2521">
        <v>10.79</v>
      </c>
      <c r="BF2521">
        <v>19.100000000000001</v>
      </c>
      <c r="BG2521">
        <v>24.6</v>
      </c>
      <c r="BI2521">
        <v>2.77</v>
      </c>
      <c r="BJ2521">
        <v>78.86</v>
      </c>
      <c r="BK2521">
        <v>0.92600000000000005</v>
      </c>
    </row>
    <row r="2522" spans="1:67" x14ac:dyDescent="0.3">
      <c r="A2522" t="s">
        <v>210</v>
      </c>
      <c r="B2522" t="s">
        <v>211</v>
      </c>
      <c r="C2522" t="s">
        <v>116</v>
      </c>
      <c r="D2522" s="33">
        <v>44082</v>
      </c>
      <c r="E2522">
        <v>6342162</v>
      </c>
      <c r="F2522">
        <v>26580</v>
      </c>
      <c r="G2522">
        <v>36790</v>
      </c>
      <c r="H2522">
        <v>189554</v>
      </c>
      <c r="I2522">
        <v>468</v>
      </c>
      <c r="J2522">
        <v>730</v>
      </c>
      <c r="K2522">
        <v>19050.39</v>
      </c>
      <c r="L2522">
        <v>79.84</v>
      </c>
      <c r="M2522">
        <v>110.509</v>
      </c>
      <c r="N2522">
        <v>569.37599999999998</v>
      </c>
      <c r="O2522">
        <v>1.4059999999999999</v>
      </c>
      <c r="P2522">
        <v>2.1930000000000001</v>
      </c>
      <c r="Q2522">
        <v>0.9</v>
      </c>
      <c r="R2522">
        <v>8971</v>
      </c>
      <c r="S2522">
        <v>26.946999999999999</v>
      </c>
      <c r="T2522">
        <v>28951</v>
      </c>
      <c r="U2522">
        <v>86.962000000000003</v>
      </c>
      <c r="X2522">
        <v>26152</v>
      </c>
      <c r="Y2522">
        <v>78.555000000000007</v>
      </c>
      <c r="Z2522">
        <v>664315</v>
      </c>
      <c r="AA2522">
        <v>97963730</v>
      </c>
      <c r="AB2522">
        <v>294.26</v>
      </c>
      <c r="AC2522">
        <v>1.9950000000000001</v>
      </c>
      <c r="AD2522">
        <v>788992</v>
      </c>
      <c r="AE2522">
        <v>2.37</v>
      </c>
      <c r="AF2522">
        <v>5.0999999999999997E-2</v>
      </c>
      <c r="AG2522">
        <v>19.600000000000001</v>
      </c>
      <c r="AH2522" t="s">
        <v>204</v>
      </c>
      <c r="AV2522">
        <v>67.13</v>
      </c>
      <c r="AW2522">
        <v>332915074</v>
      </c>
      <c r="AX2522">
        <v>35.607999999999997</v>
      </c>
      <c r="AY2522">
        <v>38.299999999999997</v>
      </c>
      <c r="AZ2522">
        <v>15.413</v>
      </c>
      <c r="BA2522">
        <v>9.7319999999999993</v>
      </c>
      <c r="BB2522">
        <v>54225.446000000004</v>
      </c>
      <c r="BC2522">
        <v>1.2</v>
      </c>
      <c r="BD2522">
        <v>151.089</v>
      </c>
      <c r="BE2522">
        <v>10.79</v>
      </c>
      <c r="BF2522">
        <v>19.100000000000001</v>
      </c>
      <c r="BG2522">
        <v>24.6</v>
      </c>
      <c r="BI2522">
        <v>2.77</v>
      </c>
      <c r="BJ2522">
        <v>78.86</v>
      </c>
      <c r="BK2522">
        <v>0.92600000000000005</v>
      </c>
    </row>
    <row r="2523" spans="1:67" x14ac:dyDescent="0.3">
      <c r="A2523" t="s">
        <v>210</v>
      </c>
      <c r="B2523" t="s">
        <v>211</v>
      </c>
      <c r="C2523" t="s">
        <v>116</v>
      </c>
      <c r="D2523" s="33">
        <v>44083</v>
      </c>
      <c r="E2523">
        <v>6375712</v>
      </c>
      <c r="F2523">
        <v>33550</v>
      </c>
      <c r="G2523">
        <v>35887.714</v>
      </c>
      <c r="H2523">
        <v>190659</v>
      </c>
      <c r="I2523">
        <v>1105</v>
      </c>
      <c r="J2523">
        <v>737.57100000000003</v>
      </c>
      <c r="K2523">
        <v>19151.166000000001</v>
      </c>
      <c r="L2523">
        <v>100.776</v>
      </c>
      <c r="M2523">
        <v>107.798</v>
      </c>
      <c r="N2523">
        <v>572.69600000000003</v>
      </c>
      <c r="O2523">
        <v>3.319</v>
      </c>
      <c r="P2523">
        <v>2.2149999999999999</v>
      </c>
      <c r="Q2523">
        <v>0.93</v>
      </c>
      <c r="R2523">
        <v>8784</v>
      </c>
      <c r="S2523">
        <v>26.385000000000002</v>
      </c>
      <c r="T2523">
        <v>28775</v>
      </c>
      <c r="U2523">
        <v>86.433000000000007</v>
      </c>
      <c r="X2523">
        <v>26619</v>
      </c>
      <c r="Y2523">
        <v>79.956999999999994</v>
      </c>
      <c r="Z2523">
        <v>959490</v>
      </c>
      <c r="AA2523">
        <v>98923220</v>
      </c>
      <c r="AB2523">
        <v>297.14299999999997</v>
      </c>
      <c r="AC2523">
        <v>2.8820000000000001</v>
      </c>
      <c r="AD2523">
        <v>779256</v>
      </c>
      <c r="AE2523">
        <v>2.3410000000000002</v>
      </c>
      <c r="AF2523">
        <v>0.05</v>
      </c>
      <c r="AG2523">
        <v>20</v>
      </c>
      <c r="AH2523" t="s">
        <v>204</v>
      </c>
      <c r="AV2523">
        <v>67.13</v>
      </c>
      <c r="AW2523">
        <v>332915074</v>
      </c>
      <c r="AX2523">
        <v>35.607999999999997</v>
      </c>
      <c r="AY2523">
        <v>38.299999999999997</v>
      </c>
      <c r="AZ2523">
        <v>15.413</v>
      </c>
      <c r="BA2523">
        <v>9.7319999999999993</v>
      </c>
      <c r="BB2523">
        <v>54225.446000000004</v>
      </c>
      <c r="BC2523">
        <v>1.2</v>
      </c>
      <c r="BD2523">
        <v>151.089</v>
      </c>
      <c r="BE2523">
        <v>10.79</v>
      </c>
      <c r="BF2523">
        <v>19.100000000000001</v>
      </c>
      <c r="BG2523">
        <v>24.6</v>
      </c>
      <c r="BI2523">
        <v>2.77</v>
      </c>
      <c r="BJ2523">
        <v>78.86</v>
      </c>
      <c r="BK2523">
        <v>0.92600000000000005</v>
      </c>
    </row>
    <row r="2524" spans="1:67" x14ac:dyDescent="0.3">
      <c r="A2524" t="s">
        <v>210</v>
      </c>
      <c r="B2524" t="s">
        <v>211</v>
      </c>
      <c r="C2524" t="s">
        <v>116</v>
      </c>
      <c r="D2524" s="33">
        <v>44084</v>
      </c>
      <c r="E2524">
        <v>6415253</v>
      </c>
      <c r="F2524">
        <v>39541</v>
      </c>
      <c r="G2524">
        <v>35084.714</v>
      </c>
      <c r="H2524">
        <v>191583</v>
      </c>
      <c r="I2524">
        <v>924</v>
      </c>
      <c r="J2524">
        <v>722.28599999999994</v>
      </c>
      <c r="K2524">
        <v>19269.937999999998</v>
      </c>
      <c r="L2524">
        <v>118.77200000000001</v>
      </c>
      <c r="M2524">
        <v>105.386</v>
      </c>
      <c r="N2524">
        <v>575.471</v>
      </c>
      <c r="O2524">
        <v>2.7749999999999999</v>
      </c>
      <c r="P2524">
        <v>2.17</v>
      </c>
      <c r="Q2524">
        <v>0.96</v>
      </c>
      <c r="R2524">
        <v>8590</v>
      </c>
      <c r="S2524">
        <v>25.802</v>
      </c>
      <c r="T2524">
        <v>28065</v>
      </c>
      <c r="U2524">
        <v>84.301000000000002</v>
      </c>
      <c r="X2524">
        <v>27276</v>
      </c>
      <c r="Y2524">
        <v>81.930999999999997</v>
      </c>
      <c r="Z2524">
        <v>1088478</v>
      </c>
      <c r="AA2524">
        <v>100011698</v>
      </c>
      <c r="AB2524">
        <v>300.41199999999998</v>
      </c>
      <c r="AC2524">
        <v>3.27</v>
      </c>
      <c r="AD2524">
        <v>787164</v>
      </c>
      <c r="AE2524">
        <v>2.3639999999999999</v>
      </c>
      <c r="AF2524">
        <v>4.9000000000000002E-2</v>
      </c>
      <c r="AG2524">
        <v>20.399999999999999</v>
      </c>
      <c r="AH2524" t="s">
        <v>204</v>
      </c>
      <c r="AV2524">
        <v>67.13</v>
      </c>
      <c r="AW2524">
        <v>332915074</v>
      </c>
      <c r="AX2524">
        <v>35.607999999999997</v>
      </c>
      <c r="AY2524">
        <v>38.299999999999997</v>
      </c>
      <c r="AZ2524">
        <v>15.413</v>
      </c>
      <c r="BA2524">
        <v>9.7319999999999993</v>
      </c>
      <c r="BB2524">
        <v>54225.446000000004</v>
      </c>
      <c r="BC2524">
        <v>1.2</v>
      </c>
      <c r="BD2524">
        <v>151.089</v>
      </c>
      <c r="BE2524">
        <v>10.79</v>
      </c>
      <c r="BF2524">
        <v>19.100000000000001</v>
      </c>
      <c r="BG2524">
        <v>24.6</v>
      </c>
      <c r="BI2524">
        <v>2.77</v>
      </c>
      <c r="BJ2524">
        <v>78.86</v>
      </c>
      <c r="BK2524">
        <v>0.92600000000000005</v>
      </c>
    </row>
    <row r="2525" spans="1:67" x14ac:dyDescent="0.3">
      <c r="A2525" t="s">
        <v>210</v>
      </c>
      <c r="B2525" t="s">
        <v>211</v>
      </c>
      <c r="C2525" t="s">
        <v>116</v>
      </c>
      <c r="D2525" s="33">
        <v>44085</v>
      </c>
      <c r="E2525">
        <v>6459671</v>
      </c>
      <c r="F2525">
        <v>44418</v>
      </c>
      <c r="G2525">
        <v>34526.571000000004</v>
      </c>
      <c r="H2525">
        <v>192739</v>
      </c>
      <c r="I2525">
        <v>1156</v>
      </c>
      <c r="J2525">
        <v>747.57100000000003</v>
      </c>
      <c r="K2525">
        <v>19403.36</v>
      </c>
      <c r="L2525">
        <v>133.42099999999999</v>
      </c>
      <c r="M2525">
        <v>103.71</v>
      </c>
      <c r="N2525">
        <v>578.94299999999998</v>
      </c>
      <c r="O2525">
        <v>3.472</v>
      </c>
      <c r="P2525">
        <v>2.246</v>
      </c>
      <c r="Q2525">
        <v>0.99</v>
      </c>
      <c r="R2525">
        <v>8529</v>
      </c>
      <c r="S2525">
        <v>25.619</v>
      </c>
      <c r="T2525">
        <v>27368</v>
      </c>
      <c r="U2525">
        <v>82.206999999999994</v>
      </c>
      <c r="X2525">
        <v>27675</v>
      </c>
      <c r="Y2525">
        <v>83.129000000000005</v>
      </c>
      <c r="Z2525">
        <v>1100776</v>
      </c>
      <c r="AA2525">
        <v>101112474</v>
      </c>
      <c r="AB2525">
        <v>303.71899999999999</v>
      </c>
      <c r="AC2525">
        <v>3.306</v>
      </c>
      <c r="AD2525">
        <v>801589</v>
      </c>
      <c r="AE2525">
        <v>2.4079999999999999</v>
      </c>
      <c r="AF2525">
        <v>4.7E-2</v>
      </c>
      <c r="AG2525">
        <v>21.3</v>
      </c>
      <c r="AH2525" t="s">
        <v>204</v>
      </c>
      <c r="AV2525">
        <v>67.13</v>
      </c>
      <c r="AW2525">
        <v>332915074</v>
      </c>
      <c r="AX2525">
        <v>35.607999999999997</v>
      </c>
      <c r="AY2525">
        <v>38.299999999999997</v>
      </c>
      <c r="AZ2525">
        <v>15.413</v>
      </c>
      <c r="BA2525">
        <v>9.7319999999999993</v>
      </c>
      <c r="BB2525">
        <v>54225.446000000004</v>
      </c>
      <c r="BC2525">
        <v>1.2</v>
      </c>
      <c r="BD2525">
        <v>151.089</v>
      </c>
      <c r="BE2525">
        <v>10.79</v>
      </c>
      <c r="BF2525">
        <v>19.100000000000001</v>
      </c>
      <c r="BG2525">
        <v>24.6</v>
      </c>
      <c r="BI2525">
        <v>2.77</v>
      </c>
      <c r="BJ2525">
        <v>78.86</v>
      </c>
      <c r="BK2525">
        <v>0.92600000000000005</v>
      </c>
    </row>
    <row r="2526" spans="1:67" x14ac:dyDescent="0.3">
      <c r="A2526" t="s">
        <v>210</v>
      </c>
      <c r="B2526" t="s">
        <v>211</v>
      </c>
      <c r="C2526" t="s">
        <v>116</v>
      </c>
      <c r="D2526" s="33">
        <v>44086</v>
      </c>
      <c r="E2526">
        <v>6505273</v>
      </c>
      <c r="F2526">
        <v>45602</v>
      </c>
      <c r="G2526">
        <v>34799.571000000004</v>
      </c>
      <c r="H2526">
        <v>193488</v>
      </c>
      <c r="I2526">
        <v>749</v>
      </c>
      <c r="J2526">
        <v>737.42899999999997</v>
      </c>
      <c r="K2526">
        <v>19540.338</v>
      </c>
      <c r="L2526">
        <v>136.97800000000001</v>
      </c>
      <c r="M2526">
        <v>104.53</v>
      </c>
      <c r="N2526">
        <v>581.19299999999998</v>
      </c>
      <c r="O2526">
        <v>2.25</v>
      </c>
      <c r="P2526">
        <v>2.2149999999999999</v>
      </c>
      <c r="Q2526">
        <v>1.02</v>
      </c>
      <c r="R2526">
        <v>8312</v>
      </c>
      <c r="S2526">
        <v>24.966999999999999</v>
      </c>
      <c r="T2526">
        <v>26512</v>
      </c>
      <c r="U2526">
        <v>79.635999999999996</v>
      </c>
      <c r="X2526">
        <v>27962</v>
      </c>
      <c r="Y2526">
        <v>83.991</v>
      </c>
      <c r="Z2526">
        <v>866151</v>
      </c>
      <c r="AA2526">
        <v>101978625</v>
      </c>
      <c r="AB2526">
        <v>306.32</v>
      </c>
      <c r="AC2526">
        <v>2.6019999999999999</v>
      </c>
      <c r="AD2526">
        <v>808628</v>
      </c>
      <c r="AE2526">
        <v>2.4289999999999998</v>
      </c>
      <c r="AF2526">
        <v>4.7E-2</v>
      </c>
      <c r="AG2526">
        <v>21.3</v>
      </c>
      <c r="AH2526" t="s">
        <v>204</v>
      </c>
      <c r="AV2526">
        <v>62.5</v>
      </c>
      <c r="AW2526">
        <v>332915074</v>
      </c>
      <c r="AX2526">
        <v>35.607999999999997</v>
      </c>
      <c r="AY2526">
        <v>38.299999999999997</v>
      </c>
      <c r="AZ2526">
        <v>15.413</v>
      </c>
      <c r="BA2526">
        <v>9.7319999999999993</v>
      </c>
      <c r="BB2526">
        <v>54225.446000000004</v>
      </c>
      <c r="BC2526">
        <v>1.2</v>
      </c>
      <c r="BD2526">
        <v>151.089</v>
      </c>
      <c r="BE2526">
        <v>10.79</v>
      </c>
      <c r="BF2526">
        <v>19.100000000000001</v>
      </c>
      <c r="BG2526">
        <v>24.6</v>
      </c>
      <c r="BI2526">
        <v>2.77</v>
      </c>
      <c r="BJ2526">
        <v>78.86</v>
      </c>
      <c r="BK2526">
        <v>0.92600000000000005</v>
      </c>
    </row>
    <row r="2527" spans="1:67" x14ac:dyDescent="0.3">
      <c r="A2527" t="s">
        <v>210</v>
      </c>
      <c r="B2527" t="s">
        <v>211</v>
      </c>
      <c r="C2527" t="s">
        <v>116</v>
      </c>
      <c r="D2527" s="33">
        <v>44087</v>
      </c>
      <c r="E2527">
        <v>6545739</v>
      </c>
      <c r="F2527">
        <v>40466</v>
      </c>
      <c r="G2527">
        <v>36402.286</v>
      </c>
      <c r="H2527">
        <v>193888</v>
      </c>
      <c r="I2527">
        <v>400</v>
      </c>
      <c r="J2527">
        <v>731.71400000000006</v>
      </c>
      <c r="K2527">
        <v>19661.887999999999</v>
      </c>
      <c r="L2527">
        <v>121.551</v>
      </c>
      <c r="M2527">
        <v>109.34399999999999</v>
      </c>
      <c r="N2527">
        <v>582.39499999999998</v>
      </c>
      <c r="O2527">
        <v>1.202</v>
      </c>
      <c r="P2527">
        <v>2.198</v>
      </c>
      <c r="Q2527">
        <v>1.04</v>
      </c>
      <c r="R2527">
        <v>8261</v>
      </c>
      <c r="S2527">
        <v>24.814</v>
      </c>
      <c r="T2527">
        <v>26329</v>
      </c>
      <c r="U2527">
        <v>79.085999999999999</v>
      </c>
      <c r="X2527">
        <v>28404</v>
      </c>
      <c r="Y2527">
        <v>85.319000000000003</v>
      </c>
      <c r="Z2527">
        <v>628177</v>
      </c>
      <c r="AA2527">
        <v>102606802</v>
      </c>
      <c r="AB2527">
        <v>308.20699999999999</v>
      </c>
      <c r="AC2527">
        <v>1.887</v>
      </c>
      <c r="AD2527">
        <v>817512</v>
      </c>
      <c r="AE2527">
        <v>2.456</v>
      </c>
      <c r="AF2527">
        <v>4.7E-2</v>
      </c>
      <c r="AG2527">
        <v>21.3</v>
      </c>
      <c r="AH2527" t="s">
        <v>204</v>
      </c>
      <c r="AV2527">
        <v>62.5</v>
      </c>
      <c r="AW2527">
        <v>332915074</v>
      </c>
      <c r="AX2527">
        <v>35.607999999999997</v>
      </c>
      <c r="AY2527">
        <v>38.299999999999997</v>
      </c>
      <c r="AZ2527">
        <v>15.413</v>
      </c>
      <c r="BA2527">
        <v>9.7319999999999993</v>
      </c>
      <c r="BB2527">
        <v>54225.446000000004</v>
      </c>
      <c r="BC2527">
        <v>1.2</v>
      </c>
      <c r="BD2527">
        <v>151.089</v>
      </c>
      <c r="BE2527">
        <v>10.79</v>
      </c>
      <c r="BF2527">
        <v>19.100000000000001</v>
      </c>
      <c r="BG2527">
        <v>24.6</v>
      </c>
      <c r="BI2527">
        <v>2.77</v>
      </c>
      <c r="BJ2527">
        <v>78.86</v>
      </c>
      <c r="BK2527">
        <v>0.92600000000000005</v>
      </c>
      <c r="BL2527">
        <v>249000.2</v>
      </c>
      <c r="BM2527">
        <v>12.04</v>
      </c>
      <c r="BN2527">
        <v>12.4</v>
      </c>
      <c r="BO2527">
        <v>747.93909752491402</v>
      </c>
    </row>
    <row r="2528" spans="1:67" x14ac:dyDescent="0.3">
      <c r="A2528" t="s">
        <v>210</v>
      </c>
      <c r="B2528" t="s">
        <v>211</v>
      </c>
      <c r="C2528" t="s">
        <v>116</v>
      </c>
      <c r="D2528" s="33">
        <v>44088</v>
      </c>
      <c r="E2528">
        <v>6578330</v>
      </c>
      <c r="F2528">
        <v>32591</v>
      </c>
      <c r="G2528">
        <v>37535.428999999996</v>
      </c>
      <c r="H2528">
        <v>194311</v>
      </c>
      <c r="I2528">
        <v>423</v>
      </c>
      <c r="J2528">
        <v>746.42899999999997</v>
      </c>
      <c r="K2528">
        <v>19759.784</v>
      </c>
      <c r="L2528">
        <v>97.896000000000001</v>
      </c>
      <c r="M2528">
        <v>112.748</v>
      </c>
      <c r="N2528">
        <v>583.66499999999996</v>
      </c>
      <c r="O2528">
        <v>1.2709999999999999</v>
      </c>
      <c r="P2528">
        <v>2.242</v>
      </c>
      <c r="Q2528">
        <v>1.04</v>
      </c>
      <c r="R2528">
        <v>8264</v>
      </c>
      <c r="S2528">
        <v>24.823</v>
      </c>
      <c r="T2528">
        <v>26788</v>
      </c>
      <c r="U2528">
        <v>80.465000000000003</v>
      </c>
      <c r="X2528">
        <v>28030</v>
      </c>
      <c r="Y2528">
        <v>84.195999999999998</v>
      </c>
      <c r="Z2528">
        <v>708902</v>
      </c>
      <c r="AA2528">
        <v>103315704</v>
      </c>
      <c r="AB2528">
        <v>310.33699999999999</v>
      </c>
      <c r="AC2528">
        <v>2.129</v>
      </c>
      <c r="AD2528">
        <v>859470</v>
      </c>
      <c r="AE2528">
        <v>2.5819999999999999</v>
      </c>
      <c r="AF2528">
        <v>4.5999999999999999E-2</v>
      </c>
      <c r="AG2528">
        <v>21.7</v>
      </c>
      <c r="AH2528" t="s">
        <v>204</v>
      </c>
      <c r="AV2528">
        <v>62.5</v>
      </c>
      <c r="AW2528">
        <v>332915074</v>
      </c>
      <c r="AX2528">
        <v>35.607999999999997</v>
      </c>
      <c r="AY2528">
        <v>38.299999999999997</v>
      </c>
      <c r="AZ2528">
        <v>15.413</v>
      </c>
      <c r="BA2528">
        <v>9.7319999999999993</v>
      </c>
      <c r="BB2528">
        <v>54225.446000000004</v>
      </c>
      <c r="BC2528">
        <v>1.2</v>
      </c>
      <c r="BD2528">
        <v>151.089</v>
      </c>
      <c r="BE2528">
        <v>10.79</v>
      </c>
      <c r="BF2528">
        <v>19.100000000000001</v>
      </c>
      <c r="BG2528">
        <v>24.6</v>
      </c>
      <c r="BI2528">
        <v>2.77</v>
      </c>
      <c r="BJ2528">
        <v>78.86</v>
      </c>
      <c r="BK2528">
        <v>0.92600000000000005</v>
      </c>
    </row>
    <row r="2529" spans="1:67" x14ac:dyDescent="0.3">
      <c r="A2529" t="s">
        <v>210</v>
      </c>
      <c r="B2529" t="s">
        <v>211</v>
      </c>
      <c r="C2529" t="s">
        <v>116</v>
      </c>
      <c r="D2529" s="33">
        <v>44089</v>
      </c>
      <c r="E2529">
        <v>6615476</v>
      </c>
      <c r="F2529">
        <v>37146</v>
      </c>
      <c r="G2529">
        <v>39044.857000000004</v>
      </c>
      <c r="H2529">
        <v>195513</v>
      </c>
      <c r="I2529">
        <v>1202</v>
      </c>
      <c r="J2529">
        <v>851.28599999999994</v>
      </c>
      <c r="K2529">
        <v>19871.362000000001</v>
      </c>
      <c r="L2529">
        <v>111.578</v>
      </c>
      <c r="M2529">
        <v>117.282</v>
      </c>
      <c r="N2529">
        <v>587.27599999999995</v>
      </c>
      <c r="O2529">
        <v>3.6110000000000002</v>
      </c>
      <c r="P2529">
        <v>2.5569999999999999</v>
      </c>
      <c r="Q2529">
        <v>1.03</v>
      </c>
      <c r="R2529">
        <v>8158</v>
      </c>
      <c r="S2529">
        <v>24.504999999999999</v>
      </c>
      <c r="T2529">
        <v>26934</v>
      </c>
      <c r="U2529">
        <v>80.903999999999996</v>
      </c>
      <c r="X2529">
        <v>28253</v>
      </c>
      <c r="Y2529">
        <v>84.864999999999995</v>
      </c>
      <c r="Z2529">
        <v>967793</v>
      </c>
      <c r="AA2529">
        <v>104283497</v>
      </c>
      <c r="AB2529">
        <v>313.24400000000003</v>
      </c>
      <c r="AC2529">
        <v>2.907</v>
      </c>
      <c r="AD2529">
        <v>902824</v>
      </c>
      <c r="AE2529">
        <v>2.7120000000000002</v>
      </c>
      <c r="AF2529">
        <v>4.5999999999999999E-2</v>
      </c>
      <c r="AG2529">
        <v>21.7</v>
      </c>
      <c r="AH2529" t="s">
        <v>204</v>
      </c>
      <c r="AV2529">
        <v>62.5</v>
      </c>
      <c r="AW2529">
        <v>332915074</v>
      </c>
      <c r="AX2529">
        <v>35.607999999999997</v>
      </c>
      <c r="AY2529">
        <v>38.299999999999997</v>
      </c>
      <c r="AZ2529">
        <v>15.413</v>
      </c>
      <c r="BA2529">
        <v>9.7319999999999993</v>
      </c>
      <c r="BB2529">
        <v>54225.446000000004</v>
      </c>
      <c r="BC2529">
        <v>1.2</v>
      </c>
      <c r="BD2529">
        <v>151.089</v>
      </c>
      <c r="BE2529">
        <v>10.79</v>
      </c>
      <c r="BF2529">
        <v>19.100000000000001</v>
      </c>
      <c r="BG2529">
        <v>24.6</v>
      </c>
      <c r="BI2529">
        <v>2.77</v>
      </c>
      <c r="BJ2529">
        <v>78.86</v>
      </c>
      <c r="BK2529">
        <v>0.92600000000000005</v>
      </c>
    </row>
    <row r="2530" spans="1:67" x14ac:dyDescent="0.3">
      <c r="A2530" t="s">
        <v>210</v>
      </c>
      <c r="B2530" t="s">
        <v>211</v>
      </c>
      <c r="C2530" t="s">
        <v>116</v>
      </c>
      <c r="D2530" s="33">
        <v>44090</v>
      </c>
      <c r="E2530">
        <v>6653643</v>
      </c>
      <c r="F2530">
        <v>38167</v>
      </c>
      <c r="G2530">
        <v>39704.428999999996</v>
      </c>
      <c r="H2530">
        <v>196468</v>
      </c>
      <c r="I2530">
        <v>955</v>
      </c>
      <c r="J2530">
        <v>829.85699999999997</v>
      </c>
      <c r="K2530">
        <v>19986.007000000001</v>
      </c>
      <c r="L2530">
        <v>114.645</v>
      </c>
      <c r="M2530">
        <v>119.26300000000001</v>
      </c>
      <c r="N2530">
        <v>590.14499999999998</v>
      </c>
      <c r="O2530">
        <v>2.8690000000000002</v>
      </c>
      <c r="P2530">
        <v>2.4929999999999999</v>
      </c>
      <c r="Q2530">
        <v>1.04</v>
      </c>
      <c r="R2530">
        <v>8074</v>
      </c>
      <c r="S2530">
        <v>24.251999999999999</v>
      </c>
      <c r="T2530">
        <v>26372</v>
      </c>
      <c r="U2530">
        <v>79.215000000000003</v>
      </c>
      <c r="X2530">
        <v>27185</v>
      </c>
      <c r="Y2530">
        <v>81.656999999999996</v>
      </c>
      <c r="Z2530">
        <v>1140149</v>
      </c>
      <c r="AA2530">
        <v>105423646</v>
      </c>
      <c r="AB2530">
        <v>316.66800000000001</v>
      </c>
      <c r="AC2530">
        <v>3.4249999999999998</v>
      </c>
      <c r="AD2530">
        <v>928632</v>
      </c>
      <c r="AE2530">
        <v>2.7890000000000001</v>
      </c>
      <c r="AF2530">
        <v>4.5999999999999999E-2</v>
      </c>
      <c r="AG2530">
        <v>21.7</v>
      </c>
      <c r="AH2530" t="s">
        <v>204</v>
      </c>
      <c r="AV2530">
        <v>62.5</v>
      </c>
      <c r="AW2530">
        <v>332915074</v>
      </c>
      <c r="AX2530">
        <v>35.607999999999997</v>
      </c>
      <c r="AY2530">
        <v>38.299999999999997</v>
      </c>
      <c r="AZ2530">
        <v>15.413</v>
      </c>
      <c r="BA2530">
        <v>9.7319999999999993</v>
      </c>
      <c r="BB2530">
        <v>54225.446000000004</v>
      </c>
      <c r="BC2530">
        <v>1.2</v>
      </c>
      <c r="BD2530">
        <v>151.089</v>
      </c>
      <c r="BE2530">
        <v>10.79</v>
      </c>
      <c r="BF2530">
        <v>19.100000000000001</v>
      </c>
      <c r="BG2530">
        <v>24.6</v>
      </c>
      <c r="BI2530">
        <v>2.77</v>
      </c>
      <c r="BJ2530">
        <v>78.86</v>
      </c>
      <c r="BK2530">
        <v>0.92600000000000005</v>
      </c>
    </row>
    <row r="2531" spans="1:67" x14ac:dyDescent="0.3">
      <c r="A2531" t="s">
        <v>210</v>
      </c>
      <c r="B2531" t="s">
        <v>211</v>
      </c>
      <c r="C2531" t="s">
        <v>116</v>
      </c>
      <c r="D2531" s="33">
        <v>44091</v>
      </c>
      <c r="E2531">
        <v>6698846</v>
      </c>
      <c r="F2531">
        <v>45203</v>
      </c>
      <c r="G2531">
        <v>40513.286</v>
      </c>
      <c r="H2531">
        <v>197334</v>
      </c>
      <c r="I2531">
        <v>866</v>
      </c>
      <c r="J2531">
        <v>821.57100000000003</v>
      </c>
      <c r="K2531">
        <v>20121.786</v>
      </c>
      <c r="L2531">
        <v>135.779</v>
      </c>
      <c r="M2531">
        <v>121.693</v>
      </c>
      <c r="N2531">
        <v>592.74599999999998</v>
      </c>
      <c r="O2531">
        <v>2.601</v>
      </c>
      <c r="P2531">
        <v>2.468</v>
      </c>
      <c r="Q2531">
        <v>1.04</v>
      </c>
      <c r="R2531">
        <v>8025</v>
      </c>
      <c r="S2531">
        <v>24.105</v>
      </c>
      <c r="T2531">
        <v>26085</v>
      </c>
      <c r="U2531">
        <v>78.352999999999994</v>
      </c>
      <c r="X2531">
        <v>26252</v>
      </c>
      <c r="Y2531">
        <v>78.855000000000004</v>
      </c>
      <c r="Z2531">
        <v>1158344</v>
      </c>
      <c r="AA2531">
        <v>106581990</v>
      </c>
      <c r="AB2531">
        <v>320.14800000000002</v>
      </c>
      <c r="AC2531">
        <v>3.4790000000000001</v>
      </c>
      <c r="AD2531">
        <v>938613</v>
      </c>
      <c r="AE2531">
        <v>2.819</v>
      </c>
      <c r="AF2531">
        <v>4.5999999999999999E-2</v>
      </c>
      <c r="AG2531">
        <v>21.7</v>
      </c>
      <c r="AH2531" t="s">
        <v>204</v>
      </c>
      <c r="AV2531">
        <v>62.5</v>
      </c>
      <c r="AW2531">
        <v>332915074</v>
      </c>
      <c r="AX2531">
        <v>35.607999999999997</v>
      </c>
      <c r="AY2531">
        <v>38.299999999999997</v>
      </c>
      <c r="AZ2531">
        <v>15.413</v>
      </c>
      <c r="BA2531">
        <v>9.7319999999999993</v>
      </c>
      <c r="BB2531">
        <v>54225.446000000004</v>
      </c>
      <c r="BC2531">
        <v>1.2</v>
      </c>
      <c r="BD2531">
        <v>151.089</v>
      </c>
      <c r="BE2531">
        <v>10.79</v>
      </c>
      <c r="BF2531">
        <v>19.100000000000001</v>
      </c>
      <c r="BG2531">
        <v>24.6</v>
      </c>
      <c r="BI2531">
        <v>2.77</v>
      </c>
      <c r="BJ2531">
        <v>78.86</v>
      </c>
      <c r="BK2531">
        <v>0.92600000000000005</v>
      </c>
    </row>
    <row r="2532" spans="1:67" x14ac:dyDescent="0.3">
      <c r="A2532" t="s">
        <v>210</v>
      </c>
      <c r="B2532" t="s">
        <v>211</v>
      </c>
      <c r="C2532" t="s">
        <v>116</v>
      </c>
      <c r="D2532" s="33">
        <v>44092</v>
      </c>
      <c r="E2532">
        <v>6749162</v>
      </c>
      <c r="F2532">
        <v>50316</v>
      </c>
      <c r="G2532">
        <v>41355.857000000004</v>
      </c>
      <c r="H2532">
        <v>198294</v>
      </c>
      <c r="I2532">
        <v>960</v>
      </c>
      <c r="J2532">
        <v>793.57100000000003</v>
      </c>
      <c r="K2532">
        <v>20272.923999999999</v>
      </c>
      <c r="L2532">
        <v>151.13800000000001</v>
      </c>
      <c r="M2532">
        <v>124.223</v>
      </c>
      <c r="N2532">
        <v>595.62900000000002</v>
      </c>
      <c r="O2532">
        <v>2.8839999999999999</v>
      </c>
      <c r="P2532">
        <v>2.3839999999999999</v>
      </c>
      <c r="Q2532">
        <v>1.05</v>
      </c>
      <c r="R2532">
        <v>7970</v>
      </c>
      <c r="S2532">
        <v>23.94</v>
      </c>
      <c r="T2532">
        <v>25833</v>
      </c>
      <c r="U2532">
        <v>77.596000000000004</v>
      </c>
      <c r="X2532">
        <v>25316</v>
      </c>
      <c r="Y2532">
        <v>76.043000000000006</v>
      </c>
      <c r="Z2532">
        <v>1230016</v>
      </c>
      <c r="AA2532">
        <v>107812006</v>
      </c>
      <c r="AB2532">
        <v>323.84199999999998</v>
      </c>
      <c r="AC2532">
        <v>3.6949999999999998</v>
      </c>
      <c r="AD2532">
        <v>957076</v>
      </c>
      <c r="AE2532">
        <v>2.875</v>
      </c>
      <c r="AF2532">
        <v>4.5999999999999999E-2</v>
      </c>
      <c r="AG2532">
        <v>21.7</v>
      </c>
      <c r="AH2532" t="s">
        <v>204</v>
      </c>
      <c r="AV2532">
        <v>62.5</v>
      </c>
      <c r="AW2532">
        <v>332915074</v>
      </c>
      <c r="AX2532">
        <v>35.607999999999997</v>
      </c>
      <c r="AY2532">
        <v>38.299999999999997</v>
      </c>
      <c r="AZ2532">
        <v>15.413</v>
      </c>
      <c r="BA2532">
        <v>9.7319999999999993</v>
      </c>
      <c r="BB2532">
        <v>54225.446000000004</v>
      </c>
      <c r="BC2532">
        <v>1.2</v>
      </c>
      <c r="BD2532">
        <v>151.089</v>
      </c>
      <c r="BE2532">
        <v>10.79</v>
      </c>
      <c r="BF2532">
        <v>19.100000000000001</v>
      </c>
      <c r="BG2532">
        <v>24.6</v>
      </c>
      <c r="BI2532">
        <v>2.77</v>
      </c>
      <c r="BJ2532">
        <v>78.86</v>
      </c>
      <c r="BK2532">
        <v>0.92600000000000005</v>
      </c>
    </row>
    <row r="2533" spans="1:67" x14ac:dyDescent="0.3">
      <c r="A2533" t="s">
        <v>210</v>
      </c>
      <c r="B2533" t="s">
        <v>211</v>
      </c>
      <c r="C2533" t="s">
        <v>116</v>
      </c>
      <c r="D2533" s="33">
        <v>44093</v>
      </c>
      <c r="E2533">
        <v>6794963</v>
      </c>
      <c r="F2533">
        <v>45801</v>
      </c>
      <c r="G2533">
        <v>41384.286</v>
      </c>
      <c r="H2533">
        <v>199005</v>
      </c>
      <c r="I2533">
        <v>711</v>
      </c>
      <c r="J2533">
        <v>788.14300000000003</v>
      </c>
      <c r="K2533">
        <v>20410.5</v>
      </c>
      <c r="L2533">
        <v>137.57599999999999</v>
      </c>
      <c r="M2533">
        <v>124.309</v>
      </c>
      <c r="N2533">
        <v>597.76499999999999</v>
      </c>
      <c r="O2533">
        <v>2.1360000000000001</v>
      </c>
      <c r="P2533">
        <v>2.367</v>
      </c>
      <c r="Q2533">
        <v>1.05</v>
      </c>
      <c r="R2533">
        <v>7833</v>
      </c>
      <c r="S2533">
        <v>23.529</v>
      </c>
      <c r="T2533">
        <v>25481</v>
      </c>
      <c r="U2533">
        <v>76.539000000000001</v>
      </c>
      <c r="X2533">
        <v>24697</v>
      </c>
      <c r="Y2533">
        <v>74.183999999999997</v>
      </c>
      <c r="Z2533">
        <v>938994</v>
      </c>
      <c r="AA2533">
        <v>108751000</v>
      </c>
      <c r="AB2533">
        <v>326.66300000000001</v>
      </c>
      <c r="AC2533">
        <v>2.8210000000000002</v>
      </c>
      <c r="AD2533">
        <v>967482</v>
      </c>
      <c r="AE2533">
        <v>2.9060000000000001</v>
      </c>
      <c r="AF2533">
        <v>4.4999999999999998E-2</v>
      </c>
      <c r="AG2533">
        <v>22.2</v>
      </c>
      <c r="AH2533" t="s">
        <v>204</v>
      </c>
      <c r="AV2533">
        <v>62.5</v>
      </c>
      <c r="AW2533">
        <v>332915074</v>
      </c>
      <c r="AX2533">
        <v>35.607999999999997</v>
      </c>
      <c r="AY2533">
        <v>38.299999999999997</v>
      </c>
      <c r="AZ2533">
        <v>15.413</v>
      </c>
      <c r="BA2533">
        <v>9.7319999999999993</v>
      </c>
      <c r="BB2533">
        <v>54225.446000000004</v>
      </c>
      <c r="BC2533">
        <v>1.2</v>
      </c>
      <c r="BD2533">
        <v>151.089</v>
      </c>
      <c r="BE2533">
        <v>10.79</v>
      </c>
      <c r="BF2533">
        <v>19.100000000000001</v>
      </c>
      <c r="BG2533">
        <v>24.6</v>
      </c>
      <c r="BI2533">
        <v>2.77</v>
      </c>
      <c r="BJ2533">
        <v>78.86</v>
      </c>
      <c r="BK2533">
        <v>0.92600000000000005</v>
      </c>
    </row>
    <row r="2534" spans="1:67" x14ac:dyDescent="0.3">
      <c r="A2534" t="s">
        <v>210</v>
      </c>
      <c r="B2534" t="s">
        <v>211</v>
      </c>
      <c r="C2534" t="s">
        <v>116</v>
      </c>
      <c r="D2534" s="33">
        <v>44094</v>
      </c>
      <c r="E2534">
        <v>6836640</v>
      </c>
      <c r="F2534">
        <v>41677</v>
      </c>
      <c r="G2534">
        <v>41557.286</v>
      </c>
      <c r="H2534">
        <v>199275</v>
      </c>
      <c r="I2534">
        <v>270</v>
      </c>
      <c r="J2534">
        <v>769.57100000000003</v>
      </c>
      <c r="K2534">
        <v>20535.687999999998</v>
      </c>
      <c r="L2534">
        <v>125.188</v>
      </c>
      <c r="M2534">
        <v>124.828</v>
      </c>
      <c r="N2534">
        <v>598.57600000000002</v>
      </c>
      <c r="O2534">
        <v>0.81100000000000005</v>
      </c>
      <c r="P2534">
        <v>2.3119999999999998</v>
      </c>
      <c r="Q2534">
        <v>1.05</v>
      </c>
      <c r="R2534">
        <v>7840</v>
      </c>
      <c r="S2534">
        <v>23.55</v>
      </c>
      <c r="T2534">
        <v>25543</v>
      </c>
      <c r="U2534">
        <v>76.724999999999994</v>
      </c>
      <c r="X2534">
        <v>24016</v>
      </c>
      <c r="Y2534">
        <v>72.138999999999996</v>
      </c>
      <c r="Z2534">
        <v>624554</v>
      </c>
      <c r="AA2534">
        <v>109375554</v>
      </c>
      <c r="AB2534">
        <v>328.53899999999999</v>
      </c>
      <c r="AC2534">
        <v>1.8759999999999999</v>
      </c>
      <c r="AD2534">
        <v>966965</v>
      </c>
      <c r="AE2534">
        <v>2.9049999999999998</v>
      </c>
      <c r="AF2534">
        <v>4.4999999999999998E-2</v>
      </c>
      <c r="AG2534">
        <v>22.2</v>
      </c>
      <c r="AH2534" t="s">
        <v>204</v>
      </c>
      <c r="AV2534">
        <v>62.5</v>
      </c>
      <c r="AW2534">
        <v>332915074</v>
      </c>
      <c r="AX2534">
        <v>35.607999999999997</v>
      </c>
      <c r="AY2534">
        <v>38.299999999999997</v>
      </c>
      <c r="AZ2534">
        <v>15.413</v>
      </c>
      <c r="BA2534">
        <v>9.7319999999999993</v>
      </c>
      <c r="BB2534">
        <v>54225.446000000004</v>
      </c>
      <c r="BC2534">
        <v>1.2</v>
      </c>
      <c r="BD2534">
        <v>151.089</v>
      </c>
      <c r="BE2534">
        <v>10.79</v>
      </c>
      <c r="BF2534">
        <v>19.100000000000001</v>
      </c>
      <c r="BG2534">
        <v>24.6</v>
      </c>
      <c r="BI2534">
        <v>2.77</v>
      </c>
      <c r="BJ2534">
        <v>78.86</v>
      </c>
      <c r="BK2534">
        <v>0.92600000000000005</v>
      </c>
      <c r="BL2534">
        <v>255555.4</v>
      </c>
      <c r="BM2534">
        <v>12.05</v>
      </c>
      <c r="BN2534">
        <v>12.33</v>
      </c>
      <c r="BO2534">
        <v>767.62940448890595</v>
      </c>
    </row>
    <row r="2535" spans="1:67" x14ac:dyDescent="0.3">
      <c r="A2535" t="s">
        <v>210</v>
      </c>
      <c r="B2535" t="s">
        <v>211</v>
      </c>
      <c r="C2535" t="s">
        <v>116</v>
      </c>
      <c r="D2535" s="33">
        <v>44095</v>
      </c>
      <c r="E2535">
        <v>6868711</v>
      </c>
      <c r="F2535">
        <v>32071</v>
      </c>
      <c r="G2535">
        <v>41483</v>
      </c>
      <c r="H2535">
        <v>199688</v>
      </c>
      <c r="I2535">
        <v>413</v>
      </c>
      <c r="J2535">
        <v>768.14300000000003</v>
      </c>
      <c r="K2535">
        <v>20632.022000000001</v>
      </c>
      <c r="L2535">
        <v>96.334000000000003</v>
      </c>
      <c r="M2535">
        <v>124.605</v>
      </c>
      <c r="N2535">
        <v>599.81700000000001</v>
      </c>
      <c r="O2535">
        <v>1.2410000000000001</v>
      </c>
      <c r="P2535">
        <v>2.3069999999999999</v>
      </c>
      <c r="Q2535">
        <v>1.03</v>
      </c>
      <c r="R2535">
        <v>7856</v>
      </c>
      <c r="S2535">
        <v>23.597999999999999</v>
      </c>
      <c r="T2535">
        <v>26379</v>
      </c>
      <c r="U2535">
        <v>79.236000000000004</v>
      </c>
      <c r="X2535">
        <v>24187</v>
      </c>
      <c r="Y2535">
        <v>72.652000000000001</v>
      </c>
      <c r="Z2535">
        <v>750684</v>
      </c>
      <c r="AA2535">
        <v>110126238</v>
      </c>
      <c r="AB2535">
        <v>330.79399999999998</v>
      </c>
      <c r="AC2535">
        <v>2.2549999999999999</v>
      </c>
      <c r="AD2535">
        <v>972933</v>
      </c>
      <c r="AE2535">
        <v>2.9220000000000002</v>
      </c>
      <c r="AF2535">
        <v>4.5999999999999999E-2</v>
      </c>
      <c r="AG2535">
        <v>21.7</v>
      </c>
      <c r="AH2535" t="s">
        <v>204</v>
      </c>
      <c r="AV2535">
        <v>62.5</v>
      </c>
      <c r="AW2535">
        <v>332915074</v>
      </c>
      <c r="AX2535">
        <v>35.607999999999997</v>
      </c>
      <c r="AY2535">
        <v>38.299999999999997</v>
      </c>
      <c r="AZ2535">
        <v>15.413</v>
      </c>
      <c r="BA2535">
        <v>9.7319999999999993</v>
      </c>
      <c r="BB2535">
        <v>54225.446000000004</v>
      </c>
      <c r="BC2535">
        <v>1.2</v>
      </c>
      <c r="BD2535">
        <v>151.089</v>
      </c>
      <c r="BE2535">
        <v>10.79</v>
      </c>
      <c r="BF2535">
        <v>19.100000000000001</v>
      </c>
      <c r="BG2535">
        <v>24.6</v>
      </c>
      <c r="BI2535">
        <v>2.77</v>
      </c>
      <c r="BJ2535">
        <v>78.86</v>
      </c>
      <c r="BK2535">
        <v>0.92600000000000005</v>
      </c>
    </row>
    <row r="2536" spans="1:67" x14ac:dyDescent="0.3">
      <c r="A2536" t="s">
        <v>210</v>
      </c>
      <c r="B2536" t="s">
        <v>211</v>
      </c>
      <c r="C2536" t="s">
        <v>116</v>
      </c>
      <c r="D2536" s="33">
        <v>44096</v>
      </c>
      <c r="E2536">
        <v>6906774</v>
      </c>
      <c r="F2536">
        <v>38063</v>
      </c>
      <c r="G2536">
        <v>41614</v>
      </c>
      <c r="H2536">
        <v>200723</v>
      </c>
      <c r="I2536">
        <v>1035</v>
      </c>
      <c r="J2536">
        <v>744.28599999999994</v>
      </c>
      <c r="K2536">
        <v>20746.353999999999</v>
      </c>
      <c r="L2536">
        <v>114.33199999999999</v>
      </c>
      <c r="M2536">
        <v>124.999</v>
      </c>
      <c r="N2536">
        <v>602.92600000000004</v>
      </c>
      <c r="O2536">
        <v>3.109</v>
      </c>
      <c r="P2536">
        <v>2.2360000000000002</v>
      </c>
      <c r="Q2536">
        <v>1.03</v>
      </c>
      <c r="R2536">
        <v>7862</v>
      </c>
      <c r="S2536">
        <v>23.616</v>
      </c>
      <c r="T2536">
        <v>26440</v>
      </c>
      <c r="U2536">
        <v>79.42</v>
      </c>
      <c r="X2536">
        <v>24044</v>
      </c>
      <c r="Y2536">
        <v>72.222999999999999</v>
      </c>
      <c r="Z2536">
        <v>1030149</v>
      </c>
      <c r="AA2536">
        <v>111156387</v>
      </c>
      <c r="AB2536">
        <v>333.88799999999998</v>
      </c>
      <c r="AC2536">
        <v>3.0939999999999999</v>
      </c>
      <c r="AD2536">
        <v>981841</v>
      </c>
      <c r="AE2536">
        <v>2.9489999999999998</v>
      </c>
      <c r="AF2536">
        <v>4.5999999999999999E-2</v>
      </c>
      <c r="AG2536">
        <v>21.7</v>
      </c>
      <c r="AH2536" t="s">
        <v>204</v>
      </c>
      <c r="AV2536">
        <v>62.5</v>
      </c>
      <c r="AW2536">
        <v>332915074</v>
      </c>
      <c r="AX2536">
        <v>35.607999999999997</v>
      </c>
      <c r="AY2536">
        <v>38.299999999999997</v>
      </c>
      <c r="AZ2536">
        <v>15.413</v>
      </c>
      <c r="BA2536">
        <v>9.7319999999999993</v>
      </c>
      <c r="BB2536">
        <v>54225.446000000004</v>
      </c>
      <c r="BC2536">
        <v>1.2</v>
      </c>
      <c r="BD2536">
        <v>151.089</v>
      </c>
      <c r="BE2536">
        <v>10.79</v>
      </c>
      <c r="BF2536">
        <v>19.100000000000001</v>
      </c>
      <c r="BG2536">
        <v>24.6</v>
      </c>
      <c r="BI2536">
        <v>2.77</v>
      </c>
      <c r="BJ2536">
        <v>78.86</v>
      </c>
      <c r="BK2536">
        <v>0.92600000000000005</v>
      </c>
    </row>
    <row r="2537" spans="1:67" x14ac:dyDescent="0.3">
      <c r="A2537" t="s">
        <v>210</v>
      </c>
      <c r="B2537" t="s">
        <v>211</v>
      </c>
      <c r="C2537" t="s">
        <v>116</v>
      </c>
      <c r="D2537" s="33">
        <v>44097</v>
      </c>
      <c r="E2537">
        <v>6947899</v>
      </c>
      <c r="F2537">
        <v>41125</v>
      </c>
      <c r="G2537">
        <v>42036.571000000004</v>
      </c>
      <c r="H2537">
        <v>201786</v>
      </c>
      <c r="I2537">
        <v>1063</v>
      </c>
      <c r="J2537">
        <v>759.71400000000006</v>
      </c>
      <c r="K2537">
        <v>20869.883999999998</v>
      </c>
      <c r="L2537">
        <v>123.53</v>
      </c>
      <c r="M2537">
        <v>126.268</v>
      </c>
      <c r="N2537">
        <v>606.11900000000003</v>
      </c>
      <c r="O2537">
        <v>3.1930000000000001</v>
      </c>
      <c r="P2537">
        <v>2.282</v>
      </c>
      <c r="Q2537">
        <v>1.03</v>
      </c>
      <c r="R2537">
        <v>7861</v>
      </c>
      <c r="S2537">
        <v>23.613</v>
      </c>
      <c r="T2537">
        <v>26483</v>
      </c>
      <c r="U2537">
        <v>79.549000000000007</v>
      </c>
      <c r="X2537">
        <v>24257</v>
      </c>
      <c r="Y2537">
        <v>72.861999999999995</v>
      </c>
      <c r="Z2537">
        <v>1205491</v>
      </c>
      <c r="AA2537">
        <v>112361878</v>
      </c>
      <c r="AB2537">
        <v>337.50900000000001</v>
      </c>
      <c r="AC2537">
        <v>3.621</v>
      </c>
      <c r="AD2537">
        <v>991176</v>
      </c>
      <c r="AE2537">
        <v>2.9769999999999999</v>
      </c>
      <c r="AF2537">
        <v>4.5999999999999999E-2</v>
      </c>
      <c r="AG2537">
        <v>21.7</v>
      </c>
      <c r="AH2537" t="s">
        <v>204</v>
      </c>
      <c r="AV2537">
        <v>62.5</v>
      </c>
      <c r="AW2537">
        <v>332915074</v>
      </c>
      <c r="AX2537">
        <v>35.607999999999997</v>
      </c>
      <c r="AY2537">
        <v>38.299999999999997</v>
      </c>
      <c r="AZ2537">
        <v>15.413</v>
      </c>
      <c r="BA2537">
        <v>9.7319999999999993</v>
      </c>
      <c r="BB2537">
        <v>54225.446000000004</v>
      </c>
      <c r="BC2537">
        <v>1.2</v>
      </c>
      <c r="BD2537">
        <v>151.089</v>
      </c>
      <c r="BE2537">
        <v>10.79</v>
      </c>
      <c r="BF2537">
        <v>19.100000000000001</v>
      </c>
      <c r="BG2537">
        <v>24.6</v>
      </c>
      <c r="BI2537">
        <v>2.77</v>
      </c>
      <c r="BJ2537">
        <v>78.86</v>
      </c>
      <c r="BK2537">
        <v>0.92600000000000005</v>
      </c>
    </row>
    <row r="2538" spans="1:67" x14ac:dyDescent="0.3">
      <c r="A2538" t="s">
        <v>210</v>
      </c>
      <c r="B2538" t="s">
        <v>211</v>
      </c>
      <c r="C2538" t="s">
        <v>116</v>
      </c>
      <c r="D2538" s="33">
        <v>44098</v>
      </c>
      <c r="E2538">
        <v>6996822</v>
      </c>
      <c r="F2538">
        <v>48923</v>
      </c>
      <c r="G2538">
        <v>42568</v>
      </c>
      <c r="H2538">
        <v>202693</v>
      </c>
      <c r="I2538">
        <v>907</v>
      </c>
      <c r="J2538">
        <v>765.57100000000003</v>
      </c>
      <c r="K2538">
        <v>21016.837</v>
      </c>
      <c r="L2538">
        <v>146.953</v>
      </c>
      <c r="M2538">
        <v>127.864</v>
      </c>
      <c r="N2538">
        <v>608.84299999999996</v>
      </c>
      <c r="O2538">
        <v>2.7240000000000002</v>
      </c>
      <c r="P2538">
        <v>2.2999999999999998</v>
      </c>
      <c r="Q2538">
        <v>1.02</v>
      </c>
      <c r="R2538">
        <v>7830</v>
      </c>
      <c r="S2538">
        <v>23.52</v>
      </c>
      <c r="T2538">
        <v>26406</v>
      </c>
      <c r="U2538">
        <v>79.317999999999998</v>
      </c>
      <c r="X2538">
        <v>24266</v>
      </c>
      <c r="Y2538">
        <v>72.888999999999996</v>
      </c>
      <c r="Z2538">
        <v>1203095</v>
      </c>
      <c r="AA2538">
        <v>113564973</v>
      </c>
      <c r="AB2538">
        <v>341.12299999999999</v>
      </c>
      <c r="AC2538">
        <v>3.6139999999999999</v>
      </c>
      <c r="AD2538">
        <v>997569</v>
      </c>
      <c r="AE2538">
        <v>2.996</v>
      </c>
      <c r="AF2538">
        <v>4.5999999999999999E-2</v>
      </c>
      <c r="AG2538">
        <v>21.7</v>
      </c>
      <c r="AH2538" t="s">
        <v>204</v>
      </c>
      <c r="AV2538">
        <v>62.5</v>
      </c>
      <c r="AW2538">
        <v>332915074</v>
      </c>
      <c r="AX2538">
        <v>35.607999999999997</v>
      </c>
      <c r="AY2538">
        <v>38.299999999999997</v>
      </c>
      <c r="AZ2538">
        <v>15.413</v>
      </c>
      <c r="BA2538">
        <v>9.7319999999999993</v>
      </c>
      <c r="BB2538">
        <v>54225.446000000004</v>
      </c>
      <c r="BC2538">
        <v>1.2</v>
      </c>
      <c r="BD2538">
        <v>151.089</v>
      </c>
      <c r="BE2538">
        <v>10.79</v>
      </c>
      <c r="BF2538">
        <v>19.100000000000001</v>
      </c>
      <c r="BG2538">
        <v>24.6</v>
      </c>
      <c r="BI2538">
        <v>2.77</v>
      </c>
      <c r="BJ2538">
        <v>78.86</v>
      </c>
      <c r="BK2538">
        <v>0.92600000000000005</v>
      </c>
    </row>
    <row r="2539" spans="1:67" x14ac:dyDescent="0.3">
      <c r="A2539" t="s">
        <v>210</v>
      </c>
      <c r="B2539" t="s">
        <v>211</v>
      </c>
      <c r="C2539" t="s">
        <v>116</v>
      </c>
      <c r="D2539" s="33">
        <v>44099</v>
      </c>
      <c r="E2539">
        <v>7043895</v>
      </c>
      <c r="F2539">
        <v>47073</v>
      </c>
      <c r="G2539">
        <v>42104.714</v>
      </c>
      <c r="H2539">
        <v>203610</v>
      </c>
      <c r="I2539">
        <v>917</v>
      </c>
      <c r="J2539">
        <v>759.42899999999997</v>
      </c>
      <c r="K2539">
        <v>21158.234</v>
      </c>
      <c r="L2539">
        <v>141.39599999999999</v>
      </c>
      <c r="M2539">
        <v>126.473</v>
      </c>
      <c r="N2539">
        <v>611.59699999999998</v>
      </c>
      <c r="O2539">
        <v>2.754</v>
      </c>
      <c r="P2539">
        <v>2.2810000000000001</v>
      </c>
      <c r="Q2539">
        <v>1.02</v>
      </c>
      <c r="R2539">
        <v>7813</v>
      </c>
      <c r="S2539">
        <v>23.468</v>
      </c>
      <c r="T2539">
        <v>26274</v>
      </c>
      <c r="U2539">
        <v>78.921000000000006</v>
      </c>
      <c r="X2539">
        <v>24380</v>
      </c>
      <c r="Y2539">
        <v>73.231999999999999</v>
      </c>
      <c r="Z2539">
        <v>1130423</v>
      </c>
      <c r="AA2539">
        <v>114695396</v>
      </c>
      <c r="AB2539">
        <v>344.51799999999997</v>
      </c>
      <c r="AC2539">
        <v>3.3959999999999999</v>
      </c>
      <c r="AD2539">
        <v>983341</v>
      </c>
      <c r="AE2539">
        <v>2.9540000000000002</v>
      </c>
      <c r="AF2539">
        <v>4.5999999999999999E-2</v>
      </c>
      <c r="AG2539">
        <v>21.7</v>
      </c>
      <c r="AH2539" t="s">
        <v>204</v>
      </c>
      <c r="AV2539">
        <v>62.5</v>
      </c>
      <c r="AW2539">
        <v>332915074</v>
      </c>
      <c r="AX2539">
        <v>35.607999999999997</v>
      </c>
      <c r="AY2539">
        <v>38.299999999999997</v>
      </c>
      <c r="AZ2539">
        <v>15.413</v>
      </c>
      <c r="BA2539">
        <v>9.7319999999999993</v>
      </c>
      <c r="BB2539">
        <v>54225.446000000004</v>
      </c>
      <c r="BC2539">
        <v>1.2</v>
      </c>
      <c r="BD2539">
        <v>151.089</v>
      </c>
      <c r="BE2539">
        <v>10.79</v>
      </c>
      <c r="BF2539">
        <v>19.100000000000001</v>
      </c>
      <c r="BG2539">
        <v>24.6</v>
      </c>
      <c r="BI2539">
        <v>2.77</v>
      </c>
      <c r="BJ2539">
        <v>78.86</v>
      </c>
      <c r="BK2539">
        <v>0.92600000000000005</v>
      </c>
    </row>
    <row r="2540" spans="1:67" x14ac:dyDescent="0.3">
      <c r="A2540" t="s">
        <v>210</v>
      </c>
      <c r="B2540" t="s">
        <v>211</v>
      </c>
      <c r="C2540" t="s">
        <v>116</v>
      </c>
      <c r="D2540" s="33">
        <v>44100</v>
      </c>
      <c r="E2540">
        <v>7087600</v>
      </c>
      <c r="F2540">
        <v>43705</v>
      </c>
      <c r="G2540">
        <v>41805.286</v>
      </c>
      <c r="H2540">
        <v>204393</v>
      </c>
      <c r="I2540">
        <v>783</v>
      </c>
      <c r="J2540">
        <v>769.71400000000006</v>
      </c>
      <c r="K2540">
        <v>21289.513999999999</v>
      </c>
      <c r="L2540">
        <v>131.28</v>
      </c>
      <c r="M2540">
        <v>125.57299999999999</v>
      </c>
      <c r="N2540">
        <v>613.94899999999996</v>
      </c>
      <c r="O2540">
        <v>2.3519999999999999</v>
      </c>
      <c r="P2540">
        <v>2.3119999999999998</v>
      </c>
      <c r="Q2540">
        <v>1.02</v>
      </c>
      <c r="R2540">
        <v>7796</v>
      </c>
      <c r="S2540">
        <v>23.417000000000002</v>
      </c>
      <c r="T2540">
        <v>25903</v>
      </c>
      <c r="U2540">
        <v>77.807000000000002</v>
      </c>
      <c r="X2540">
        <v>24655</v>
      </c>
      <c r="Y2540">
        <v>74.058000000000007</v>
      </c>
      <c r="Z2540">
        <v>939469</v>
      </c>
      <c r="AA2540">
        <v>115634865</v>
      </c>
      <c r="AB2540">
        <v>347.34</v>
      </c>
      <c r="AC2540">
        <v>2.8220000000000001</v>
      </c>
      <c r="AD2540">
        <v>983409</v>
      </c>
      <c r="AE2540">
        <v>2.9540000000000002</v>
      </c>
      <c r="AF2540">
        <v>4.7E-2</v>
      </c>
      <c r="AG2540">
        <v>21.3</v>
      </c>
      <c r="AH2540" t="s">
        <v>204</v>
      </c>
      <c r="AV2540">
        <v>62.5</v>
      </c>
      <c r="AW2540">
        <v>332915074</v>
      </c>
      <c r="AX2540">
        <v>35.607999999999997</v>
      </c>
      <c r="AY2540">
        <v>38.299999999999997</v>
      </c>
      <c r="AZ2540">
        <v>15.413</v>
      </c>
      <c r="BA2540">
        <v>9.7319999999999993</v>
      </c>
      <c r="BB2540">
        <v>54225.446000000004</v>
      </c>
      <c r="BC2540">
        <v>1.2</v>
      </c>
      <c r="BD2540">
        <v>151.089</v>
      </c>
      <c r="BE2540">
        <v>10.79</v>
      </c>
      <c r="BF2540">
        <v>19.100000000000001</v>
      </c>
      <c r="BG2540">
        <v>24.6</v>
      </c>
      <c r="BI2540">
        <v>2.77</v>
      </c>
      <c r="BJ2540">
        <v>78.86</v>
      </c>
      <c r="BK2540">
        <v>0.92600000000000005</v>
      </c>
    </row>
    <row r="2541" spans="1:67" x14ac:dyDescent="0.3">
      <c r="A2541" t="s">
        <v>210</v>
      </c>
      <c r="B2541" t="s">
        <v>211</v>
      </c>
      <c r="C2541" t="s">
        <v>116</v>
      </c>
      <c r="D2541" s="33">
        <v>44101</v>
      </c>
      <c r="E2541">
        <v>7121467</v>
      </c>
      <c r="F2541">
        <v>33867</v>
      </c>
      <c r="G2541">
        <v>40689.571000000004</v>
      </c>
      <c r="H2541">
        <v>204705</v>
      </c>
      <c r="I2541">
        <v>312</v>
      </c>
      <c r="J2541">
        <v>775.71400000000006</v>
      </c>
      <c r="K2541">
        <v>21391.241999999998</v>
      </c>
      <c r="L2541">
        <v>101.729</v>
      </c>
      <c r="M2541">
        <v>122.22199999999999</v>
      </c>
      <c r="N2541">
        <v>614.88699999999994</v>
      </c>
      <c r="O2541">
        <v>0.93700000000000006</v>
      </c>
      <c r="P2541">
        <v>2.33</v>
      </c>
      <c r="Q2541">
        <v>1.02</v>
      </c>
      <c r="R2541">
        <v>8067</v>
      </c>
      <c r="S2541">
        <v>24.231000000000002</v>
      </c>
      <c r="T2541">
        <v>25970</v>
      </c>
      <c r="U2541">
        <v>78.007999999999996</v>
      </c>
      <c r="X2541">
        <v>24876</v>
      </c>
      <c r="Y2541">
        <v>74.721999999999994</v>
      </c>
      <c r="Z2541">
        <v>597596</v>
      </c>
      <c r="AA2541">
        <v>116232461</v>
      </c>
      <c r="AB2541">
        <v>349.13499999999999</v>
      </c>
      <c r="AC2541">
        <v>1.7949999999999999</v>
      </c>
      <c r="AD2541">
        <v>979558</v>
      </c>
      <c r="AE2541">
        <v>2.9420000000000002</v>
      </c>
      <c r="AF2541">
        <v>4.7E-2</v>
      </c>
      <c r="AG2541">
        <v>21.3</v>
      </c>
      <c r="AH2541" t="s">
        <v>204</v>
      </c>
      <c r="AV2541">
        <v>62.5</v>
      </c>
      <c r="AW2541">
        <v>332915074</v>
      </c>
      <c r="AX2541">
        <v>35.607999999999997</v>
      </c>
      <c r="AY2541">
        <v>38.299999999999997</v>
      </c>
      <c r="AZ2541">
        <v>15.413</v>
      </c>
      <c r="BA2541">
        <v>9.7319999999999993</v>
      </c>
      <c r="BB2541">
        <v>54225.446000000004</v>
      </c>
      <c r="BC2541">
        <v>1.2</v>
      </c>
      <c r="BD2541">
        <v>151.089</v>
      </c>
      <c r="BE2541">
        <v>10.79</v>
      </c>
      <c r="BF2541">
        <v>19.100000000000001</v>
      </c>
      <c r="BG2541">
        <v>24.6</v>
      </c>
      <c r="BI2541">
        <v>2.77</v>
      </c>
      <c r="BJ2541">
        <v>78.86</v>
      </c>
      <c r="BK2541">
        <v>0.92600000000000005</v>
      </c>
      <c r="BL2541">
        <v>262897.40000000002</v>
      </c>
      <c r="BM2541">
        <v>12.09</v>
      </c>
      <c r="BN2541">
        <v>13.79</v>
      </c>
      <c r="BO2541">
        <v>789.68307695193198</v>
      </c>
    </row>
    <row r="2542" spans="1:67" x14ac:dyDescent="0.3">
      <c r="A2542" t="s">
        <v>210</v>
      </c>
      <c r="B2542" t="s">
        <v>211</v>
      </c>
      <c r="C2542" t="s">
        <v>116</v>
      </c>
      <c r="D2542" s="33">
        <v>44102</v>
      </c>
      <c r="E2542">
        <v>7159046</v>
      </c>
      <c r="F2542">
        <v>37579</v>
      </c>
      <c r="G2542">
        <v>41476.428999999996</v>
      </c>
      <c r="H2542">
        <v>205046</v>
      </c>
      <c r="I2542">
        <v>341</v>
      </c>
      <c r="J2542">
        <v>765.42899999999997</v>
      </c>
      <c r="K2542">
        <v>21504.120999999999</v>
      </c>
      <c r="L2542">
        <v>112.879</v>
      </c>
      <c r="M2542">
        <v>124.586</v>
      </c>
      <c r="N2542">
        <v>615.91099999999994</v>
      </c>
      <c r="O2542">
        <v>1.024</v>
      </c>
      <c r="P2542">
        <v>2.2989999999999999</v>
      </c>
      <c r="Q2542">
        <v>1.03</v>
      </c>
      <c r="R2542">
        <v>7915</v>
      </c>
      <c r="S2542">
        <v>23.774999999999999</v>
      </c>
      <c r="T2542">
        <v>27021</v>
      </c>
      <c r="U2542">
        <v>81.165000000000006</v>
      </c>
      <c r="X2542">
        <v>25357</v>
      </c>
      <c r="Y2542">
        <v>76.167000000000002</v>
      </c>
      <c r="Z2542">
        <v>668269</v>
      </c>
      <c r="AA2542">
        <v>116900730</v>
      </c>
      <c r="AB2542">
        <v>351.14299999999997</v>
      </c>
      <c r="AC2542">
        <v>2.0070000000000001</v>
      </c>
      <c r="AD2542">
        <v>967785</v>
      </c>
      <c r="AE2542">
        <v>2.907</v>
      </c>
      <c r="AF2542">
        <v>4.8000000000000001E-2</v>
      </c>
      <c r="AG2542">
        <v>20.8</v>
      </c>
      <c r="AH2542" t="s">
        <v>204</v>
      </c>
      <c r="AV2542">
        <v>62.5</v>
      </c>
      <c r="AW2542">
        <v>332915074</v>
      </c>
      <c r="AX2542">
        <v>35.607999999999997</v>
      </c>
      <c r="AY2542">
        <v>38.299999999999997</v>
      </c>
      <c r="AZ2542">
        <v>15.413</v>
      </c>
      <c r="BA2542">
        <v>9.7319999999999993</v>
      </c>
      <c r="BB2542">
        <v>54225.446000000004</v>
      </c>
      <c r="BC2542">
        <v>1.2</v>
      </c>
      <c r="BD2542">
        <v>151.089</v>
      </c>
      <c r="BE2542">
        <v>10.79</v>
      </c>
      <c r="BF2542">
        <v>19.100000000000001</v>
      </c>
      <c r="BG2542">
        <v>24.6</v>
      </c>
      <c r="BI2542">
        <v>2.77</v>
      </c>
      <c r="BJ2542">
        <v>78.86</v>
      </c>
      <c r="BK2542">
        <v>0.92600000000000005</v>
      </c>
    </row>
    <row r="2543" spans="1:67" x14ac:dyDescent="0.3">
      <c r="A2543" t="s">
        <v>210</v>
      </c>
      <c r="B2543" t="s">
        <v>211</v>
      </c>
      <c r="C2543" t="s">
        <v>116</v>
      </c>
      <c r="D2543" s="33">
        <v>44103</v>
      </c>
      <c r="E2543">
        <v>7201053</v>
      </c>
      <c r="F2543">
        <v>42007</v>
      </c>
      <c r="G2543">
        <v>42039.857000000004</v>
      </c>
      <c r="H2543">
        <v>205948</v>
      </c>
      <c r="I2543">
        <v>902</v>
      </c>
      <c r="J2543">
        <v>746.42899999999997</v>
      </c>
      <c r="K2543">
        <v>21630.3</v>
      </c>
      <c r="L2543">
        <v>126.179</v>
      </c>
      <c r="M2543">
        <v>126.27800000000001</v>
      </c>
      <c r="N2543">
        <v>618.62</v>
      </c>
      <c r="O2543">
        <v>2.7090000000000001</v>
      </c>
      <c r="P2543">
        <v>2.242</v>
      </c>
      <c r="Q2543">
        <v>1.03</v>
      </c>
      <c r="R2543">
        <v>8043</v>
      </c>
      <c r="S2543">
        <v>24.158999999999999</v>
      </c>
      <c r="T2543">
        <v>27506</v>
      </c>
      <c r="U2543">
        <v>82.622</v>
      </c>
      <c r="X2543">
        <v>25713</v>
      </c>
      <c r="Y2543">
        <v>77.236000000000004</v>
      </c>
      <c r="Z2543">
        <v>984964</v>
      </c>
      <c r="AA2543">
        <v>117885694</v>
      </c>
      <c r="AB2543">
        <v>354.101</v>
      </c>
      <c r="AC2543">
        <v>2.9590000000000001</v>
      </c>
      <c r="AD2543">
        <v>961330</v>
      </c>
      <c r="AE2543">
        <v>2.8879999999999999</v>
      </c>
      <c r="AF2543">
        <v>4.8000000000000001E-2</v>
      </c>
      <c r="AG2543">
        <v>20.8</v>
      </c>
      <c r="AH2543" t="s">
        <v>204</v>
      </c>
      <c r="AV2543">
        <v>62.5</v>
      </c>
      <c r="AW2543">
        <v>332915074</v>
      </c>
      <c r="AX2543">
        <v>35.607999999999997</v>
      </c>
      <c r="AY2543">
        <v>38.299999999999997</v>
      </c>
      <c r="AZ2543">
        <v>15.413</v>
      </c>
      <c r="BA2543">
        <v>9.7319999999999993</v>
      </c>
      <c r="BB2543">
        <v>54225.446000000004</v>
      </c>
      <c r="BC2543">
        <v>1.2</v>
      </c>
      <c r="BD2543">
        <v>151.089</v>
      </c>
      <c r="BE2543">
        <v>10.79</v>
      </c>
      <c r="BF2543">
        <v>19.100000000000001</v>
      </c>
      <c r="BG2543">
        <v>24.6</v>
      </c>
      <c r="BI2543">
        <v>2.77</v>
      </c>
      <c r="BJ2543">
        <v>78.86</v>
      </c>
      <c r="BK2543">
        <v>0.92600000000000005</v>
      </c>
    </row>
    <row r="2544" spans="1:67" x14ac:dyDescent="0.3">
      <c r="A2544" t="s">
        <v>210</v>
      </c>
      <c r="B2544" t="s">
        <v>211</v>
      </c>
      <c r="C2544" t="s">
        <v>116</v>
      </c>
      <c r="D2544" s="33">
        <v>44104</v>
      </c>
      <c r="E2544">
        <v>7239764</v>
      </c>
      <c r="F2544">
        <v>38711</v>
      </c>
      <c r="G2544">
        <v>41695</v>
      </c>
      <c r="H2544">
        <v>206880</v>
      </c>
      <c r="I2544">
        <v>932</v>
      </c>
      <c r="J2544">
        <v>727.71400000000006</v>
      </c>
      <c r="K2544">
        <v>21746.579000000002</v>
      </c>
      <c r="L2544">
        <v>116.279</v>
      </c>
      <c r="M2544">
        <v>125.242</v>
      </c>
      <c r="N2544">
        <v>621.41999999999996</v>
      </c>
      <c r="O2544">
        <v>2.8</v>
      </c>
      <c r="P2544">
        <v>2.1859999999999999</v>
      </c>
      <c r="Q2544">
        <v>1.03</v>
      </c>
      <c r="R2544">
        <v>8070</v>
      </c>
      <c r="S2544">
        <v>24.24</v>
      </c>
      <c r="T2544">
        <v>27668</v>
      </c>
      <c r="U2544">
        <v>83.108000000000004</v>
      </c>
      <c r="X2544">
        <v>26016</v>
      </c>
      <c r="Y2544">
        <v>78.146000000000001</v>
      </c>
      <c r="Z2544">
        <v>1201423</v>
      </c>
      <c r="AA2544">
        <v>119087117</v>
      </c>
      <c r="AB2544">
        <v>357.71</v>
      </c>
      <c r="AC2544">
        <v>3.609</v>
      </c>
      <c r="AD2544">
        <v>960748</v>
      </c>
      <c r="AE2544">
        <v>2.8860000000000001</v>
      </c>
      <c r="AF2544">
        <v>4.8000000000000001E-2</v>
      </c>
      <c r="AG2544">
        <v>20.8</v>
      </c>
      <c r="AH2544" t="s">
        <v>204</v>
      </c>
      <c r="AV2544">
        <v>62.5</v>
      </c>
      <c r="AW2544">
        <v>332915074</v>
      </c>
      <c r="AX2544">
        <v>35.607999999999997</v>
      </c>
      <c r="AY2544">
        <v>38.299999999999997</v>
      </c>
      <c r="AZ2544">
        <v>15.413</v>
      </c>
      <c r="BA2544">
        <v>9.7319999999999993</v>
      </c>
      <c r="BB2544">
        <v>54225.446000000004</v>
      </c>
      <c r="BC2544">
        <v>1.2</v>
      </c>
      <c r="BD2544">
        <v>151.089</v>
      </c>
      <c r="BE2544">
        <v>10.79</v>
      </c>
      <c r="BF2544">
        <v>19.100000000000001</v>
      </c>
      <c r="BG2544">
        <v>24.6</v>
      </c>
      <c r="BI2544">
        <v>2.77</v>
      </c>
      <c r="BJ2544">
        <v>78.86</v>
      </c>
      <c r="BK2544">
        <v>0.92600000000000005</v>
      </c>
    </row>
    <row r="2545" spans="1:67" x14ac:dyDescent="0.3">
      <c r="A2545" t="s">
        <v>210</v>
      </c>
      <c r="B2545" t="s">
        <v>211</v>
      </c>
      <c r="C2545" t="s">
        <v>116</v>
      </c>
      <c r="D2545" s="33">
        <v>44105</v>
      </c>
      <c r="E2545">
        <v>7285913</v>
      </c>
      <c r="F2545">
        <v>46149</v>
      </c>
      <c r="G2545">
        <v>41298.714</v>
      </c>
      <c r="H2545">
        <v>207796</v>
      </c>
      <c r="I2545">
        <v>916</v>
      </c>
      <c r="J2545">
        <v>729</v>
      </c>
      <c r="K2545">
        <v>21885.200000000001</v>
      </c>
      <c r="L2545">
        <v>138.62100000000001</v>
      </c>
      <c r="M2545">
        <v>124.05200000000001</v>
      </c>
      <c r="N2545">
        <v>624.17100000000005</v>
      </c>
      <c r="O2545">
        <v>2.7509999999999999</v>
      </c>
      <c r="P2545">
        <v>2.19</v>
      </c>
      <c r="Q2545">
        <v>1.03</v>
      </c>
      <c r="R2545">
        <v>8005</v>
      </c>
      <c r="S2545">
        <v>24.045000000000002</v>
      </c>
      <c r="T2545">
        <v>27477</v>
      </c>
      <c r="U2545">
        <v>82.534999999999997</v>
      </c>
      <c r="X2545">
        <v>26473</v>
      </c>
      <c r="Y2545">
        <v>79.519000000000005</v>
      </c>
      <c r="Z2545">
        <v>1225126</v>
      </c>
      <c r="AA2545">
        <v>120312243</v>
      </c>
      <c r="AB2545">
        <v>361.39</v>
      </c>
      <c r="AC2545">
        <v>3.68</v>
      </c>
      <c r="AD2545">
        <v>963896</v>
      </c>
      <c r="AE2545">
        <v>2.895</v>
      </c>
      <c r="AF2545">
        <v>4.8000000000000001E-2</v>
      </c>
      <c r="AG2545">
        <v>20.8</v>
      </c>
      <c r="AH2545" t="s">
        <v>204</v>
      </c>
      <c r="AV2545">
        <v>62.5</v>
      </c>
      <c r="AW2545">
        <v>332915074</v>
      </c>
      <c r="AX2545">
        <v>35.607999999999997</v>
      </c>
      <c r="AY2545">
        <v>38.299999999999997</v>
      </c>
      <c r="AZ2545">
        <v>15.413</v>
      </c>
      <c r="BA2545">
        <v>9.7319999999999993</v>
      </c>
      <c r="BB2545">
        <v>54225.446000000004</v>
      </c>
      <c r="BC2545">
        <v>1.2</v>
      </c>
      <c r="BD2545">
        <v>151.089</v>
      </c>
      <c r="BE2545">
        <v>10.79</v>
      </c>
      <c r="BF2545">
        <v>19.100000000000001</v>
      </c>
      <c r="BG2545">
        <v>24.6</v>
      </c>
      <c r="BI2545">
        <v>2.77</v>
      </c>
      <c r="BJ2545">
        <v>78.86</v>
      </c>
      <c r="BK2545">
        <v>0.92600000000000005</v>
      </c>
    </row>
    <row r="2546" spans="1:67" x14ac:dyDescent="0.3">
      <c r="A2546" t="s">
        <v>210</v>
      </c>
      <c r="B2546" t="s">
        <v>211</v>
      </c>
      <c r="C2546" t="s">
        <v>116</v>
      </c>
      <c r="D2546" s="33">
        <v>44106</v>
      </c>
      <c r="E2546">
        <v>7339391</v>
      </c>
      <c r="F2546">
        <v>53478</v>
      </c>
      <c r="G2546">
        <v>42213.714</v>
      </c>
      <c r="H2546">
        <v>208637</v>
      </c>
      <c r="I2546">
        <v>841</v>
      </c>
      <c r="J2546">
        <v>718.14300000000003</v>
      </c>
      <c r="K2546">
        <v>22045.835999999999</v>
      </c>
      <c r="L2546">
        <v>160.636</v>
      </c>
      <c r="M2546">
        <v>126.8</v>
      </c>
      <c r="N2546">
        <v>626.697</v>
      </c>
      <c r="O2546">
        <v>2.5259999999999998</v>
      </c>
      <c r="P2546">
        <v>2.157</v>
      </c>
      <c r="Q2546">
        <v>1.05</v>
      </c>
      <c r="R2546">
        <v>7957</v>
      </c>
      <c r="S2546">
        <v>23.901</v>
      </c>
      <c r="T2546">
        <v>27408</v>
      </c>
      <c r="U2546">
        <v>82.326999999999998</v>
      </c>
      <c r="X2546">
        <v>26723</v>
      </c>
      <c r="Y2546">
        <v>80.27</v>
      </c>
      <c r="Z2546">
        <v>1192509</v>
      </c>
      <c r="AA2546">
        <v>121504752</v>
      </c>
      <c r="AB2546">
        <v>364.97199999999998</v>
      </c>
      <c r="AC2546">
        <v>3.5819999999999999</v>
      </c>
      <c r="AD2546">
        <v>972765</v>
      </c>
      <c r="AE2546">
        <v>2.9220000000000002</v>
      </c>
      <c r="AF2546">
        <v>4.8000000000000001E-2</v>
      </c>
      <c r="AG2546">
        <v>20.8</v>
      </c>
      <c r="AH2546" t="s">
        <v>204</v>
      </c>
      <c r="AV2546">
        <v>62.5</v>
      </c>
      <c r="AW2546">
        <v>332915074</v>
      </c>
      <c r="AX2546">
        <v>35.607999999999997</v>
      </c>
      <c r="AY2546">
        <v>38.299999999999997</v>
      </c>
      <c r="AZ2546">
        <v>15.413</v>
      </c>
      <c r="BA2546">
        <v>9.7319999999999993</v>
      </c>
      <c r="BB2546">
        <v>54225.446000000004</v>
      </c>
      <c r="BC2546">
        <v>1.2</v>
      </c>
      <c r="BD2546">
        <v>151.089</v>
      </c>
      <c r="BE2546">
        <v>10.79</v>
      </c>
      <c r="BF2546">
        <v>19.100000000000001</v>
      </c>
      <c r="BG2546">
        <v>24.6</v>
      </c>
      <c r="BI2546">
        <v>2.77</v>
      </c>
      <c r="BJ2546">
        <v>78.86</v>
      </c>
      <c r="BK2546">
        <v>0.92600000000000005</v>
      </c>
    </row>
    <row r="2547" spans="1:67" x14ac:dyDescent="0.3">
      <c r="A2547" t="s">
        <v>210</v>
      </c>
      <c r="B2547" t="s">
        <v>211</v>
      </c>
      <c r="C2547" t="s">
        <v>116</v>
      </c>
      <c r="D2547" s="33">
        <v>44107</v>
      </c>
      <c r="E2547">
        <v>7388701</v>
      </c>
      <c r="F2547">
        <v>49310</v>
      </c>
      <c r="G2547">
        <v>43014.428999999996</v>
      </c>
      <c r="H2547">
        <v>209323</v>
      </c>
      <c r="I2547">
        <v>686</v>
      </c>
      <c r="J2547">
        <v>704.28599999999994</v>
      </c>
      <c r="K2547">
        <v>22193.951000000001</v>
      </c>
      <c r="L2547">
        <v>148.11600000000001</v>
      </c>
      <c r="M2547">
        <v>129.20500000000001</v>
      </c>
      <c r="N2547">
        <v>628.75800000000004</v>
      </c>
      <c r="O2547">
        <v>2.0609999999999999</v>
      </c>
      <c r="P2547">
        <v>2.1160000000000001</v>
      </c>
      <c r="Q2547">
        <v>1.05</v>
      </c>
      <c r="R2547">
        <v>7964</v>
      </c>
      <c r="S2547">
        <v>23.922000000000001</v>
      </c>
      <c r="T2547">
        <v>27271</v>
      </c>
      <c r="U2547">
        <v>81.915999999999997</v>
      </c>
      <c r="X2547">
        <v>27244</v>
      </c>
      <c r="Y2547">
        <v>81.834999999999994</v>
      </c>
      <c r="Z2547">
        <v>976372</v>
      </c>
      <c r="AA2547">
        <v>122481124</v>
      </c>
      <c r="AB2547">
        <v>367.90499999999997</v>
      </c>
      <c r="AC2547">
        <v>2.9329999999999998</v>
      </c>
      <c r="AD2547">
        <v>978037</v>
      </c>
      <c r="AE2547">
        <v>2.9380000000000002</v>
      </c>
      <c r="AF2547">
        <v>4.8000000000000001E-2</v>
      </c>
      <c r="AG2547">
        <v>20.8</v>
      </c>
      <c r="AH2547" t="s">
        <v>204</v>
      </c>
      <c r="AV2547">
        <v>62.5</v>
      </c>
      <c r="AW2547">
        <v>332915074</v>
      </c>
      <c r="AX2547">
        <v>35.607999999999997</v>
      </c>
      <c r="AY2547">
        <v>38.299999999999997</v>
      </c>
      <c r="AZ2547">
        <v>15.413</v>
      </c>
      <c r="BA2547">
        <v>9.7319999999999993</v>
      </c>
      <c r="BB2547">
        <v>54225.446000000004</v>
      </c>
      <c r="BC2547">
        <v>1.2</v>
      </c>
      <c r="BD2547">
        <v>151.089</v>
      </c>
      <c r="BE2547">
        <v>10.79</v>
      </c>
      <c r="BF2547">
        <v>19.100000000000001</v>
      </c>
      <c r="BG2547">
        <v>24.6</v>
      </c>
      <c r="BI2547">
        <v>2.77</v>
      </c>
      <c r="BJ2547">
        <v>78.86</v>
      </c>
      <c r="BK2547">
        <v>0.92600000000000005</v>
      </c>
    </row>
    <row r="2548" spans="1:67" x14ac:dyDescent="0.3">
      <c r="A2548" t="s">
        <v>210</v>
      </c>
      <c r="B2548" t="s">
        <v>211</v>
      </c>
      <c r="C2548" t="s">
        <v>116</v>
      </c>
      <c r="D2548" s="33">
        <v>44108</v>
      </c>
      <c r="E2548">
        <v>7421942</v>
      </c>
      <c r="F2548">
        <v>33241</v>
      </c>
      <c r="G2548">
        <v>42925</v>
      </c>
      <c r="H2548">
        <v>209692</v>
      </c>
      <c r="I2548">
        <v>369</v>
      </c>
      <c r="J2548">
        <v>712.42899999999997</v>
      </c>
      <c r="K2548">
        <v>22293.8</v>
      </c>
      <c r="L2548">
        <v>99.847999999999999</v>
      </c>
      <c r="M2548">
        <v>128.93700000000001</v>
      </c>
      <c r="N2548">
        <v>629.86599999999999</v>
      </c>
      <c r="O2548">
        <v>1.1080000000000001</v>
      </c>
      <c r="P2548">
        <v>2.14</v>
      </c>
      <c r="Q2548">
        <v>1.05</v>
      </c>
      <c r="R2548">
        <v>8119</v>
      </c>
      <c r="S2548">
        <v>24.388000000000002</v>
      </c>
      <c r="T2548">
        <v>27871</v>
      </c>
      <c r="U2548">
        <v>83.718000000000004</v>
      </c>
      <c r="X2548">
        <v>27606</v>
      </c>
      <c r="Y2548">
        <v>82.921999999999997</v>
      </c>
      <c r="Z2548">
        <v>641401</v>
      </c>
      <c r="AA2548">
        <v>123122525</v>
      </c>
      <c r="AB2548">
        <v>369.83199999999999</v>
      </c>
      <c r="AC2548">
        <v>1.927</v>
      </c>
      <c r="AD2548">
        <v>984295</v>
      </c>
      <c r="AE2548">
        <v>2.9569999999999999</v>
      </c>
      <c r="AF2548">
        <v>4.8000000000000001E-2</v>
      </c>
      <c r="AG2548">
        <v>20.8</v>
      </c>
      <c r="AH2548" t="s">
        <v>204</v>
      </c>
      <c r="AV2548">
        <v>62.5</v>
      </c>
      <c r="AW2548">
        <v>332915074</v>
      </c>
      <c r="AX2548">
        <v>35.607999999999997</v>
      </c>
      <c r="AY2548">
        <v>38.299999999999997</v>
      </c>
      <c r="AZ2548">
        <v>15.413</v>
      </c>
      <c r="BA2548">
        <v>9.7319999999999993</v>
      </c>
      <c r="BB2548">
        <v>54225.446000000004</v>
      </c>
      <c r="BC2548">
        <v>1.2</v>
      </c>
      <c r="BD2548">
        <v>151.089</v>
      </c>
      <c r="BE2548">
        <v>10.79</v>
      </c>
      <c r="BF2548">
        <v>19.100000000000001</v>
      </c>
      <c r="BG2548">
        <v>24.6</v>
      </c>
      <c r="BI2548">
        <v>2.77</v>
      </c>
      <c r="BJ2548">
        <v>78.86</v>
      </c>
      <c r="BK2548">
        <v>0.92600000000000005</v>
      </c>
      <c r="BL2548">
        <v>268359.59999999998</v>
      </c>
      <c r="BM2548">
        <v>12.04</v>
      </c>
      <c r="BN2548">
        <v>10.06</v>
      </c>
      <c r="BO2548">
        <v>806.09026432969495</v>
      </c>
    </row>
    <row r="2549" spans="1:67" x14ac:dyDescent="0.3">
      <c r="A2549" t="s">
        <v>210</v>
      </c>
      <c r="B2549" t="s">
        <v>211</v>
      </c>
      <c r="C2549" t="s">
        <v>116</v>
      </c>
      <c r="D2549" s="33">
        <v>44109</v>
      </c>
      <c r="E2549">
        <v>7459111</v>
      </c>
      <c r="F2549">
        <v>37169</v>
      </c>
      <c r="G2549">
        <v>42866.428999999996</v>
      </c>
      <c r="H2549">
        <v>210174</v>
      </c>
      <c r="I2549">
        <v>482</v>
      </c>
      <c r="J2549">
        <v>732.57100000000003</v>
      </c>
      <c r="K2549">
        <v>22405.447</v>
      </c>
      <c r="L2549">
        <v>111.64700000000001</v>
      </c>
      <c r="M2549">
        <v>128.761</v>
      </c>
      <c r="N2549">
        <v>631.31399999999996</v>
      </c>
      <c r="O2549">
        <v>1.448</v>
      </c>
      <c r="P2549">
        <v>2.2000000000000002</v>
      </c>
      <c r="Q2549">
        <v>1.07</v>
      </c>
      <c r="R2549">
        <v>8332</v>
      </c>
      <c r="S2549">
        <v>25.027000000000001</v>
      </c>
      <c r="T2549">
        <v>28956</v>
      </c>
      <c r="U2549">
        <v>86.977000000000004</v>
      </c>
      <c r="X2549">
        <v>28493</v>
      </c>
      <c r="Y2549">
        <v>85.585999999999999</v>
      </c>
      <c r="Z2549">
        <v>807709</v>
      </c>
      <c r="AA2549">
        <v>123930234</v>
      </c>
      <c r="AB2549">
        <v>372.25799999999998</v>
      </c>
      <c r="AC2549">
        <v>2.4260000000000002</v>
      </c>
      <c r="AD2549">
        <v>1004215</v>
      </c>
      <c r="AE2549">
        <v>3.016</v>
      </c>
      <c r="AF2549">
        <v>4.8000000000000001E-2</v>
      </c>
      <c r="AG2549">
        <v>20.8</v>
      </c>
      <c r="AH2549" t="s">
        <v>204</v>
      </c>
      <c r="AV2549">
        <v>62.5</v>
      </c>
      <c r="AW2549">
        <v>332915074</v>
      </c>
      <c r="AX2549">
        <v>35.607999999999997</v>
      </c>
      <c r="AY2549">
        <v>38.299999999999997</v>
      </c>
      <c r="AZ2549">
        <v>15.413</v>
      </c>
      <c r="BA2549">
        <v>9.7319999999999993</v>
      </c>
      <c r="BB2549">
        <v>54225.446000000004</v>
      </c>
      <c r="BC2549">
        <v>1.2</v>
      </c>
      <c r="BD2549">
        <v>151.089</v>
      </c>
      <c r="BE2549">
        <v>10.79</v>
      </c>
      <c r="BF2549">
        <v>19.100000000000001</v>
      </c>
      <c r="BG2549">
        <v>24.6</v>
      </c>
      <c r="BI2549">
        <v>2.77</v>
      </c>
      <c r="BJ2549">
        <v>78.86</v>
      </c>
      <c r="BK2549">
        <v>0.92600000000000005</v>
      </c>
    </row>
    <row r="2550" spans="1:67" x14ac:dyDescent="0.3">
      <c r="A2550" t="s">
        <v>210</v>
      </c>
      <c r="B2550" t="s">
        <v>211</v>
      </c>
      <c r="C2550" t="s">
        <v>116</v>
      </c>
      <c r="D2550" s="33">
        <v>44110</v>
      </c>
      <c r="E2550">
        <v>7503670</v>
      </c>
      <c r="F2550">
        <v>44559</v>
      </c>
      <c r="G2550">
        <v>43231</v>
      </c>
      <c r="H2550">
        <v>210875</v>
      </c>
      <c r="I2550">
        <v>701</v>
      </c>
      <c r="J2550">
        <v>703.85699999999997</v>
      </c>
      <c r="K2550">
        <v>22539.292000000001</v>
      </c>
      <c r="L2550">
        <v>133.845</v>
      </c>
      <c r="M2550">
        <v>129.85599999999999</v>
      </c>
      <c r="N2550">
        <v>633.41999999999996</v>
      </c>
      <c r="O2550">
        <v>2.1059999999999999</v>
      </c>
      <c r="P2550">
        <v>2.1139999999999999</v>
      </c>
      <c r="Q2550">
        <v>1.0900000000000001</v>
      </c>
      <c r="R2550">
        <v>8569</v>
      </c>
      <c r="S2550">
        <v>25.739000000000001</v>
      </c>
      <c r="T2550">
        <v>29999</v>
      </c>
      <c r="U2550">
        <v>90.11</v>
      </c>
      <c r="X2550">
        <v>29768</v>
      </c>
      <c r="Y2550">
        <v>89.415999999999997</v>
      </c>
      <c r="Z2550">
        <v>1227967</v>
      </c>
      <c r="AA2550">
        <v>125158201</v>
      </c>
      <c r="AB2550">
        <v>375.94600000000003</v>
      </c>
      <c r="AC2550">
        <v>3.6890000000000001</v>
      </c>
      <c r="AD2550">
        <v>1038930</v>
      </c>
      <c r="AE2550">
        <v>3.121</v>
      </c>
      <c r="AF2550">
        <v>4.8000000000000001E-2</v>
      </c>
      <c r="AG2550">
        <v>20.8</v>
      </c>
      <c r="AH2550" t="s">
        <v>204</v>
      </c>
      <c r="AV2550">
        <v>62.5</v>
      </c>
      <c r="AW2550">
        <v>332915074</v>
      </c>
      <c r="AX2550">
        <v>35.607999999999997</v>
      </c>
      <c r="AY2550">
        <v>38.299999999999997</v>
      </c>
      <c r="AZ2550">
        <v>15.413</v>
      </c>
      <c r="BA2550">
        <v>9.7319999999999993</v>
      </c>
      <c r="BB2550">
        <v>54225.446000000004</v>
      </c>
      <c r="BC2550">
        <v>1.2</v>
      </c>
      <c r="BD2550">
        <v>151.089</v>
      </c>
      <c r="BE2550">
        <v>10.79</v>
      </c>
      <c r="BF2550">
        <v>19.100000000000001</v>
      </c>
      <c r="BG2550">
        <v>24.6</v>
      </c>
      <c r="BI2550">
        <v>2.77</v>
      </c>
      <c r="BJ2550">
        <v>78.86</v>
      </c>
      <c r="BK2550">
        <v>0.92600000000000005</v>
      </c>
    </row>
    <row r="2551" spans="1:67" x14ac:dyDescent="0.3">
      <c r="A2551" t="s">
        <v>210</v>
      </c>
      <c r="B2551" t="s">
        <v>211</v>
      </c>
      <c r="C2551" t="s">
        <v>116</v>
      </c>
      <c r="D2551" s="33">
        <v>44111</v>
      </c>
      <c r="E2551">
        <v>7552783</v>
      </c>
      <c r="F2551">
        <v>49113</v>
      </c>
      <c r="G2551">
        <v>44717</v>
      </c>
      <c r="H2551">
        <v>211794</v>
      </c>
      <c r="I2551">
        <v>919</v>
      </c>
      <c r="J2551">
        <v>702</v>
      </c>
      <c r="K2551">
        <v>22686.815999999999</v>
      </c>
      <c r="L2551">
        <v>147.524</v>
      </c>
      <c r="M2551">
        <v>134.32</v>
      </c>
      <c r="N2551">
        <v>636.17999999999995</v>
      </c>
      <c r="O2551">
        <v>2.76</v>
      </c>
      <c r="P2551">
        <v>2.109</v>
      </c>
      <c r="Q2551">
        <v>1.1000000000000001</v>
      </c>
      <c r="R2551">
        <v>8638</v>
      </c>
      <c r="S2551">
        <v>25.946999999999999</v>
      </c>
      <c r="T2551">
        <v>30542</v>
      </c>
      <c r="U2551">
        <v>91.741</v>
      </c>
      <c r="X2551">
        <v>30588</v>
      </c>
      <c r="Y2551">
        <v>91.879000000000005</v>
      </c>
      <c r="Z2551">
        <v>1413087</v>
      </c>
      <c r="AA2551">
        <v>126571288</v>
      </c>
      <c r="AB2551">
        <v>380.19099999999997</v>
      </c>
      <c r="AC2551">
        <v>4.2450000000000001</v>
      </c>
      <c r="AD2551">
        <v>1069167</v>
      </c>
      <c r="AE2551">
        <v>3.2120000000000002</v>
      </c>
      <c r="AF2551">
        <v>4.8000000000000001E-2</v>
      </c>
      <c r="AG2551">
        <v>20.8</v>
      </c>
      <c r="AH2551" t="s">
        <v>204</v>
      </c>
      <c r="AV2551">
        <v>62.5</v>
      </c>
      <c r="AW2551">
        <v>332915074</v>
      </c>
      <c r="AX2551">
        <v>35.607999999999997</v>
      </c>
      <c r="AY2551">
        <v>38.299999999999997</v>
      </c>
      <c r="AZ2551">
        <v>15.413</v>
      </c>
      <c r="BA2551">
        <v>9.7319999999999993</v>
      </c>
      <c r="BB2551">
        <v>54225.446000000004</v>
      </c>
      <c r="BC2551">
        <v>1.2</v>
      </c>
      <c r="BD2551">
        <v>151.089</v>
      </c>
      <c r="BE2551">
        <v>10.79</v>
      </c>
      <c r="BF2551">
        <v>19.100000000000001</v>
      </c>
      <c r="BG2551">
        <v>24.6</v>
      </c>
      <c r="BI2551">
        <v>2.77</v>
      </c>
      <c r="BJ2551">
        <v>78.86</v>
      </c>
      <c r="BK2551">
        <v>0.92600000000000005</v>
      </c>
    </row>
    <row r="2552" spans="1:67" x14ac:dyDescent="0.3">
      <c r="A2552" t="s">
        <v>210</v>
      </c>
      <c r="B2552" t="s">
        <v>211</v>
      </c>
      <c r="C2552" t="s">
        <v>116</v>
      </c>
      <c r="D2552" s="33">
        <v>44112</v>
      </c>
      <c r="E2552">
        <v>7610562</v>
      </c>
      <c r="F2552">
        <v>57779</v>
      </c>
      <c r="G2552">
        <v>46378.428999999996</v>
      </c>
      <c r="H2552">
        <v>212776</v>
      </c>
      <c r="I2552">
        <v>982</v>
      </c>
      <c r="J2552">
        <v>711.42899999999997</v>
      </c>
      <c r="K2552">
        <v>22860.370999999999</v>
      </c>
      <c r="L2552">
        <v>173.55500000000001</v>
      </c>
      <c r="M2552">
        <v>139.31</v>
      </c>
      <c r="N2552">
        <v>639.13</v>
      </c>
      <c r="O2552">
        <v>2.95</v>
      </c>
      <c r="P2552">
        <v>2.137</v>
      </c>
      <c r="Q2552">
        <v>1.1100000000000001</v>
      </c>
      <c r="R2552">
        <v>8624</v>
      </c>
      <c r="S2552">
        <v>25.905000000000001</v>
      </c>
      <c r="T2552">
        <v>31014</v>
      </c>
      <c r="U2552">
        <v>93.159000000000006</v>
      </c>
      <c r="X2552">
        <v>31383</v>
      </c>
      <c r="Y2552">
        <v>94.266999999999996</v>
      </c>
      <c r="Z2552">
        <v>1431777</v>
      </c>
      <c r="AA2552">
        <v>128003065</v>
      </c>
      <c r="AB2552">
        <v>384.49200000000002</v>
      </c>
      <c r="AC2552">
        <v>4.3010000000000002</v>
      </c>
      <c r="AD2552">
        <v>1098689</v>
      </c>
      <c r="AE2552">
        <v>3.3</v>
      </c>
      <c r="AF2552">
        <v>4.8000000000000001E-2</v>
      </c>
      <c r="AG2552">
        <v>20.8</v>
      </c>
      <c r="AH2552" t="s">
        <v>204</v>
      </c>
      <c r="AV2552">
        <v>62.5</v>
      </c>
      <c r="AW2552">
        <v>332915074</v>
      </c>
      <c r="AX2552">
        <v>35.607999999999997</v>
      </c>
      <c r="AY2552">
        <v>38.299999999999997</v>
      </c>
      <c r="AZ2552">
        <v>15.413</v>
      </c>
      <c r="BA2552">
        <v>9.7319999999999993</v>
      </c>
      <c r="BB2552">
        <v>54225.446000000004</v>
      </c>
      <c r="BC2552">
        <v>1.2</v>
      </c>
      <c r="BD2552">
        <v>151.089</v>
      </c>
      <c r="BE2552">
        <v>10.79</v>
      </c>
      <c r="BF2552">
        <v>19.100000000000001</v>
      </c>
      <c r="BG2552">
        <v>24.6</v>
      </c>
      <c r="BI2552">
        <v>2.77</v>
      </c>
      <c r="BJ2552">
        <v>78.86</v>
      </c>
      <c r="BK2552">
        <v>0.92600000000000005</v>
      </c>
    </row>
    <row r="2553" spans="1:67" x14ac:dyDescent="0.3">
      <c r="A2553" t="s">
        <v>210</v>
      </c>
      <c r="B2553" t="s">
        <v>211</v>
      </c>
      <c r="C2553" t="s">
        <v>116</v>
      </c>
      <c r="D2553" s="33">
        <v>44113</v>
      </c>
      <c r="E2553">
        <v>7665695</v>
      </c>
      <c r="F2553">
        <v>55133</v>
      </c>
      <c r="G2553">
        <v>46614.857000000004</v>
      </c>
      <c r="H2553">
        <v>213749</v>
      </c>
      <c r="I2553">
        <v>973</v>
      </c>
      <c r="J2553">
        <v>730.28599999999994</v>
      </c>
      <c r="K2553">
        <v>23025.976999999999</v>
      </c>
      <c r="L2553">
        <v>165.607</v>
      </c>
      <c r="M2553">
        <v>140.02000000000001</v>
      </c>
      <c r="N2553">
        <v>642.053</v>
      </c>
      <c r="O2553">
        <v>2.923</v>
      </c>
      <c r="P2553">
        <v>2.194</v>
      </c>
      <c r="Q2553">
        <v>1.1100000000000001</v>
      </c>
      <c r="R2553">
        <v>8723</v>
      </c>
      <c r="S2553">
        <v>26.202000000000002</v>
      </c>
      <c r="T2553">
        <v>31206</v>
      </c>
      <c r="U2553">
        <v>93.736000000000004</v>
      </c>
      <c r="X2553">
        <v>32248</v>
      </c>
      <c r="Y2553">
        <v>96.866</v>
      </c>
      <c r="Z2553">
        <v>1401512</v>
      </c>
      <c r="AA2553">
        <v>129404577</v>
      </c>
      <c r="AB2553">
        <v>388.70100000000002</v>
      </c>
      <c r="AC2553">
        <v>4.21</v>
      </c>
      <c r="AD2553">
        <v>1128546</v>
      </c>
      <c r="AE2553">
        <v>3.39</v>
      </c>
      <c r="AF2553">
        <v>4.8000000000000001E-2</v>
      </c>
      <c r="AG2553">
        <v>20.8</v>
      </c>
      <c r="AH2553" t="s">
        <v>204</v>
      </c>
      <c r="AV2553">
        <v>62.5</v>
      </c>
      <c r="AW2553">
        <v>332915074</v>
      </c>
      <c r="AX2553">
        <v>35.607999999999997</v>
      </c>
      <c r="AY2553">
        <v>38.299999999999997</v>
      </c>
      <c r="AZ2553">
        <v>15.413</v>
      </c>
      <c r="BA2553">
        <v>9.7319999999999993</v>
      </c>
      <c r="BB2553">
        <v>54225.446000000004</v>
      </c>
      <c r="BC2553">
        <v>1.2</v>
      </c>
      <c r="BD2553">
        <v>151.089</v>
      </c>
      <c r="BE2553">
        <v>10.79</v>
      </c>
      <c r="BF2553">
        <v>19.100000000000001</v>
      </c>
      <c r="BG2553">
        <v>24.6</v>
      </c>
      <c r="BI2553">
        <v>2.77</v>
      </c>
      <c r="BJ2553">
        <v>78.86</v>
      </c>
      <c r="BK2553">
        <v>0.92600000000000005</v>
      </c>
    </row>
    <row r="2554" spans="1:67" x14ac:dyDescent="0.3">
      <c r="A2554" t="s">
        <v>210</v>
      </c>
      <c r="B2554" t="s">
        <v>211</v>
      </c>
      <c r="C2554" t="s">
        <v>116</v>
      </c>
      <c r="D2554" s="33">
        <v>44114</v>
      </c>
      <c r="E2554">
        <v>7721017</v>
      </c>
      <c r="F2554">
        <v>55322</v>
      </c>
      <c r="G2554">
        <v>47473.714</v>
      </c>
      <c r="H2554">
        <v>214409</v>
      </c>
      <c r="I2554">
        <v>660</v>
      </c>
      <c r="J2554">
        <v>726.57100000000003</v>
      </c>
      <c r="K2554">
        <v>23192.151999999998</v>
      </c>
      <c r="L2554">
        <v>166.17500000000001</v>
      </c>
      <c r="M2554">
        <v>142.6</v>
      </c>
      <c r="N2554">
        <v>644.03499999999997</v>
      </c>
      <c r="O2554">
        <v>1.982</v>
      </c>
      <c r="P2554">
        <v>2.1819999999999999</v>
      </c>
      <c r="Q2554">
        <v>1.1200000000000001</v>
      </c>
      <c r="R2554">
        <v>8730</v>
      </c>
      <c r="S2554">
        <v>26.222999999999999</v>
      </c>
      <c r="T2554">
        <v>30982</v>
      </c>
      <c r="U2554">
        <v>93.063000000000002</v>
      </c>
      <c r="X2554">
        <v>32786</v>
      </c>
      <c r="Y2554">
        <v>98.481999999999999</v>
      </c>
      <c r="Z2554">
        <v>1104765</v>
      </c>
      <c r="AA2554">
        <v>130509342</v>
      </c>
      <c r="AB2554">
        <v>392.02</v>
      </c>
      <c r="AC2554">
        <v>3.3180000000000001</v>
      </c>
      <c r="AD2554">
        <v>1146888</v>
      </c>
      <c r="AE2554">
        <v>3.4449999999999998</v>
      </c>
      <c r="AF2554">
        <v>4.9000000000000002E-2</v>
      </c>
      <c r="AG2554">
        <v>20.399999999999999</v>
      </c>
      <c r="AH2554" t="s">
        <v>204</v>
      </c>
      <c r="AV2554">
        <v>62.5</v>
      </c>
      <c r="AW2554">
        <v>332915074</v>
      </c>
      <c r="AX2554">
        <v>35.607999999999997</v>
      </c>
      <c r="AY2554">
        <v>38.299999999999997</v>
      </c>
      <c r="AZ2554">
        <v>15.413</v>
      </c>
      <c r="BA2554">
        <v>9.7319999999999993</v>
      </c>
      <c r="BB2554">
        <v>54225.446000000004</v>
      </c>
      <c r="BC2554">
        <v>1.2</v>
      </c>
      <c r="BD2554">
        <v>151.089</v>
      </c>
      <c r="BE2554">
        <v>10.79</v>
      </c>
      <c r="BF2554">
        <v>19.100000000000001</v>
      </c>
      <c r="BG2554">
        <v>24.6</v>
      </c>
      <c r="BI2554">
        <v>2.77</v>
      </c>
      <c r="BJ2554">
        <v>78.86</v>
      </c>
      <c r="BK2554">
        <v>0.92600000000000005</v>
      </c>
    </row>
    <row r="2555" spans="1:67" x14ac:dyDescent="0.3">
      <c r="A2555" t="s">
        <v>210</v>
      </c>
      <c r="B2555" t="s">
        <v>211</v>
      </c>
      <c r="C2555" t="s">
        <v>116</v>
      </c>
      <c r="D2555" s="33">
        <v>44115</v>
      </c>
      <c r="E2555">
        <v>7768084</v>
      </c>
      <c r="F2555">
        <v>47067</v>
      </c>
      <c r="G2555">
        <v>49448.857000000004</v>
      </c>
      <c r="H2555">
        <v>214876</v>
      </c>
      <c r="I2555">
        <v>467</v>
      </c>
      <c r="J2555">
        <v>740.57100000000003</v>
      </c>
      <c r="K2555">
        <v>23333.53</v>
      </c>
      <c r="L2555">
        <v>141.37799999999999</v>
      </c>
      <c r="M2555">
        <v>148.53299999999999</v>
      </c>
      <c r="N2555">
        <v>645.43799999999999</v>
      </c>
      <c r="O2555">
        <v>1.403</v>
      </c>
      <c r="P2555">
        <v>2.2250000000000001</v>
      </c>
      <c r="Q2555">
        <v>1.1200000000000001</v>
      </c>
      <c r="R2555">
        <v>8819</v>
      </c>
      <c r="S2555">
        <v>26.49</v>
      </c>
      <c r="T2555">
        <v>31434</v>
      </c>
      <c r="U2555">
        <v>94.42</v>
      </c>
      <c r="X2555">
        <v>33667</v>
      </c>
      <c r="Y2555">
        <v>101.128</v>
      </c>
      <c r="Z2555">
        <v>748048</v>
      </c>
      <c r="AA2555">
        <v>131257390</v>
      </c>
      <c r="AB2555">
        <v>394.267</v>
      </c>
      <c r="AC2555">
        <v>2.2469999999999999</v>
      </c>
      <c r="AD2555">
        <v>1162124</v>
      </c>
      <c r="AE2555">
        <v>3.4910000000000001</v>
      </c>
      <c r="AF2555">
        <v>0.05</v>
      </c>
      <c r="AG2555">
        <v>20</v>
      </c>
      <c r="AH2555" t="s">
        <v>204</v>
      </c>
      <c r="AV2555">
        <v>62.5</v>
      </c>
      <c r="AW2555">
        <v>332915074</v>
      </c>
      <c r="AX2555">
        <v>35.607999999999997</v>
      </c>
      <c r="AY2555">
        <v>38.299999999999997</v>
      </c>
      <c r="AZ2555">
        <v>15.413</v>
      </c>
      <c r="BA2555">
        <v>9.7319999999999993</v>
      </c>
      <c r="BB2555">
        <v>54225.446000000004</v>
      </c>
      <c r="BC2555">
        <v>1.2</v>
      </c>
      <c r="BD2555">
        <v>151.089</v>
      </c>
      <c r="BE2555">
        <v>10.79</v>
      </c>
      <c r="BF2555">
        <v>19.100000000000001</v>
      </c>
      <c r="BG2555">
        <v>24.6</v>
      </c>
      <c r="BI2555">
        <v>2.77</v>
      </c>
      <c r="BJ2555">
        <v>78.86</v>
      </c>
      <c r="BK2555">
        <v>0.92600000000000005</v>
      </c>
      <c r="BL2555">
        <v>275965</v>
      </c>
      <c r="BM2555">
        <v>12.09</v>
      </c>
      <c r="BN2555">
        <v>14.05</v>
      </c>
      <c r="BO2555">
        <v>828.935129564004</v>
      </c>
    </row>
    <row r="2556" spans="1:67" x14ac:dyDescent="0.3">
      <c r="A2556" t="s">
        <v>210</v>
      </c>
      <c r="B2556" t="s">
        <v>211</v>
      </c>
      <c r="C2556" t="s">
        <v>116</v>
      </c>
      <c r="D2556" s="33">
        <v>44116</v>
      </c>
      <c r="E2556">
        <v>7810147</v>
      </c>
      <c r="F2556">
        <v>42063</v>
      </c>
      <c r="G2556">
        <v>50148</v>
      </c>
      <c r="H2556">
        <v>215274</v>
      </c>
      <c r="I2556">
        <v>398</v>
      </c>
      <c r="J2556">
        <v>728.57100000000003</v>
      </c>
      <c r="K2556">
        <v>23459.878000000001</v>
      </c>
      <c r="L2556">
        <v>126.348</v>
      </c>
      <c r="M2556">
        <v>150.63300000000001</v>
      </c>
      <c r="N2556">
        <v>646.63300000000004</v>
      </c>
      <c r="O2556">
        <v>1.196</v>
      </c>
      <c r="P2556">
        <v>2.1880000000000002</v>
      </c>
      <c r="Q2556">
        <v>1.1200000000000001</v>
      </c>
      <c r="R2556">
        <v>9047</v>
      </c>
      <c r="S2556">
        <v>27.175000000000001</v>
      </c>
      <c r="T2556">
        <v>32758</v>
      </c>
      <c r="U2556">
        <v>98.397000000000006</v>
      </c>
      <c r="X2556">
        <v>33742</v>
      </c>
      <c r="Y2556">
        <v>101.35299999999999</v>
      </c>
      <c r="Z2556">
        <v>809977</v>
      </c>
      <c r="AA2556">
        <v>132067367</v>
      </c>
      <c r="AB2556">
        <v>396.7</v>
      </c>
      <c r="AC2556">
        <v>2.4329999999999998</v>
      </c>
      <c r="AD2556">
        <v>1162448</v>
      </c>
      <c r="AE2556">
        <v>3.492</v>
      </c>
      <c r="AF2556">
        <v>5.1999999999999998E-2</v>
      </c>
      <c r="AG2556">
        <v>19.2</v>
      </c>
      <c r="AH2556" t="s">
        <v>204</v>
      </c>
      <c r="AV2556">
        <v>62.5</v>
      </c>
      <c r="AW2556">
        <v>332915074</v>
      </c>
      <c r="AX2556">
        <v>35.607999999999997</v>
      </c>
      <c r="AY2556">
        <v>38.299999999999997</v>
      </c>
      <c r="AZ2556">
        <v>15.413</v>
      </c>
      <c r="BA2556">
        <v>9.7319999999999993</v>
      </c>
      <c r="BB2556">
        <v>54225.446000000004</v>
      </c>
      <c r="BC2556">
        <v>1.2</v>
      </c>
      <c r="BD2556">
        <v>151.089</v>
      </c>
      <c r="BE2556">
        <v>10.79</v>
      </c>
      <c r="BF2556">
        <v>19.100000000000001</v>
      </c>
      <c r="BG2556">
        <v>24.6</v>
      </c>
      <c r="BI2556">
        <v>2.77</v>
      </c>
      <c r="BJ2556">
        <v>78.86</v>
      </c>
      <c r="BK2556">
        <v>0.92600000000000005</v>
      </c>
    </row>
    <row r="2557" spans="1:67" x14ac:dyDescent="0.3">
      <c r="A2557" t="s">
        <v>210</v>
      </c>
      <c r="B2557" t="s">
        <v>211</v>
      </c>
      <c r="C2557" t="s">
        <v>116</v>
      </c>
      <c r="D2557" s="33">
        <v>44117</v>
      </c>
      <c r="E2557">
        <v>7860117</v>
      </c>
      <c r="F2557">
        <v>49970</v>
      </c>
      <c r="G2557">
        <v>50921</v>
      </c>
      <c r="H2557">
        <v>216051</v>
      </c>
      <c r="I2557">
        <v>777</v>
      </c>
      <c r="J2557">
        <v>739.42899999999997</v>
      </c>
      <c r="K2557">
        <v>23609.975999999999</v>
      </c>
      <c r="L2557">
        <v>150.09800000000001</v>
      </c>
      <c r="M2557">
        <v>152.95500000000001</v>
      </c>
      <c r="N2557">
        <v>648.96699999999998</v>
      </c>
      <c r="O2557">
        <v>2.3340000000000001</v>
      </c>
      <c r="P2557">
        <v>2.2210000000000001</v>
      </c>
      <c r="Q2557">
        <v>1.1299999999999999</v>
      </c>
      <c r="R2557">
        <v>9412</v>
      </c>
      <c r="S2557">
        <v>28.271000000000001</v>
      </c>
      <c r="T2557">
        <v>33507</v>
      </c>
      <c r="U2557">
        <v>100.64700000000001</v>
      </c>
      <c r="X2557">
        <v>33795</v>
      </c>
      <c r="Y2557">
        <v>101.512</v>
      </c>
      <c r="Z2557">
        <v>1065672</v>
      </c>
      <c r="AA2557">
        <v>133133039</v>
      </c>
      <c r="AB2557">
        <v>399.90100000000001</v>
      </c>
      <c r="AC2557">
        <v>3.2010000000000001</v>
      </c>
      <c r="AD2557">
        <v>1139263</v>
      </c>
      <c r="AE2557">
        <v>3.4220000000000002</v>
      </c>
      <c r="AF2557">
        <v>5.2999999999999999E-2</v>
      </c>
      <c r="AG2557">
        <v>18.899999999999999</v>
      </c>
      <c r="AH2557" t="s">
        <v>204</v>
      </c>
      <c r="AV2557">
        <v>66.2</v>
      </c>
      <c r="AW2557">
        <v>332915074</v>
      </c>
      <c r="AX2557">
        <v>35.607999999999997</v>
      </c>
      <c r="AY2557">
        <v>38.299999999999997</v>
      </c>
      <c r="AZ2557">
        <v>15.413</v>
      </c>
      <c r="BA2557">
        <v>9.7319999999999993</v>
      </c>
      <c r="BB2557">
        <v>54225.446000000004</v>
      </c>
      <c r="BC2557">
        <v>1.2</v>
      </c>
      <c r="BD2557">
        <v>151.089</v>
      </c>
      <c r="BE2557">
        <v>10.79</v>
      </c>
      <c r="BF2557">
        <v>19.100000000000001</v>
      </c>
      <c r="BG2557">
        <v>24.6</v>
      </c>
      <c r="BI2557">
        <v>2.77</v>
      </c>
      <c r="BJ2557">
        <v>78.86</v>
      </c>
      <c r="BK2557">
        <v>0.92600000000000005</v>
      </c>
    </row>
    <row r="2558" spans="1:67" x14ac:dyDescent="0.3">
      <c r="A2558" t="s">
        <v>210</v>
      </c>
      <c r="B2558" t="s">
        <v>211</v>
      </c>
      <c r="C2558" t="s">
        <v>116</v>
      </c>
      <c r="D2558" s="33">
        <v>44118</v>
      </c>
      <c r="E2558">
        <v>7918564</v>
      </c>
      <c r="F2558">
        <v>58447</v>
      </c>
      <c r="G2558">
        <v>52254.428999999996</v>
      </c>
      <c r="H2558">
        <v>217050</v>
      </c>
      <c r="I2558">
        <v>999</v>
      </c>
      <c r="J2558">
        <v>750.85699999999997</v>
      </c>
      <c r="K2558">
        <v>23785.538</v>
      </c>
      <c r="L2558">
        <v>175.56100000000001</v>
      </c>
      <c r="M2558">
        <v>156.96</v>
      </c>
      <c r="N2558">
        <v>651.96799999999996</v>
      </c>
      <c r="O2558">
        <v>3.0009999999999999</v>
      </c>
      <c r="P2558">
        <v>2.2549999999999999</v>
      </c>
      <c r="Q2558">
        <v>1.1399999999999999</v>
      </c>
      <c r="R2558">
        <v>9303</v>
      </c>
      <c r="S2558">
        <v>27.943999999999999</v>
      </c>
      <c r="T2558">
        <v>33935</v>
      </c>
      <c r="U2558">
        <v>101.93300000000001</v>
      </c>
      <c r="X2558">
        <v>34341</v>
      </c>
      <c r="Y2558">
        <v>103.152</v>
      </c>
      <c r="Z2558">
        <v>1230459</v>
      </c>
      <c r="AA2558">
        <v>134363498</v>
      </c>
      <c r="AB2558">
        <v>403.59699999999998</v>
      </c>
      <c r="AC2558">
        <v>3.6960000000000002</v>
      </c>
      <c r="AD2558">
        <v>1113173</v>
      </c>
      <c r="AE2558">
        <v>3.3439999999999999</v>
      </c>
      <c r="AF2558">
        <v>5.5E-2</v>
      </c>
      <c r="AG2558">
        <v>18.2</v>
      </c>
      <c r="AH2558" t="s">
        <v>204</v>
      </c>
      <c r="AV2558">
        <v>66.2</v>
      </c>
      <c r="AW2558">
        <v>332915074</v>
      </c>
      <c r="AX2558">
        <v>35.607999999999997</v>
      </c>
      <c r="AY2558">
        <v>38.299999999999997</v>
      </c>
      <c r="AZ2558">
        <v>15.413</v>
      </c>
      <c r="BA2558">
        <v>9.7319999999999993</v>
      </c>
      <c r="BB2558">
        <v>54225.446000000004</v>
      </c>
      <c r="BC2558">
        <v>1.2</v>
      </c>
      <c r="BD2558">
        <v>151.089</v>
      </c>
      <c r="BE2558">
        <v>10.79</v>
      </c>
      <c r="BF2558">
        <v>19.100000000000001</v>
      </c>
      <c r="BG2558">
        <v>24.6</v>
      </c>
      <c r="BI2558">
        <v>2.77</v>
      </c>
      <c r="BJ2558">
        <v>78.86</v>
      </c>
      <c r="BK2558">
        <v>0.92600000000000005</v>
      </c>
    </row>
    <row r="2559" spans="1:67" x14ac:dyDescent="0.3">
      <c r="A2559" t="s">
        <v>210</v>
      </c>
      <c r="B2559" t="s">
        <v>211</v>
      </c>
      <c r="C2559" t="s">
        <v>116</v>
      </c>
      <c r="D2559" s="33">
        <v>44119</v>
      </c>
      <c r="E2559">
        <v>7981926</v>
      </c>
      <c r="F2559">
        <v>63362</v>
      </c>
      <c r="G2559">
        <v>53052</v>
      </c>
      <c r="H2559">
        <v>217895</v>
      </c>
      <c r="I2559">
        <v>845</v>
      </c>
      <c r="J2559">
        <v>731.28599999999994</v>
      </c>
      <c r="K2559">
        <v>23975.862000000001</v>
      </c>
      <c r="L2559">
        <v>190.32499999999999</v>
      </c>
      <c r="M2559">
        <v>159.35599999999999</v>
      </c>
      <c r="N2559">
        <v>654.50599999999997</v>
      </c>
      <c r="O2559">
        <v>2.5379999999999998</v>
      </c>
      <c r="P2559">
        <v>2.1970000000000001</v>
      </c>
      <c r="Q2559">
        <v>1.1499999999999999</v>
      </c>
      <c r="R2559">
        <v>9478</v>
      </c>
      <c r="S2559">
        <v>28.47</v>
      </c>
      <c r="T2559">
        <v>34387</v>
      </c>
      <c r="U2559">
        <v>103.291</v>
      </c>
      <c r="X2559">
        <v>34786</v>
      </c>
      <c r="Y2559">
        <v>104.489</v>
      </c>
      <c r="Z2559">
        <v>1304930</v>
      </c>
      <c r="AA2559">
        <v>135668428</v>
      </c>
      <c r="AB2559">
        <v>407.517</v>
      </c>
      <c r="AC2559">
        <v>3.92</v>
      </c>
      <c r="AD2559">
        <v>1095052</v>
      </c>
      <c r="AE2559">
        <v>3.2890000000000001</v>
      </c>
      <c r="AF2559">
        <v>5.7000000000000002E-2</v>
      </c>
      <c r="AG2559">
        <v>17.5</v>
      </c>
      <c r="AH2559" t="s">
        <v>204</v>
      </c>
      <c r="AV2559">
        <v>66.2</v>
      </c>
      <c r="AW2559">
        <v>332915074</v>
      </c>
      <c r="AX2559">
        <v>35.607999999999997</v>
      </c>
      <c r="AY2559">
        <v>38.299999999999997</v>
      </c>
      <c r="AZ2559">
        <v>15.413</v>
      </c>
      <c r="BA2559">
        <v>9.7319999999999993</v>
      </c>
      <c r="BB2559">
        <v>54225.446000000004</v>
      </c>
      <c r="BC2559">
        <v>1.2</v>
      </c>
      <c r="BD2559">
        <v>151.089</v>
      </c>
      <c r="BE2559">
        <v>10.79</v>
      </c>
      <c r="BF2559">
        <v>19.100000000000001</v>
      </c>
      <c r="BG2559">
        <v>24.6</v>
      </c>
      <c r="BI2559">
        <v>2.77</v>
      </c>
      <c r="BJ2559">
        <v>78.86</v>
      </c>
      <c r="BK2559">
        <v>0.92600000000000005</v>
      </c>
    </row>
    <row r="2560" spans="1:67" x14ac:dyDescent="0.3">
      <c r="A2560" t="s">
        <v>210</v>
      </c>
      <c r="B2560" t="s">
        <v>211</v>
      </c>
      <c r="C2560" t="s">
        <v>116</v>
      </c>
      <c r="D2560" s="33">
        <v>44120</v>
      </c>
      <c r="E2560">
        <v>8052195</v>
      </c>
      <c r="F2560">
        <v>70269</v>
      </c>
      <c r="G2560">
        <v>55214.286</v>
      </c>
      <c r="H2560">
        <v>218838</v>
      </c>
      <c r="I2560">
        <v>943</v>
      </c>
      <c r="J2560">
        <v>727</v>
      </c>
      <c r="K2560">
        <v>24186.934000000001</v>
      </c>
      <c r="L2560">
        <v>211.072</v>
      </c>
      <c r="M2560">
        <v>165.851</v>
      </c>
      <c r="N2560">
        <v>657.33900000000006</v>
      </c>
      <c r="O2560">
        <v>2.8330000000000002</v>
      </c>
      <c r="P2560">
        <v>2.1840000000000002</v>
      </c>
      <c r="Q2560">
        <v>1.1499999999999999</v>
      </c>
      <c r="R2560">
        <v>9538</v>
      </c>
      <c r="S2560">
        <v>28.65</v>
      </c>
      <c r="T2560">
        <v>34639</v>
      </c>
      <c r="U2560">
        <v>104.048</v>
      </c>
      <c r="X2560">
        <v>35602</v>
      </c>
      <c r="Y2560">
        <v>106.94</v>
      </c>
      <c r="Z2560">
        <v>1330548</v>
      </c>
      <c r="AA2560">
        <v>136998976</v>
      </c>
      <c r="AB2560">
        <v>411.51299999999998</v>
      </c>
      <c r="AC2560">
        <v>3.9969999999999999</v>
      </c>
      <c r="AD2560">
        <v>1084914</v>
      </c>
      <c r="AE2560">
        <v>3.2589999999999999</v>
      </c>
      <c r="AF2560">
        <v>5.8000000000000003E-2</v>
      </c>
      <c r="AG2560">
        <v>17.2</v>
      </c>
      <c r="AH2560" t="s">
        <v>204</v>
      </c>
      <c r="AV2560">
        <v>66.2</v>
      </c>
      <c r="AW2560">
        <v>332915074</v>
      </c>
      <c r="AX2560">
        <v>35.607999999999997</v>
      </c>
      <c r="AY2560">
        <v>38.299999999999997</v>
      </c>
      <c r="AZ2560">
        <v>15.413</v>
      </c>
      <c r="BA2560">
        <v>9.7319999999999993</v>
      </c>
      <c r="BB2560">
        <v>54225.446000000004</v>
      </c>
      <c r="BC2560">
        <v>1.2</v>
      </c>
      <c r="BD2560">
        <v>151.089</v>
      </c>
      <c r="BE2560">
        <v>10.79</v>
      </c>
      <c r="BF2560">
        <v>19.100000000000001</v>
      </c>
      <c r="BG2560">
        <v>24.6</v>
      </c>
      <c r="BI2560">
        <v>2.77</v>
      </c>
      <c r="BJ2560">
        <v>78.86</v>
      </c>
      <c r="BK2560">
        <v>0.92600000000000005</v>
      </c>
    </row>
    <row r="2561" spans="1:67" x14ac:dyDescent="0.3">
      <c r="A2561" t="s">
        <v>210</v>
      </c>
      <c r="B2561" t="s">
        <v>211</v>
      </c>
      <c r="C2561" t="s">
        <v>116</v>
      </c>
      <c r="D2561" s="33">
        <v>44121</v>
      </c>
      <c r="E2561">
        <v>8107066</v>
      </c>
      <c r="F2561">
        <v>54871</v>
      </c>
      <c r="G2561">
        <v>55149.857000000004</v>
      </c>
      <c r="H2561">
        <v>219658</v>
      </c>
      <c r="I2561">
        <v>820</v>
      </c>
      <c r="J2561">
        <v>749.85699999999997</v>
      </c>
      <c r="K2561">
        <v>24351.754000000001</v>
      </c>
      <c r="L2561">
        <v>164.82</v>
      </c>
      <c r="M2561">
        <v>165.65700000000001</v>
      </c>
      <c r="N2561">
        <v>659.80200000000002</v>
      </c>
      <c r="O2561">
        <v>2.4630000000000001</v>
      </c>
      <c r="P2561">
        <v>2.2519999999999998</v>
      </c>
      <c r="Q2561">
        <v>1.1499999999999999</v>
      </c>
      <c r="R2561">
        <v>9516</v>
      </c>
      <c r="S2561">
        <v>28.584</v>
      </c>
      <c r="T2561">
        <v>34319</v>
      </c>
      <c r="U2561">
        <v>103.086</v>
      </c>
      <c r="X2561">
        <v>36369</v>
      </c>
      <c r="Y2561">
        <v>109.244</v>
      </c>
      <c r="Z2561">
        <v>1117792</v>
      </c>
      <c r="AA2561">
        <v>138116768</v>
      </c>
      <c r="AB2561">
        <v>414.87099999999998</v>
      </c>
      <c r="AC2561">
        <v>3.3580000000000001</v>
      </c>
      <c r="AD2561">
        <v>1086775</v>
      </c>
      <c r="AE2561">
        <v>3.2639999999999998</v>
      </c>
      <c r="AF2561">
        <v>5.8000000000000003E-2</v>
      </c>
      <c r="AG2561">
        <v>17.2</v>
      </c>
      <c r="AH2561" t="s">
        <v>204</v>
      </c>
      <c r="AV2561">
        <v>66.2</v>
      </c>
      <c r="AW2561">
        <v>332915074</v>
      </c>
      <c r="AX2561">
        <v>35.607999999999997</v>
      </c>
      <c r="AY2561">
        <v>38.299999999999997</v>
      </c>
      <c r="AZ2561">
        <v>15.413</v>
      </c>
      <c r="BA2561">
        <v>9.7319999999999993</v>
      </c>
      <c r="BB2561">
        <v>54225.446000000004</v>
      </c>
      <c r="BC2561">
        <v>1.2</v>
      </c>
      <c r="BD2561">
        <v>151.089</v>
      </c>
      <c r="BE2561">
        <v>10.79</v>
      </c>
      <c r="BF2561">
        <v>19.100000000000001</v>
      </c>
      <c r="BG2561">
        <v>24.6</v>
      </c>
      <c r="BI2561">
        <v>2.77</v>
      </c>
      <c r="BJ2561">
        <v>78.86</v>
      </c>
      <c r="BK2561">
        <v>0.92600000000000005</v>
      </c>
    </row>
    <row r="2562" spans="1:67" x14ac:dyDescent="0.3">
      <c r="A2562" t="s">
        <v>210</v>
      </c>
      <c r="B2562" t="s">
        <v>211</v>
      </c>
      <c r="C2562" t="s">
        <v>116</v>
      </c>
      <c r="D2562" s="33">
        <v>44122</v>
      </c>
      <c r="E2562">
        <v>8159301</v>
      </c>
      <c r="F2562">
        <v>52235</v>
      </c>
      <c r="G2562">
        <v>55888.142999999996</v>
      </c>
      <c r="H2562">
        <v>220121</v>
      </c>
      <c r="I2562">
        <v>463</v>
      </c>
      <c r="J2562">
        <v>749.28599999999994</v>
      </c>
      <c r="K2562">
        <v>24508.655999999999</v>
      </c>
      <c r="L2562">
        <v>156.90199999999999</v>
      </c>
      <c r="M2562">
        <v>167.875</v>
      </c>
      <c r="N2562">
        <v>661.19299999999998</v>
      </c>
      <c r="O2562">
        <v>1.391</v>
      </c>
      <c r="P2562">
        <v>2.2509999999999999</v>
      </c>
      <c r="Q2562">
        <v>1.17</v>
      </c>
      <c r="R2562">
        <v>9725</v>
      </c>
      <c r="S2562">
        <v>29.212</v>
      </c>
      <c r="T2562">
        <v>35011</v>
      </c>
      <c r="U2562">
        <v>105.16500000000001</v>
      </c>
      <c r="X2562">
        <v>36996</v>
      </c>
      <c r="Y2562">
        <v>111.127</v>
      </c>
      <c r="Z2562">
        <v>770927</v>
      </c>
      <c r="AA2562">
        <v>138887695</v>
      </c>
      <c r="AB2562">
        <v>417.18700000000001</v>
      </c>
      <c r="AC2562">
        <v>2.3159999999999998</v>
      </c>
      <c r="AD2562">
        <v>1090044</v>
      </c>
      <c r="AE2562">
        <v>3.274</v>
      </c>
      <c r="AF2562">
        <v>5.8999999999999997E-2</v>
      </c>
      <c r="AG2562">
        <v>16.899999999999999</v>
      </c>
      <c r="AH2562" t="s">
        <v>204</v>
      </c>
      <c r="AV2562">
        <v>66.2</v>
      </c>
      <c r="AW2562">
        <v>332915074</v>
      </c>
      <c r="AX2562">
        <v>35.607999999999997</v>
      </c>
      <c r="AY2562">
        <v>38.299999999999997</v>
      </c>
      <c r="AZ2562">
        <v>15.413</v>
      </c>
      <c r="BA2562">
        <v>9.7319999999999993</v>
      </c>
      <c r="BB2562">
        <v>54225.446000000004</v>
      </c>
      <c r="BC2562">
        <v>1.2</v>
      </c>
      <c r="BD2562">
        <v>151.089</v>
      </c>
      <c r="BE2562">
        <v>10.79</v>
      </c>
      <c r="BF2562">
        <v>19.100000000000001</v>
      </c>
      <c r="BG2562">
        <v>24.6</v>
      </c>
      <c r="BI2562">
        <v>2.77</v>
      </c>
      <c r="BJ2562">
        <v>78.86</v>
      </c>
      <c r="BK2562">
        <v>0.92600000000000005</v>
      </c>
      <c r="BL2562">
        <v>281786.2</v>
      </c>
      <c r="BM2562">
        <v>12.06</v>
      </c>
      <c r="BN2562">
        <v>10.62</v>
      </c>
      <c r="BO2562">
        <v>846.42067003550596</v>
      </c>
    </row>
    <row r="2563" spans="1:67" x14ac:dyDescent="0.3">
      <c r="A2563" t="s">
        <v>210</v>
      </c>
      <c r="B2563" t="s">
        <v>211</v>
      </c>
      <c r="C2563" t="s">
        <v>116</v>
      </c>
      <c r="D2563" s="33">
        <v>44123</v>
      </c>
      <c r="E2563">
        <v>8226793</v>
      </c>
      <c r="F2563">
        <v>67492</v>
      </c>
      <c r="G2563">
        <v>59520.857000000004</v>
      </c>
      <c r="H2563">
        <v>220611</v>
      </c>
      <c r="I2563">
        <v>490</v>
      </c>
      <c r="J2563">
        <v>762.42899999999997</v>
      </c>
      <c r="K2563">
        <v>24711.385999999999</v>
      </c>
      <c r="L2563">
        <v>202.73</v>
      </c>
      <c r="M2563">
        <v>178.78700000000001</v>
      </c>
      <c r="N2563">
        <v>662.66399999999999</v>
      </c>
      <c r="O2563">
        <v>1.472</v>
      </c>
      <c r="P2563">
        <v>2.29</v>
      </c>
      <c r="Q2563">
        <v>1.18</v>
      </c>
      <c r="R2563">
        <v>10075</v>
      </c>
      <c r="S2563">
        <v>30.263000000000002</v>
      </c>
      <c r="T2563">
        <v>36431</v>
      </c>
      <c r="U2563">
        <v>109.43</v>
      </c>
      <c r="X2563">
        <v>37558</v>
      </c>
      <c r="Y2563">
        <v>112.816</v>
      </c>
      <c r="Z2563">
        <v>876074</v>
      </c>
      <c r="AA2563">
        <v>139763769</v>
      </c>
      <c r="AB2563">
        <v>419.81799999999998</v>
      </c>
      <c r="AC2563">
        <v>2.6320000000000001</v>
      </c>
      <c r="AD2563">
        <v>1099486</v>
      </c>
      <c r="AE2563">
        <v>3.3029999999999999</v>
      </c>
      <c r="AF2563">
        <v>5.8999999999999997E-2</v>
      </c>
      <c r="AG2563">
        <v>16.899999999999999</v>
      </c>
      <c r="AH2563" t="s">
        <v>204</v>
      </c>
      <c r="AV2563">
        <v>66.2</v>
      </c>
      <c r="AW2563">
        <v>332915074</v>
      </c>
      <c r="AX2563">
        <v>35.607999999999997</v>
      </c>
      <c r="AY2563">
        <v>38.299999999999997</v>
      </c>
      <c r="AZ2563">
        <v>15.413</v>
      </c>
      <c r="BA2563">
        <v>9.7319999999999993</v>
      </c>
      <c r="BB2563">
        <v>54225.446000000004</v>
      </c>
      <c r="BC2563">
        <v>1.2</v>
      </c>
      <c r="BD2563">
        <v>151.089</v>
      </c>
      <c r="BE2563">
        <v>10.79</v>
      </c>
      <c r="BF2563">
        <v>19.100000000000001</v>
      </c>
      <c r="BG2563">
        <v>24.6</v>
      </c>
      <c r="BI2563">
        <v>2.77</v>
      </c>
      <c r="BJ2563">
        <v>78.86</v>
      </c>
      <c r="BK2563">
        <v>0.92600000000000005</v>
      </c>
    </row>
    <row r="2564" spans="1:67" x14ac:dyDescent="0.3">
      <c r="A2564" t="s">
        <v>210</v>
      </c>
      <c r="B2564" t="s">
        <v>211</v>
      </c>
      <c r="C2564" t="s">
        <v>116</v>
      </c>
      <c r="D2564" s="33">
        <v>44124</v>
      </c>
      <c r="E2564">
        <v>8289041</v>
      </c>
      <c r="F2564">
        <v>62248</v>
      </c>
      <c r="G2564">
        <v>61274.857000000004</v>
      </c>
      <c r="H2564">
        <v>221548</v>
      </c>
      <c r="I2564">
        <v>937</v>
      </c>
      <c r="J2564">
        <v>785.28599999999994</v>
      </c>
      <c r="K2564">
        <v>24898.365000000002</v>
      </c>
      <c r="L2564">
        <v>186.97900000000001</v>
      </c>
      <c r="M2564">
        <v>184.05600000000001</v>
      </c>
      <c r="N2564">
        <v>665.47900000000004</v>
      </c>
      <c r="O2564">
        <v>2.8149999999999999</v>
      </c>
      <c r="P2564">
        <v>2.359</v>
      </c>
      <c r="Q2564">
        <v>1.17</v>
      </c>
      <c r="R2564">
        <v>10215</v>
      </c>
      <c r="S2564">
        <v>30.684000000000001</v>
      </c>
      <c r="T2564">
        <v>37411</v>
      </c>
      <c r="U2564">
        <v>112.374</v>
      </c>
      <c r="X2564">
        <v>38328</v>
      </c>
      <c r="Y2564">
        <v>115.128</v>
      </c>
      <c r="Z2564">
        <v>1278438</v>
      </c>
      <c r="AA2564">
        <v>141042207</v>
      </c>
      <c r="AB2564">
        <v>423.65800000000002</v>
      </c>
      <c r="AC2564">
        <v>3.84</v>
      </c>
      <c r="AD2564">
        <v>1129881</v>
      </c>
      <c r="AE2564">
        <v>3.3940000000000001</v>
      </c>
      <c r="AF2564">
        <v>0.06</v>
      </c>
      <c r="AG2564">
        <v>16.7</v>
      </c>
      <c r="AH2564" t="s">
        <v>204</v>
      </c>
      <c r="AV2564">
        <v>66.2</v>
      </c>
      <c r="AW2564">
        <v>332915074</v>
      </c>
      <c r="AX2564">
        <v>35.607999999999997</v>
      </c>
      <c r="AY2564">
        <v>38.299999999999997</v>
      </c>
      <c r="AZ2564">
        <v>15.413</v>
      </c>
      <c r="BA2564">
        <v>9.7319999999999993</v>
      </c>
      <c r="BB2564">
        <v>54225.446000000004</v>
      </c>
      <c r="BC2564">
        <v>1.2</v>
      </c>
      <c r="BD2564">
        <v>151.089</v>
      </c>
      <c r="BE2564">
        <v>10.79</v>
      </c>
      <c r="BF2564">
        <v>19.100000000000001</v>
      </c>
      <c r="BG2564">
        <v>24.6</v>
      </c>
      <c r="BI2564">
        <v>2.77</v>
      </c>
      <c r="BJ2564">
        <v>78.86</v>
      </c>
      <c r="BK2564">
        <v>0.92600000000000005</v>
      </c>
    </row>
    <row r="2565" spans="1:67" x14ac:dyDescent="0.3">
      <c r="A2565" t="s">
        <v>210</v>
      </c>
      <c r="B2565" t="s">
        <v>211</v>
      </c>
      <c r="C2565" t="s">
        <v>116</v>
      </c>
      <c r="D2565" s="33">
        <v>44125</v>
      </c>
      <c r="E2565">
        <v>8349207</v>
      </c>
      <c r="F2565">
        <v>60166</v>
      </c>
      <c r="G2565">
        <v>61520.428999999996</v>
      </c>
      <c r="H2565">
        <v>222722</v>
      </c>
      <c r="I2565">
        <v>1174</v>
      </c>
      <c r="J2565">
        <v>810.28599999999994</v>
      </c>
      <c r="K2565">
        <v>25079.09</v>
      </c>
      <c r="L2565">
        <v>180.72499999999999</v>
      </c>
      <c r="M2565">
        <v>184.79300000000001</v>
      </c>
      <c r="N2565">
        <v>669.005</v>
      </c>
      <c r="O2565">
        <v>3.5259999999999998</v>
      </c>
      <c r="P2565">
        <v>2.4340000000000002</v>
      </c>
      <c r="Q2565">
        <v>1.17</v>
      </c>
      <c r="R2565">
        <v>10453</v>
      </c>
      <c r="S2565">
        <v>31.398</v>
      </c>
      <c r="T2565">
        <v>38141</v>
      </c>
      <c r="U2565">
        <v>114.56699999999999</v>
      </c>
      <c r="X2565">
        <v>38974</v>
      </c>
      <c r="Y2565">
        <v>117.069</v>
      </c>
      <c r="Z2565">
        <v>1480420</v>
      </c>
      <c r="AA2565">
        <v>142522627</v>
      </c>
      <c r="AB2565">
        <v>428.10500000000002</v>
      </c>
      <c r="AC2565">
        <v>4.4470000000000001</v>
      </c>
      <c r="AD2565">
        <v>1165590</v>
      </c>
      <c r="AE2565">
        <v>3.5009999999999999</v>
      </c>
      <c r="AF2565">
        <v>0.06</v>
      </c>
      <c r="AG2565">
        <v>16.7</v>
      </c>
      <c r="AH2565" t="s">
        <v>204</v>
      </c>
      <c r="AV2565">
        <v>66.2</v>
      </c>
      <c r="AW2565">
        <v>332915074</v>
      </c>
      <c r="AX2565">
        <v>35.607999999999997</v>
      </c>
      <c r="AY2565">
        <v>38.299999999999997</v>
      </c>
      <c r="AZ2565">
        <v>15.413</v>
      </c>
      <c r="BA2565">
        <v>9.7319999999999993</v>
      </c>
      <c r="BB2565">
        <v>54225.446000000004</v>
      </c>
      <c r="BC2565">
        <v>1.2</v>
      </c>
      <c r="BD2565">
        <v>151.089</v>
      </c>
      <c r="BE2565">
        <v>10.79</v>
      </c>
      <c r="BF2565">
        <v>19.100000000000001</v>
      </c>
      <c r="BG2565">
        <v>24.6</v>
      </c>
      <c r="BI2565">
        <v>2.77</v>
      </c>
      <c r="BJ2565">
        <v>78.86</v>
      </c>
      <c r="BK2565">
        <v>0.92600000000000005</v>
      </c>
    </row>
    <row r="2566" spans="1:67" x14ac:dyDescent="0.3">
      <c r="A2566" t="s">
        <v>210</v>
      </c>
      <c r="B2566" t="s">
        <v>211</v>
      </c>
      <c r="C2566" t="s">
        <v>116</v>
      </c>
      <c r="D2566" s="33">
        <v>44126</v>
      </c>
      <c r="E2566">
        <v>8428823</v>
      </c>
      <c r="F2566">
        <v>79616</v>
      </c>
      <c r="G2566">
        <v>63842.428999999996</v>
      </c>
      <c r="H2566">
        <v>223579</v>
      </c>
      <c r="I2566">
        <v>857</v>
      </c>
      <c r="J2566">
        <v>812</v>
      </c>
      <c r="K2566">
        <v>25318.238000000001</v>
      </c>
      <c r="L2566">
        <v>239.148</v>
      </c>
      <c r="M2566">
        <v>191.768</v>
      </c>
      <c r="N2566">
        <v>671.58</v>
      </c>
      <c r="O2566">
        <v>2.5739999999999998</v>
      </c>
      <c r="P2566">
        <v>2.4390000000000001</v>
      </c>
      <c r="Q2566">
        <v>1.18</v>
      </c>
      <c r="R2566">
        <v>10648</v>
      </c>
      <c r="S2566">
        <v>31.984000000000002</v>
      </c>
      <c r="T2566">
        <v>38848</v>
      </c>
      <c r="U2566">
        <v>116.69</v>
      </c>
      <c r="X2566">
        <v>39854</v>
      </c>
      <c r="Y2566">
        <v>119.712</v>
      </c>
      <c r="Z2566">
        <v>1533407</v>
      </c>
      <c r="AA2566">
        <v>144056034</v>
      </c>
      <c r="AB2566">
        <v>432.71100000000001</v>
      </c>
      <c r="AC2566">
        <v>4.6059999999999999</v>
      </c>
      <c r="AD2566">
        <v>1198229</v>
      </c>
      <c r="AE2566">
        <v>3.5990000000000002</v>
      </c>
      <c r="AF2566">
        <v>6.0999999999999999E-2</v>
      </c>
      <c r="AG2566">
        <v>16.399999999999999</v>
      </c>
      <c r="AH2566" t="s">
        <v>204</v>
      </c>
      <c r="AV2566">
        <v>66.2</v>
      </c>
      <c r="AW2566">
        <v>332915074</v>
      </c>
      <c r="AX2566">
        <v>35.607999999999997</v>
      </c>
      <c r="AY2566">
        <v>38.299999999999997</v>
      </c>
      <c r="AZ2566">
        <v>15.413</v>
      </c>
      <c r="BA2566">
        <v>9.7319999999999993</v>
      </c>
      <c r="BB2566">
        <v>54225.446000000004</v>
      </c>
      <c r="BC2566">
        <v>1.2</v>
      </c>
      <c r="BD2566">
        <v>151.089</v>
      </c>
      <c r="BE2566">
        <v>10.79</v>
      </c>
      <c r="BF2566">
        <v>19.100000000000001</v>
      </c>
      <c r="BG2566">
        <v>24.6</v>
      </c>
      <c r="BI2566">
        <v>2.77</v>
      </c>
      <c r="BJ2566">
        <v>78.86</v>
      </c>
      <c r="BK2566">
        <v>0.92600000000000005</v>
      </c>
    </row>
    <row r="2567" spans="1:67" x14ac:dyDescent="0.3">
      <c r="A2567" t="s">
        <v>210</v>
      </c>
      <c r="B2567" t="s">
        <v>211</v>
      </c>
      <c r="C2567" t="s">
        <v>116</v>
      </c>
      <c r="D2567" s="33">
        <v>44127</v>
      </c>
      <c r="E2567">
        <v>8510406</v>
      </c>
      <c r="F2567">
        <v>81583</v>
      </c>
      <c r="G2567">
        <v>65458.714</v>
      </c>
      <c r="H2567">
        <v>224529</v>
      </c>
      <c r="I2567">
        <v>950</v>
      </c>
      <c r="J2567">
        <v>813</v>
      </c>
      <c r="K2567">
        <v>25563.294000000002</v>
      </c>
      <c r="L2567">
        <v>245.05600000000001</v>
      </c>
      <c r="M2567">
        <v>196.62299999999999</v>
      </c>
      <c r="N2567">
        <v>674.43299999999999</v>
      </c>
      <c r="O2567">
        <v>2.8540000000000001</v>
      </c>
      <c r="P2567">
        <v>2.4420000000000002</v>
      </c>
      <c r="Q2567">
        <v>1.18</v>
      </c>
      <c r="R2567">
        <v>10713</v>
      </c>
      <c r="S2567">
        <v>32.179000000000002</v>
      </c>
      <c r="T2567">
        <v>39079</v>
      </c>
      <c r="U2567">
        <v>117.384</v>
      </c>
      <c r="X2567">
        <v>40412</v>
      </c>
      <c r="Y2567">
        <v>121.38800000000001</v>
      </c>
      <c r="Z2567">
        <v>1466428</v>
      </c>
      <c r="AA2567">
        <v>145522462</v>
      </c>
      <c r="AB2567">
        <v>437.11599999999999</v>
      </c>
      <c r="AC2567">
        <v>4.4050000000000002</v>
      </c>
      <c r="AD2567">
        <v>1217641</v>
      </c>
      <c r="AE2567">
        <v>3.6579999999999999</v>
      </c>
      <c r="AF2567">
        <v>6.3E-2</v>
      </c>
      <c r="AG2567">
        <v>15.9</v>
      </c>
      <c r="AH2567" t="s">
        <v>204</v>
      </c>
      <c r="AV2567">
        <v>66.2</v>
      </c>
      <c r="AW2567">
        <v>332915074</v>
      </c>
      <c r="AX2567">
        <v>35.607999999999997</v>
      </c>
      <c r="AY2567">
        <v>38.299999999999997</v>
      </c>
      <c r="AZ2567">
        <v>15.413</v>
      </c>
      <c r="BA2567">
        <v>9.7319999999999993</v>
      </c>
      <c r="BB2567">
        <v>54225.446000000004</v>
      </c>
      <c r="BC2567">
        <v>1.2</v>
      </c>
      <c r="BD2567">
        <v>151.089</v>
      </c>
      <c r="BE2567">
        <v>10.79</v>
      </c>
      <c r="BF2567">
        <v>19.100000000000001</v>
      </c>
      <c r="BG2567">
        <v>24.6</v>
      </c>
      <c r="BI2567">
        <v>2.77</v>
      </c>
      <c r="BJ2567">
        <v>78.86</v>
      </c>
      <c r="BK2567">
        <v>0.92600000000000005</v>
      </c>
    </row>
    <row r="2568" spans="1:67" x14ac:dyDescent="0.3">
      <c r="A2568" t="s">
        <v>210</v>
      </c>
      <c r="B2568" t="s">
        <v>211</v>
      </c>
      <c r="C2568" t="s">
        <v>116</v>
      </c>
      <c r="D2568" s="33">
        <v>44128</v>
      </c>
      <c r="E2568">
        <v>8588870</v>
      </c>
      <c r="F2568">
        <v>78464</v>
      </c>
      <c r="G2568">
        <v>68829.142999999996</v>
      </c>
      <c r="H2568">
        <v>225492</v>
      </c>
      <c r="I2568">
        <v>963</v>
      </c>
      <c r="J2568">
        <v>833.42899999999997</v>
      </c>
      <c r="K2568">
        <v>25798.982</v>
      </c>
      <c r="L2568">
        <v>235.68799999999999</v>
      </c>
      <c r="M2568">
        <v>206.74700000000001</v>
      </c>
      <c r="N2568">
        <v>677.32600000000002</v>
      </c>
      <c r="O2568">
        <v>2.8929999999999998</v>
      </c>
      <c r="P2568">
        <v>2.5030000000000001</v>
      </c>
      <c r="Q2568">
        <v>1.19</v>
      </c>
      <c r="R2568">
        <v>10712</v>
      </c>
      <c r="S2568">
        <v>32.176000000000002</v>
      </c>
      <c r="T2568">
        <v>39345</v>
      </c>
      <c r="U2568">
        <v>118.18300000000001</v>
      </c>
      <c r="X2568">
        <v>41145</v>
      </c>
      <c r="Y2568">
        <v>123.59</v>
      </c>
      <c r="Z2568">
        <v>1180114</v>
      </c>
      <c r="AA2568">
        <v>146702576</v>
      </c>
      <c r="AB2568">
        <v>440.661</v>
      </c>
      <c r="AC2568">
        <v>3.5449999999999999</v>
      </c>
      <c r="AD2568">
        <v>1226544</v>
      </c>
      <c r="AE2568">
        <v>3.6840000000000002</v>
      </c>
      <c r="AF2568">
        <v>6.4000000000000001E-2</v>
      </c>
      <c r="AG2568">
        <v>15.6</v>
      </c>
      <c r="AH2568" t="s">
        <v>204</v>
      </c>
      <c r="AV2568">
        <v>66.2</v>
      </c>
      <c r="AW2568">
        <v>332915074</v>
      </c>
      <c r="AX2568">
        <v>35.607999999999997</v>
      </c>
      <c r="AY2568">
        <v>38.299999999999997</v>
      </c>
      <c r="AZ2568">
        <v>15.413</v>
      </c>
      <c r="BA2568">
        <v>9.7319999999999993</v>
      </c>
      <c r="BB2568">
        <v>54225.446000000004</v>
      </c>
      <c r="BC2568">
        <v>1.2</v>
      </c>
      <c r="BD2568">
        <v>151.089</v>
      </c>
      <c r="BE2568">
        <v>10.79</v>
      </c>
      <c r="BF2568">
        <v>19.100000000000001</v>
      </c>
      <c r="BG2568">
        <v>24.6</v>
      </c>
      <c r="BI2568">
        <v>2.77</v>
      </c>
      <c r="BJ2568">
        <v>78.86</v>
      </c>
      <c r="BK2568">
        <v>0.92600000000000005</v>
      </c>
    </row>
    <row r="2569" spans="1:67" x14ac:dyDescent="0.3">
      <c r="A2569" t="s">
        <v>210</v>
      </c>
      <c r="B2569" t="s">
        <v>211</v>
      </c>
      <c r="C2569" t="s">
        <v>116</v>
      </c>
      <c r="D2569" s="33">
        <v>44129</v>
      </c>
      <c r="E2569">
        <v>8650160</v>
      </c>
      <c r="F2569">
        <v>61290</v>
      </c>
      <c r="G2569">
        <v>70122.714000000007</v>
      </c>
      <c r="H2569">
        <v>225950</v>
      </c>
      <c r="I2569">
        <v>458</v>
      </c>
      <c r="J2569">
        <v>832.71400000000006</v>
      </c>
      <c r="K2569">
        <v>25983.082999999999</v>
      </c>
      <c r="L2569">
        <v>184.101</v>
      </c>
      <c r="M2569">
        <v>210.63200000000001</v>
      </c>
      <c r="N2569">
        <v>678.702</v>
      </c>
      <c r="O2569">
        <v>1.3759999999999999</v>
      </c>
      <c r="P2569">
        <v>2.5009999999999999</v>
      </c>
      <c r="Q2569">
        <v>1.18</v>
      </c>
      <c r="R2569">
        <v>10854</v>
      </c>
      <c r="S2569">
        <v>32.603000000000002</v>
      </c>
      <c r="T2569">
        <v>39986</v>
      </c>
      <c r="U2569">
        <v>120.10899999999999</v>
      </c>
      <c r="X2569">
        <v>41402</v>
      </c>
      <c r="Y2569">
        <v>124.36199999999999</v>
      </c>
      <c r="Z2569">
        <v>794080</v>
      </c>
      <c r="AA2569">
        <v>147496656</v>
      </c>
      <c r="AB2569">
        <v>443.04599999999999</v>
      </c>
      <c r="AC2569">
        <v>2.3849999999999998</v>
      </c>
      <c r="AD2569">
        <v>1229852</v>
      </c>
      <c r="AE2569">
        <v>3.694</v>
      </c>
      <c r="AF2569">
        <v>6.6000000000000003E-2</v>
      </c>
      <c r="AG2569">
        <v>15.2</v>
      </c>
      <c r="AH2569" t="s">
        <v>204</v>
      </c>
      <c r="AV2569">
        <v>66.2</v>
      </c>
      <c r="AW2569">
        <v>332915074</v>
      </c>
      <c r="AX2569">
        <v>35.607999999999997</v>
      </c>
      <c r="AY2569">
        <v>38.299999999999997</v>
      </c>
      <c r="AZ2569">
        <v>15.413</v>
      </c>
      <c r="BA2569">
        <v>9.7319999999999993</v>
      </c>
      <c r="BB2569">
        <v>54225.446000000004</v>
      </c>
      <c r="BC2569">
        <v>1.2</v>
      </c>
      <c r="BD2569">
        <v>151.089</v>
      </c>
      <c r="BE2569">
        <v>10.79</v>
      </c>
      <c r="BF2569">
        <v>19.100000000000001</v>
      </c>
      <c r="BG2569">
        <v>24.6</v>
      </c>
      <c r="BI2569">
        <v>2.77</v>
      </c>
      <c r="BJ2569">
        <v>78.86</v>
      </c>
      <c r="BK2569">
        <v>0.92600000000000005</v>
      </c>
      <c r="BL2569">
        <v>289005.40000000002</v>
      </c>
      <c r="BM2569">
        <v>12.08</v>
      </c>
      <c r="BN2569">
        <v>13.14</v>
      </c>
      <c r="BO2569">
        <v>868.10547965755404</v>
      </c>
    </row>
    <row r="2570" spans="1:67" x14ac:dyDescent="0.3">
      <c r="A2570" t="s">
        <v>210</v>
      </c>
      <c r="B2570" t="s">
        <v>211</v>
      </c>
      <c r="C2570" t="s">
        <v>116</v>
      </c>
      <c r="D2570" s="33">
        <v>44130</v>
      </c>
      <c r="E2570">
        <v>8714344</v>
      </c>
      <c r="F2570">
        <v>64184</v>
      </c>
      <c r="G2570">
        <v>69650.142999999996</v>
      </c>
      <c r="H2570">
        <v>226472</v>
      </c>
      <c r="I2570">
        <v>522</v>
      </c>
      <c r="J2570">
        <v>837.28599999999994</v>
      </c>
      <c r="K2570">
        <v>26175.877</v>
      </c>
      <c r="L2570">
        <v>192.79400000000001</v>
      </c>
      <c r="M2570">
        <v>209.21299999999999</v>
      </c>
      <c r="N2570">
        <v>680.27</v>
      </c>
      <c r="O2570">
        <v>1.5680000000000001</v>
      </c>
      <c r="P2570">
        <v>2.5150000000000001</v>
      </c>
      <c r="Q2570">
        <v>1.18</v>
      </c>
      <c r="R2570">
        <v>11110</v>
      </c>
      <c r="S2570">
        <v>33.372</v>
      </c>
      <c r="T2570">
        <v>41328</v>
      </c>
      <c r="U2570">
        <v>124.14</v>
      </c>
      <c r="X2570">
        <v>41726</v>
      </c>
      <c r="Y2570">
        <v>125.33499999999999</v>
      </c>
      <c r="Z2570">
        <v>955262</v>
      </c>
      <c r="AA2570">
        <v>148451918</v>
      </c>
      <c r="AB2570">
        <v>445.91500000000002</v>
      </c>
      <c r="AC2570">
        <v>2.8690000000000002</v>
      </c>
      <c r="AD2570">
        <v>1241164</v>
      </c>
      <c r="AE2570">
        <v>3.7280000000000002</v>
      </c>
      <c r="AF2570">
        <v>6.7000000000000004E-2</v>
      </c>
      <c r="AG2570">
        <v>14.9</v>
      </c>
      <c r="AH2570" t="s">
        <v>204</v>
      </c>
      <c r="AV2570">
        <v>62.5</v>
      </c>
      <c r="AW2570">
        <v>332915074</v>
      </c>
      <c r="AX2570">
        <v>35.607999999999997</v>
      </c>
      <c r="AY2570">
        <v>38.299999999999997</v>
      </c>
      <c r="AZ2570">
        <v>15.413</v>
      </c>
      <c r="BA2570">
        <v>9.7319999999999993</v>
      </c>
      <c r="BB2570">
        <v>54225.446000000004</v>
      </c>
      <c r="BC2570">
        <v>1.2</v>
      </c>
      <c r="BD2570">
        <v>151.089</v>
      </c>
      <c r="BE2570">
        <v>10.79</v>
      </c>
      <c r="BF2570">
        <v>19.100000000000001</v>
      </c>
      <c r="BG2570">
        <v>24.6</v>
      </c>
      <c r="BI2570">
        <v>2.77</v>
      </c>
      <c r="BJ2570">
        <v>78.86</v>
      </c>
      <c r="BK2570">
        <v>0.92600000000000005</v>
      </c>
    </row>
    <row r="2571" spans="1:67" x14ac:dyDescent="0.3">
      <c r="A2571" t="s">
        <v>210</v>
      </c>
      <c r="B2571" t="s">
        <v>211</v>
      </c>
      <c r="C2571" t="s">
        <v>116</v>
      </c>
      <c r="D2571" s="33">
        <v>44131</v>
      </c>
      <c r="E2571">
        <v>8791638</v>
      </c>
      <c r="F2571">
        <v>77294</v>
      </c>
      <c r="G2571">
        <v>71799.570999999996</v>
      </c>
      <c r="H2571">
        <v>227483</v>
      </c>
      <c r="I2571">
        <v>1011</v>
      </c>
      <c r="J2571">
        <v>847.85699999999997</v>
      </c>
      <c r="K2571">
        <v>26408.05</v>
      </c>
      <c r="L2571">
        <v>232.173</v>
      </c>
      <c r="M2571">
        <v>215.66900000000001</v>
      </c>
      <c r="N2571">
        <v>683.30600000000004</v>
      </c>
      <c r="O2571">
        <v>3.0369999999999999</v>
      </c>
      <c r="P2571">
        <v>2.5470000000000002</v>
      </c>
      <c r="Q2571">
        <v>1.19</v>
      </c>
      <c r="R2571">
        <v>11434</v>
      </c>
      <c r="S2571">
        <v>34.344999999999999</v>
      </c>
      <c r="T2571">
        <v>42272</v>
      </c>
      <c r="U2571">
        <v>126.97499999999999</v>
      </c>
      <c r="X2571">
        <v>42150</v>
      </c>
      <c r="Y2571">
        <v>126.60899999999999</v>
      </c>
      <c r="Z2571">
        <v>1340629</v>
      </c>
      <c r="AA2571">
        <v>149792547</v>
      </c>
      <c r="AB2571">
        <v>449.94200000000001</v>
      </c>
      <c r="AC2571">
        <v>4.0270000000000001</v>
      </c>
      <c r="AD2571">
        <v>1250049</v>
      </c>
      <c r="AE2571">
        <v>3.7549999999999999</v>
      </c>
      <c r="AF2571">
        <v>6.8000000000000005E-2</v>
      </c>
      <c r="AG2571">
        <v>14.7</v>
      </c>
      <c r="AH2571" t="s">
        <v>204</v>
      </c>
      <c r="AV2571">
        <v>62.5</v>
      </c>
      <c r="AW2571">
        <v>332915074</v>
      </c>
      <c r="AX2571">
        <v>35.607999999999997</v>
      </c>
      <c r="AY2571">
        <v>38.299999999999997</v>
      </c>
      <c r="AZ2571">
        <v>15.413</v>
      </c>
      <c r="BA2571">
        <v>9.7319999999999993</v>
      </c>
      <c r="BB2571">
        <v>54225.446000000004</v>
      </c>
      <c r="BC2571">
        <v>1.2</v>
      </c>
      <c r="BD2571">
        <v>151.089</v>
      </c>
      <c r="BE2571">
        <v>10.79</v>
      </c>
      <c r="BF2571">
        <v>19.100000000000001</v>
      </c>
      <c r="BG2571">
        <v>24.6</v>
      </c>
      <c r="BI2571">
        <v>2.77</v>
      </c>
      <c r="BJ2571">
        <v>78.86</v>
      </c>
      <c r="BK2571">
        <v>0.92600000000000005</v>
      </c>
    </row>
    <row r="2572" spans="1:67" x14ac:dyDescent="0.3">
      <c r="A2572" t="s">
        <v>210</v>
      </c>
      <c r="B2572" t="s">
        <v>211</v>
      </c>
      <c r="C2572" t="s">
        <v>116</v>
      </c>
      <c r="D2572" s="33">
        <v>44132</v>
      </c>
      <c r="E2572">
        <v>8877664</v>
      </c>
      <c r="F2572">
        <v>86026</v>
      </c>
      <c r="G2572">
        <v>75493.857000000004</v>
      </c>
      <c r="H2572">
        <v>228517</v>
      </c>
      <c r="I2572">
        <v>1034</v>
      </c>
      <c r="J2572">
        <v>827.85699999999997</v>
      </c>
      <c r="K2572">
        <v>26666.452000000001</v>
      </c>
      <c r="L2572">
        <v>258.40199999999999</v>
      </c>
      <c r="M2572">
        <v>226.76599999999999</v>
      </c>
      <c r="N2572">
        <v>686.41200000000003</v>
      </c>
      <c r="O2572">
        <v>3.1059999999999999</v>
      </c>
      <c r="P2572">
        <v>2.4870000000000001</v>
      </c>
      <c r="Q2572">
        <v>1.2</v>
      </c>
      <c r="R2572">
        <v>11649</v>
      </c>
      <c r="S2572">
        <v>34.991</v>
      </c>
      <c r="T2572">
        <v>43442</v>
      </c>
      <c r="U2572">
        <v>130.49</v>
      </c>
      <c r="X2572">
        <v>43159</v>
      </c>
      <c r="Y2572">
        <v>129.63999999999999</v>
      </c>
      <c r="Z2572">
        <v>1504459</v>
      </c>
      <c r="AA2572">
        <v>151297006</v>
      </c>
      <c r="AB2572">
        <v>454.46100000000001</v>
      </c>
      <c r="AC2572">
        <v>4.5190000000000001</v>
      </c>
      <c r="AD2572">
        <v>1253483</v>
      </c>
      <c r="AE2572">
        <v>3.7650000000000001</v>
      </c>
      <c r="AF2572">
        <v>6.9000000000000006E-2</v>
      </c>
      <c r="AG2572">
        <v>14.5</v>
      </c>
      <c r="AH2572" t="s">
        <v>204</v>
      </c>
      <c r="AV2572">
        <v>62.5</v>
      </c>
      <c r="AW2572">
        <v>332915074</v>
      </c>
      <c r="AX2572">
        <v>35.607999999999997</v>
      </c>
      <c r="AY2572">
        <v>38.299999999999997</v>
      </c>
      <c r="AZ2572">
        <v>15.413</v>
      </c>
      <c r="BA2572">
        <v>9.7319999999999993</v>
      </c>
      <c r="BB2572">
        <v>54225.446000000004</v>
      </c>
      <c r="BC2572">
        <v>1.2</v>
      </c>
      <c r="BD2572">
        <v>151.089</v>
      </c>
      <c r="BE2572">
        <v>10.79</v>
      </c>
      <c r="BF2572">
        <v>19.100000000000001</v>
      </c>
      <c r="BG2572">
        <v>24.6</v>
      </c>
      <c r="BI2572">
        <v>2.77</v>
      </c>
      <c r="BJ2572">
        <v>78.86</v>
      </c>
      <c r="BK2572">
        <v>0.92600000000000005</v>
      </c>
    </row>
    <row r="2573" spans="1:67" x14ac:dyDescent="0.3">
      <c r="A2573" t="s">
        <v>210</v>
      </c>
      <c r="B2573" t="s">
        <v>211</v>
      </c>
      <c r="C2573" t="s">
        <v>116</v>
      </c>
      <c r="D2573" s="33">
        <v>44133</v>
      </c>
      <c r="E2573">
        <v>8968808</v>
      </c>
      <c r="F2573">
        <v>91144</v>
      </c>
      <c r="G2573">
        <v>77140.714000000007</v>
      </c>
      <c r="H2573">
        <v>229520</v>
      </c>
      <c r="I2573">
        <v>1003</v>
      </c>
      <c r="J2573">
        <v>848.71400000000006</v>
      </c>
      <c r="K2573">
        <v>26940.227999999999</v>
      </c>
      <c r="L2573">
        <v>273.77600000000001</v>
      </c>
      <c r="M2573">
        <v>231.71299999999999</v>
      </c>
      <c r="N2573">
        <v>689.42499999999995</v>
      </c>
      <c r="O2573">
        <v>3.0129999999999999</v>
      </c>
      <c r="P2573">
        <v>2.5489999999999999</v>
      </c>
      <c r="Q2573">
        <v>1.21</v>
      </c>
      <c r="R2573">
        <v>11825</v>
      </c>
      <c r="S2573">
        <v>35.520000000000003</v>
      </c>
      <c r="T2573">
        <v>44165</v>
      </c>
      <c r="U2573">
        <v>132.661</v>
      </c>
      <c r="X2573">
        <v>44173</v>
      </c>
      <c r="Y2573">
        <v>132.685</v>
      </c>
      <c r="Z2573">
        <v>1486480</v>
      </c>
      <c r="AA2573">
        <v>152783486</v>
      </c>
      <c r="AB2573">
        <v>458.92599999999999</v>
      </c>
      <c r="AC2573">
        <v>4.4649999999999999</v>
      </c>
      <c r="AD2573">
        <v>1246779</v>
      </c>
      <c r="AE2573">
        <v>3.7450000000000001</v>
      </c>
      <c r="AF2573">
        <v>7.0999999999999994E-2</v>
      </c>
      <c r="AG2573">
        <v>14.1</v>
      </c>
      <c r="AH2573" t="s">
        <v>204</v>
      </c>
      <c r="AV2573">
        <v>62.5</v>
      </c>
      <c r="AW2573">
        <v>332915074</v>
      </c>
      <c r="AX2573">
        <v>35.607999999999997</v>
      </c>
      <c r="AY2573">
        <v>38.299999999999997</v>
      </c>
      <c r="AZ2573">
        <v>15.413</v>
      </c>
      <c r="BA2573">
        <v>9.7319999999999993</v>
      </c>
      <c r="BB2573">
        <v>54225.446000000004</v>
      </c>
      <c r="BC2573">
        <v>1.2</v>
      </c>
      <c r="BD2573">
        <v>151.089</v>
      </c>
      <c r="BE2573">
        <v>10.79</v>
      </c>
      <c r="BF2573">
        <v>19.100000000000001</v>
      </c>
      <c r="BG2573">
        <v>24.6</v>
      </c>
      <c r="BI2573">
        <v>2.77</v>
      </c>
      <c r="BJ2573">
        <v>78.86</v>
      </c>
      <c r="BK2573">
        <v>0.92600000000000005</v>
      </c>
    </row>
    <row r="2574" spans="1:67" x14ac:dyDescent="0.3">
      <c r="A2574" t="s">
        <v>210</v>
      </c>
      <c r="B2574" t="s">
        <v>211</v>
      </c>
      <c r="C2574" t="s">
        <v>116</v>
      </c>
      <c r="D2574" s="33">
        <v>44134</v>
      </c>
      <c r="E2574">
        <v>9068554</v>
      </c>
      <c r="F2574">
        <v>99746</v>
      </c>
      <c r="G2574">
        <v>79735.429000000004</v>
      </c>
      <c r="H2574">
        <v>230584</v>
      </c>
      <c r="I2574">
        <v>1064</v>
      </c>
      <c r="J2574">
        <v>865</v>
      </c>
      <c r="K2574">
        <v>27239.842000000001</v>
      </c>
      <c r="L2574">
        <v>299.61399999999998</v>
      </c>
      <c r="M2574">
        <v>239.50700000000001</v>
      </c>
      <c r="N2574">
        <v>692.62099999999998</v>
      </c>
      <c r="O2574">
        <v>3.1960000000000002</v>
      </c>
      <c r="P2574">
        <v>2.5979999999999999</v>
      </c>
      <c r="Q2574">
        <v>1.21</v>
      </c>
      <c r="R2574">
        <v>11854</v>
      </c>
      <c r="S2574">
        <v>35.606999999999999</v>
      </c>
      <c r="T2574">
        <v>45110</v>
      </c>
      <c r="U2574">
        <v>135.5</v>
      </c>
      <c r="X2574">
        <v>45473</v>
      </c>
      <c r="Y2574">
        <v>136.59</v>
      </c>
      <c r="Z2574">
        <v>1502419</v>
      </c>
      <c r="AA2574">
        <v>154285905</v>
      </c>
      <c r="AB2574">
        <v>463.43900000000002</v>
      </c>
      <c r="AC2574">
        <v>4.5129999999999999</v>
      </c>
      <c r="AD2574">
        <v>1251920</v>
      </c>
      <c r="AE2574">
        <v>3.76</v>
      </c>
      <c r="AF2574">
        <v>7.2999999999999995E-2</v>
      </c>
      <c r="AG2574">
        <v>13.7</v>
      </c>
      <c r="AH2574" t="s">
        <v>204</v>
      </c>
      <c r="AV2574">
        <v>62.5</v>
      </c>
      <c r="AW2574">
        <v>332915074</v>
      </c>
      <c r="AX2574">
        <v>35.607999999999997</v>
      </c>
      <c r="AY2574">
        <v>38.299999999999997</v>
      </c>
      <c r="AZ2574">
        <v>15.413</v>
      </c>
      <c r="BA2574">
        <v>9.7319999999999993</v>
      </c>
      <c r="BB2574">
        <v>54225.446000000004</v>
      </c>
      <c r="BC2574">
        <v>1.2</v>
      </c>
      <c r="BD2574">
        <v>151.089</v>
      </c>
      <c r="BE2574">
        <v>10.79</v>
      </c>
      <c r="BF2574">
        <v>19.100000000000001</v>
      </c>
      <c r="BG2574">
        <v>24.6</v>
      </c>
      <c r="BI2574">
        <v>2.77</v>
      </c>
      <c r="BJ2574">
        <v>78.86</v>
      </c>
      <c r="BK2574">
        <v>0.92600000000000005</v>
      </c>
    </row>
    <row r="2575" spans="1:67" x14ac:dyDescent="0.3">
      <c r="A2575" t="s">
        <v>210</v>
      </c>
      <c r="B2575" t="s">
        <v>211</v>
      </c>
      <c r="C2575" t="s">
        <v>116</v>
      </c>
      <c r="D2575" s="33">
        <v>44135</v>
      </c>
      <c r="E2575">
        <v>9156179</v>
      </c>
      <c r="F2575">
        <v>87625</v>
      </c>
      <c r="G2575">
        <v>81044.142999999996</v>
      </c>
      <c r="H2575">
        <v>231515</v>
      </c>
      <c r="I2575">
        <v>931</v>
      </c>
      <c r="J2575">
        <v>860.42899999999997</v>
      </c>
      <c r="K2575">
        <v>27503.046999999999</v>
      </c>
      <c r="L2575">
        <v>263.20499999999998</v>
      </c>
      <c r="M2575">
        <v>243.43799999999999</v>
      </c>
      <c r="N2575">
        <v>695.41800000000001</v>
      </c>
      <c r="O2575">
        <v>2.7970000000000002</v>
      </c>
      <c r="P2575">
        <v>2.585</v>
      </c>
      <c r="Q2575">
        <v>1.22</v>
      </c>
      <c r="R2575">
        <v>11887</v>
      </c>
      <c r="S2575">
        <v>35.706000000000003</v>
      </c>
      <c r="T2575">
        <v>45086</v>
      </c>
      <c r="U2575">
        <v>135.428</v>
      </c>
      <c r="X2575">
        <v>46104</v>
      </c>
      <c r="Y2575">
        <v>138.48599999999999</v>
      </c>
      <c r="Z2575">
        <v>1220549</v>
      </c>
      <c r="AA2575">
        <v>155506454</v>
      </c>
      <c r="AB2575">
        <v>467.10500000000002</v>
      </c>
      <c r="AC2575">
        <v>3.6659999999999999</v>
      </c>
      <c r="AD2575">
        <v>1257697</v>
      </c>
      <c r="AE2575">
        <v>3.778</v>
      </c>
      <c r="AF2575">
        <v>7.3999999999999996E-2</v>
      </c>
      <c r="AG2575">
        <v>13.5</v>
      </c>
      <c r="AH2575" t="s">
        <v>204</v>
      </c>
      <c r="AV2575">
        <v>62.5</v>
      </c>
      <c r="AW2575">
        <v>332915074</v>
      </c>
      <c r="AX2575">
        <v>35.607999999999997</v>
      </c>
      <c r="AY2575">
        <v>38.299999999999997</v>
      </c>
      <c r="AZ2575">
        <v>15.413</v>
      </c>
      <c r="BA2575">
        <v>9.7319999999999993</v>
      </c>
      <c r="BB2575">
        <v>54225.446000000004</v>
      </c>
      <c r="BC2575">
        <v>1.2</v>
      </c>
      <c r="BD2575">
        <v>151.089</v>
      </c>
      <c r="BE2575">
        <v>10.79</v>
      </c>
      <c r="BF2575">
        <v>19.100000000000001</v>
      </c>
      <c r="BG2575">
        <v>24.6</v>
      </c>
      <c r="BI2575">
        <v>2.77</v>
      </c>
      <c r="BJ2575">
        <v>78.86</v>
      </c>
      <c r="BK2575">
        <v>0.92600000000000005</v>
      </c>
    </row>
    <row r="2576" spans="1:67" x14ac:dyDescent="0.3">
      <c r="A2576" t="s">
        <v>210</v>
      </c>
      <c r="B2576" t="s">
        <v>211</v>
      </c>
      <c r="C2576" t="s">
        <v>116</v>
      </c>
      <c r="D2576" s="33">
        <v>44136</v>
      </c>
      <c r="E2576">
        <v>9234168</v>
      </c>
      <c r="F2576">
        <v>77989</v>
      </c>
      <c r="G2576">
        <v>83429.714000000007</v>
      </c>
      <c r="H2576">
        <v>232018</v>
      </c>
      <c r="I2576">
        <v>503</v>
      </c>
      <c r="J2576">
        <v>866.85699999999997</v>
      </c>
      <c r="K2576">
        <v>27737.308000000001</v>
      </c>
      <c r="L2576">
        <v>234.261</v>
      </c>
      <c r="M2576">
        <v>250.60400000000001</v>
      </c>
      <c r="N2576">
        <v>696.928</v>
      </c>
      <c r="O2576">
        <v>1.5109999999999999</v>
      </c>
      <c r="P2576">
        <v>2.6040000000000001</v>
      </c>
      <c r="Q2576">
        <v>1.23</v>
      </c>
      <c r="R2576">
        <v>12131</v>
      </c>
      <c r="S2576">
        <v>36.439</v>
      </c>
      <c r="T2576">
        <v>46086</v>
      </c>
      <c r="U2576">
        <v>138.43199999999999</v>
      </c>
      <c r="X2576">
        <v>47026</v>
      </c>
      <c r="Y2576">
        <v>141.255</v>
      </c>
      <c r="Z2576">
        <v>899724</v>
      </c>
      <c r="AA2576">
        <v>156406178</v>
      </c>
      <c r="AB2576">
        <v>469.80799999999999</v>
      </c>
      <c r="AC2576">
        <v>2.7029999999999998</v>
      </c>
      <c r="AD2576">
        <v>1272789</v>
      </c>
      <c r="AE2576">
        <v>3.823</v>
      </c>
      <c r="AF2576">
        <v>7.4999999999999997E-2</v>
      </c>
      <c r="AG2576">
        <v>13.3</v>
      </c>
      <c r="AH2576" t="s">
        <v>204</v>
      </c>
      <c r="AV2576">
        <v>62.5</v>
      </c>
      <c r="AW2576">
        <v>332915074</v>
      </c>
      <c r="AX2576">
        <v>35.607999999999997</v>
      </c>
      <c r="AY2576">
        <v>38.299999999999997</v>
      </c>
      <c r="AZ2576">
        <v>15.413</v>
      </c>
      <c r="BA2576">
        <v>9.7319999999999993</v>
      </c>
      <c r="BB2576">
        <v>54225.446000000004</v>
      </c>
      <c r="BC2576">
        <v>1.2</v>
      </c>
      <c r="BD2576">
        <v>151.089</v>
      </c>
      <c r="BE2576">
        <v>10.79</v>
      </c>
      <c r="BF2576">
        <v>19.100000000000001</v>
      </c>
      <c r="BG2576">
        <v>24.6</v>
      </c>
      <c r="BI2576">
        <v>2.77</v>
      </c>
      <c r="BJ2576">
        <v>78.86</v>
      </c>
      <c r="BK2576">
        <v>0.92600000000000005</v>
      </c>
      <c r="BL2576">
        <v>297111.8</v>
      </c>
      <c r="BM2576">
        <v>12.14</v>
      </c>
      <c r="BN2576">
        <v>14.66</v>
      </c>
      <c r="BO2576">
        <v>892.45523319259496</v>
      </c>
    </row>
    <row r="2577" spans="1:67" x14ac:dyDescent="0.3">
      <c r="A2577" t="s">
        <v>210</v>
      </c>
      <c r="B2577" t="s">
        <v>211</v>
      </c>
      <c r="C2577" t="s">
        <v>116</v>
      </c>
      <c r="D2577" s="33">
        <v>44137</v>
      </c>
      <c r="E2577">
        <v>9315738</v>
      </c>
      <c r="F2577">
        <v>81570</v>
      </c>
      <c r="G2577">
        <v>85913.429000000004</v>
      </c>
      <c r="H2577">
        <v>232575</v>
      </c>
      <c r="I2577">
        <v>557</v>
      </c>
      <c r="J2577">
        <v>871.85699999999997</v>
      </c>
      <c r="K2577">
        <v>27982.326000000001</v>
      </c>
      <c r="L2577">
        <v>245.017</v>
      </c>
      <c r="M2577">
        <v>258.06400000000002</v>
      </c>
      <c r="N2577">
        <v>698.60199999999998</v>
      </c>
      <c r="O2577">
        <v>1.673</v>
      </c>
      <c r="P2577">
        <v>2.6190000000000002</v>
      </c>
      <c r="Q2577">
        <v>1.25</v>
      </c>
      <c r="R2577">
        <v>12594</v>
      </c>
      <c r="S2577">
        <v>37.829000000000001</v>
      </c>
      <c r="T2577">
        <v>47971</v>
      </c>
      <c r="U2577">
        <v>144.09399999999999</v>
      </c>
      <c r="X2577">
        <v>48316</v>
      </c>
      <c r="Y2577">
        <v>145.13</v>
      </c>
      <c r="Z2577">
        <v>1016955</v>
      </c>
      <c r="AA2577">
        <v>157423133</v>
      </c>
      <c r="AB2577">
        <v>472.863</v>
      </c>
      <c r="AC2577">
        <v>3.0550000000000002</v>
      </c>
      <c r="AD2577">
        <v>1281602</v>
      </c>
      <c r="AE2577">
        <v>3.85</v>
      </c>
      <c r="AF2577">
        <v>7.6999999999999999E-2</v>
      </c>
      <c r="AG2577">
        <v>13</v>
      </c>
      <c r="AH2577" t="s">
        <v>204</v>
      </c>
      <c r="AV2577">
        <v>62.5</v>
      </c>
      <c r="AW2577">
        <v>332915074</v>
      </c>
      <c r="AX2577">
        <v>35.607999999999997</v>
      </c>
      <c r="AY2577">
        <v>38.299999999999997</v>
      </c>
      <c r="AZ2577">
        <v>15.413</v>
      </c>
      <c r="BA2577">
        <v>9.7319999999999993</v>
      </c>
      <c r="BB2577">
        <v>54225.446000000004</v>
      </c>
      <c r="BC2577">
        <v>1.2</v>
      </c>
      <c r="BD2577">
        <v>151.089</v>
      </c>
      <c r="BE2577">
        <v>10.79</v>
      </c>
      <c r="BF2577">
        <v>19.100000000000001</v>
      </c>
      <c r="BG2577">
        <v>24.6</v>
      </c>
      <c r="BI2577">
        <v>2.77</v>
      </c>
      <c r="BJ2577">
        <v>78.86</v>
      </c>
      <c r="BK2577">
        <v>0.92600000000000005</v>
      </c>
    </row>
    <row r="2578" spans="1:67" x14ac:dyDescent="0.3">
      <c r="A2578" t="s">
        <v>210</v>
      </c>
      <c r="B2578" t="s">
        <v>211</v>
      </c>
      <c r="C2578" t="s">
        <v>116</v>
      </c>
      <c r="D2578" s="33">
        <v>44138</v>
      </c>
      <c r="E2578">
        <v>9440498</v>
      </c>
      <c r="F2578">
        <v>124760</v>
      </c>
      <c r="G2578">
        <v>92694.285999999993</v>
      </c>
      <c r="H2578">
        <v>234172</v>
      </c>
      <c r="I2578">
        <v>1597</v>
      </c>
      <c r="J2578">
        <v>955.57100000000003</v>
      </c>
      <c r="K2578">
        <v>28357.076000000001</v>
      </c>
      <c r="L2578">
        <v>374.75</v>
      </c>
      <c r="M2578">
        <v>278.43200000000002</v>
      </c>
      <c r="N2578">
        <v>703.399</v>
      </c>
      <c r="O2578">
        <v>4.7969999999999997</v>
      </c>
      <c r="P2578">
        <v>2.87</v>
      </c>
      <c r="Q2578">
        <v>1.27</v>
      </c>
      <c r="R2578">
        <v>12909</v>
      </c>
      <c r="S2578">
        <v>38.776000000000003</v>
      </c>
      <c r="T2578">
        <v>49059</v>
      </c>
      <c r="U2578">
        <v>147.36199999999999</v>
      </c>
      <c r="X2578">
        <v>49605</v>
      </c>
      <c r="Y2578">
        <v>149.00200000000001</v>
      </c>
      <c r="Z2578">
        <v>1364871</v>
      </c>
      <c r="AA2578">
        <v>158788004</v>
      </c>
      <c r="AB2578">
        <v>476.96199999999999</v>
      </c>
      <c r="AC2578">
        <v>4.0999999999999996</v>
      </c>
      <c r="AD2578">
        <v>1285065</v>
      </c>
      <c r="AE2578">
        <v>3.86</v>
      </c>
      <c r="AF2578">
        <v>0.08</v>
      </c>
      <c r="AG2578">
        <v>12.5</v>
      </c>
      <c r="AH2578" t="s">
        <v>204</v>
      </c>
      <c r="AV2578">
        <v>62.5</v>
      </c>
      <c r="AW2578">
        <v>332915074</v>
      </c>
      <c r="AX2578">
        <v>35.607999999999997</v>
      </c>
      <c r="AY2578">
        <v>38.299999999999997</v>
      </c>
      <c r="AZ2578">
        <v>15.413</v>
      </c>
      <c r="BA2578">
        <v>9.7319999999999993</v>
      </c>
      <c r="BB2578">
        <v>54225.446000000004</v>
      </c>
      <c r="BC2578">
        <v>1.2</v>
      </c>
      <c r="BD2578">
        <v>151.089</v>
      </c>
      <c r="BE2578">
        <v>10.79</v>
      </c>
      <c r="BF2578">
        <v>19.100000000000001</v>
      </c>
      <c r="BG2578">
        <v>24.6</v>
      </c>
      <c r="BI2578">
        <v>2.77</v>
      </c>
      <c r="BJ2578">
        <v>78.86</v>
      </c>
      <c r="BK2578">
        <v>0.92600000000000005</v>
      </c>
    </row>
    <row r="2579" spans="1:67" x14ac:dyDescent="0.3">
      <c r="A2579" t="s">
        <v>210</v>
      </c>
      <c r="B2579" t="s">
        <v>211</v>
      </c>
      <c r="C2579" t="s">
        <v>116</v>
      </c>
      <c r="D2579" s="33">
        <v>44139</v>
      </c>
      <c r="E2579">
        <v>9540303</v>
      </c>
      <c r="F2579">
        <v>99805</v>
      </c>
      <c r="G2579">
        <v>94662.714000000007</v>
      </c>
      <c r="H2579">
        <v>235292</v>
      </c>
      <c r="I2579">
        <v>1120</v>
      </c>
      <c r="J2579">
        <v>967.85699999999997</v>
      </c>
      <c r="K2579">
        <v>28656.866999999998</v>
      </c>
      <c r="L2579">
        <v>299.791</v>
      </c>
      <c r="M2579">
        <v>284.34500000000003</v>
      </c>
      <c r="N2579">
        <v>706.76300000000003</v>
      </c>
      <c r="O2579">
        <v>3.3639999999999999</v>
      </c>
      <c r="P2579">
        <v>2.907</v>
      </c>
      <c r="Q2579">
        <v>1.27</v>
      </c>
      <c r="R2579">
        <v>13003</v>
      </c>
      <c r="S2579">
        <v>39.058</v>
      </c>
      <c r="T2579">
        <v>50465</v>
      </c>
      <c r="U2579">
        <v>151.58500000000001</v>
      </c>
      <c r="X2579">
        <v>50682</v>
      </c>
      <c r="Y2579">
        <v>152.23699999999999</v>
      </c>
      <c r="Z2579">
        <v>1632793</v>
      </c>
      <c r="AA2579">
        <v>160420797</v>
      </c>
      <c r="AB2579">
        <v>481.86700000000002</v>
      </c>
      <c r="AC2579">
        <v>4.9050000000000002</v>
      </c>
      <c r="AD2579">
        <v>1303399</v>
      </c>
      <c r="AE2579">
        <v>3.915</v>
      </c>
      <c r="AF2579">
        <v>8.3000000000000004E-2</v>
      </c>
      <c r="AG2579">
        <v>12</v>
      </c>
      <c r="AH2579" t="s">
        <v>204</v>
      </c>
      <c r="AV2579">
        <v>62.5</v>
      </c>
      <c r="AW2579">
        <v>332915074</v>
      </c>
      <c r="AX2579">
        <v>35.607999999999997</v>
      </c>
      <c r="AY2579">
        <v>38.299999999999997</v>
      </c>
      <c r="AZ2579">
        <v>15.413</v>
      </c>
      <c r="BA2579">
        <v>9.7319999999999993</v>
      </c>
      <c r="BB2579">
        <v>54225.446000000004</v>
      </c>
      <c r="BC2579">
        <v>1.2</v>
      </c>
      <c r="BD2579">
        <v>151.089</v>
      </c>
      <c r="BE2579">
        <v>10.79</v>
      </c>
      <c r="BF2579">
        <v>19.100000000000001</v>
      </c>
      <c r="BG2579">
        <v>24.6</v>
      </c>
      <c r="BI2579">
        <v>2.77</v>
      </c>
      <c r="BJ2579">
        <v>78.86</v>
      </c>
      <c r="BK2579">
        <v>0.92600000000000005</v>
      </c>
    </row>
    <row r="2580" spans="1:67" x14ac:dyDescent="0.3">
      <c r="A2580" t="s">
        <v>210</v>
      </c>
      <c r="B2580" t="s">
        <v>211</v>
      </c>
      <c r="C2580" t="s">
        <v>116</v>
      </c>
      <c r="D2580" s="33">
        <v>44140</v>
      </c>
      <c r="E2580">
        <v>9668111</v>
      </c>
      <c r="F2580">
        <v>127808</v>
      </c>
      <c r="G2580">
        <v>99900.429000000004</v>
      </c>
      <c r="H2580">
        <v>236457</v>
      </c>
      <c r="I2580">
        <v>1165</v>
      </c>
      <c r="J2580">
        <v>991</v>
      </c>
      <c r="K2580">
        <v>29040.773000000001</v>
      </c>
      <c r="L2580">
        <v>383.90600000000001</v>
      </c>
      <c r="M2580">
        <v>300.07799999999997</v>
      </c>
      <c r="N2580">
        <v>710.26199999999994</v>
      </c>
      <c r="O2580">
        <v>3.4990000000000001</v>
      </c>
      <c r="P2580">
        <v>2.9769999999999999</v>
      </c>
      <c r="Q2580">
        <v>1.28</v>
      </c>
      <c r="R2580">
        <v>13228</v>
      </c>
      <c r="S2580">
        <v>39.734000000000002</v>
      </c>
      <c r="T2580">
        <v>51785</v>
      </c>
      <c r="U2580">
        <v>155.55000000000001</v>
      </c>
      <c r="X2580">
        <v>51987</v>
      </c>
      <c r="Y2580">
        <v>156.15700000000001</v>
      </c>
      <c r="Z2580">
        <v>1696551</v>
      </c>
      <c r="AA2580">
        <v>162117348</v>
      </c>
      <c r="AB2580">
        <v>486.96300000000002</v>
      </c>
      <c r="AC2580">
        <v>5.0960000000000001</v>
      </c>
      <c r="AD2580">
        <v>1333409</v>
      </c>
      <c r="AE2580">
        <v>4.0049999999999999</v>
      </c>
      <c r="AF2580">
        <v>8.5999999999999993E-2</v>
      </c>
      <c r="AG2580">
        <v>11.6</v>
      </c>
      <c r="AH2580" t="s">
        <v>204</v>
      </c>
      <c r="AV2580">
        <v>62.5</v>
      </c>
      <c r="AW2580">
        <v>332915074</v>
      </c>
      <c r="AX2580">
        <v>35.607999999999997</v>
      </c>
      <c r="AY2580">
        <v>38.299999999999997</v>
      </c>
      <c r="AZ2580">
        <v>15.413</v>
      </c>
      <c r="BA2580">
        <v>9.7319999999999993</v>
      </c>
      <c r="BB2580">
        <v>54225.446000000004</v>
      </c>
      <c r="BC2580">
        <v>1.2</v>
      </c>
      <c r="BD2580">
        <v>151.089</v>
      </c>
      <c r="BE2580">
        <v>10.79</v>
      </c>
      <c r="BF2580">
        <v>19.100000000000001</v>
      </c>
      <c r="BG2580">
        <v>24.6</v>
      </c>
      <c r="BI2580">
        <v>2.77</v>
      </c>
      <c r="BJ2580">
        <v>78.86</v>
      </c>
      <c r="BK2580">
        <v>0.92600000000000005</v>
      </c>
    </row>
    <row r="2581" spans="1:67" x14ac:dyDescent="0.3">
      <c r="A2581" t="s">
        <v>210</v>
      </c>
      <c r="B2581" t="s">
        <v>211</v>
      </c>
      <c r="C2581" t="s">
        <v>116</v>
      </c>
      <c r="D2581" s="33">
        <v>44141</v>
      </c>
      <c r="E2581">
        <v>9795269</v>
      </c>
      <c r="F2581">
        <v>127158</v>
      </c>
      <c r="G2581">
        <v>103816.429</v>
      </c>
      <c r="H2581">
        <v>237671</v>
      </c>
      <c r="I2581">
        <v>1214</v>
      </c>
      <c r="J2581">
        <v>1012.429</v>
      </c>
      <c r="K2581">
        <v>29422.725999999999</v>
      </c>
      <c r="L2581">
        <v>381.95299999999997</v>
      </c>
      <c r="M2581">
        <v>311.84100000000001</v>
      </c>
      <c r="N2581">
        <v>713.90899999999999</v>
      </c>
      <c r="O2581">
        <v>3.6469999999999998</v>
      </c>
      <c r="P2581">
        <v>3.0409999999999999</v>
      </c>
      <c r="Q2581">
        <v>1.27</v>
      </c>
      <c r="R2581">
        <v>13357</v>
      </c>
      <c r="S2581">
        <v>40.121000000000002</v>
      </c>
      <c r="T2581">
        <v>52838</v>
      </c>
      <c r="U2581">
        <v>158.71299999999999</v>
      </c>
      <c r="X2581">
        <v>53362</v>
      </c>
      <c r="Y2581">
        <v>160.28700000000001</v>
      </c>
      <c r="Z2581">
        <v>1677951</v>
      </c>
      <c r="AA2581">
        <v>163795299</v>
      </c>
      <c r="AB2581">
        <v>492.00299999999999</v>
      </c>
      <c r="AC2581">
        <v>5.04</v>
      </c>
      <c r="AD2581">
        <v>1358485</v>
      </c>
      <c r="AE2581">
        <v>4.0810000000000004</v>
      </c>
      <c r="AF2581">
        <v>8.8999999999999996E-2</v>
      </c>
      <c r="AG2581">
        <v>11.2</v>
      </c>
      <c r="AH2581" t="s">
        <v>204</v>
      </c>
      <c r="AV2581">
        <v>62.5</v>
      </c>
      <c r="AW2581">
        <v>332915074</v>
      </c>
      <c r="AX2581">
        <v>35.607999999999997</v>
      </c>
      <c r="AY2581">
        <v>38.299999999999997</v>
      </c>
      <c r="AZ2581">
        <v>15.413</v>
      </c>
      <c r="BA2581">
        <v>9.7319999999999993</v>
      </c>
      <c r="BB2581">
        <v>54225.446000000004</v>
      </c>
      <c r="BC2581">
        <v>1.2</v>
      </c>
      <c r="BD2581">
        <v>151.089</v>
      </c>
      <c r="BE2581">
        <v>10.79</v>
      </c>
      <c r="BF2581">
        <v>19.100000000000001</v>
      </c>
      <c r="BG2581">
        <v>24.6</v>
      </c>
      <c r="BI2581">
        <v>2.77</v>
      </c>
      <c r="BJ2581">
        <v>78.86</v>
      </c>
      <c r="BK2581">
        <v>0.92600000000000005</v>
      </c>
    </row>
    <row r="2582" spans="1:67" x14ac:dyDescent="0.3">
      <c r="A2582" t="s">
        <v>210</v>
      </c>
      <c r="B2582" t="s">
        <v>211</v>
      </c>
      <c r="C2582" t="s">
        <v>116</v>
      </c>
      <c r="D2582" s="33">
        <v>44142</v>
      </c>
      <c r="E2582">
        <v>9922817</v>
      </c>
      <c r="F2582">
        <v>127548</v>
      </c>
      <c r="G2582">
        <v>109519.71400000001</v>
      </c>
      <c r="H2582">
        <v>238788</v>
      </c>
      <c r="I2582">
        <v>1117</v>
      </c>
      <c r="J2582">
        <v>1039</v>
      </c>
      <c r="K2582">
        <v>29805.850999999999</v>
      </c>
      <c r="L2582">
        <v>383.125</v>
      </c>
      <c r="M2582">
        <v>328.97199999999998</v>
      </c>
      <c r="N2582">
        <v>717.26400000000001</v>
      </c>
      <c r="O2582">
        <v>3.355</v>
      </c>
      <c r="P2582">
        <v>3.121</v>
      </c>
      <c r="Q2582">
        <v>1.28</v>
      </c>
      <c r="R2582">
        <v>13479</v>
      </c>
      <c r="S2582">
        <v>40.488</v>
      </c>
      <c r="T2582">
        <v>53817</v>
      </c>
      <c r="U2582">
        <v>161.654</v>
      </c>
      <c r="X2582">
        <v>55446</v>
      </c>
      <c r="Y2582">
        <v>166.547</v>
      </c>
      <c r="Z2582">
        <v>1456220</v>
      </c>
      <c r="AA2582">
        <v>165251519</v>
      </c>
      <c r="AB2582">
        <v>496.37700000000001</v>
      </c>
      <c r="AC2582">
        <v>4.3739999999999997</v>
      </c>
      <c r="AD2582">
        <v>1392152</v>
      </c>
      <c r="AE2582">
        <v>4.1820000000000004</v>
      </c>
      <c r="AF2582">
        <v>9.0999999999999998E-2</v>
      </c>
      <c r="AG2582">
        <v>11</v>
      </c>
      <c r="AH2582" t="s">
        <v>204</v>
      </c>
      <c r="AV2582">
        <v>62.5</v>
      </c>
      <c r="AW2582">
        <v>332915074</v>
      </c>
      <c r="AX2582">
        <v>35.607999999999997</v>
      </c>
      <c r="AY2582">
        <v>38.299999999999997</v>
      </c>
      <c r="AZ2582">
        <v>15.413</v>
      </c>
      <c r="BA2582">
        <v>9.7319999999999993</v>
      </c>
      <c r="BB2582">
        <v>54225.446000000004</v>
      </c>
      <c r="BC2582">
        <v>1.2</v>
      </c>
      <c r="BD2582">
        <v>151.089</v>
      </c>
      <c r="BE2582">
        <v>10.79</v>
      </c>
      <c r="BF2582">
        <v>19.100000000000001</v>
      </c>
      <c r="BG2582">
        <v>24.6</v>
      </c>
      <c r="BI2582">
        <v>2.77</v>
      </c>
      <c r="BJ2582">
        <v>78.86</v>
      </c>
      <c r="BK2582">
        <v>0.92600000000000005</v>
      </c>
    </row>
    <row r="2583" spans="1:67" x14ac:dyDescent="0.3">
      <c r="A2583" t="s">
        <v>210</v>
      </c>
      <c r="B2583" t="s">
        <v>211</v>
      </c>
      <c r="C2583" t="s">
        <v>116</v>
      </c>
      <c r="D2583" s="33">
        <v>44143</v>
      </c>
      <c r="E2583">
        <v>10042430</v>
      </c>
      <c r="F2583">
        <v>119613</v>
      </c>
      <c r="G2583">
        <v>115466</v>
      </c>
      <c r="H2583">
        <v>239351</v>
      </c>
      <c r="I2583">
        <v>563</v>
      </c>
      <c r="J2583">
        <v>1047.5709999999999</v>
      </c>
      <c r="K2583">
        <v>30165.141</v>
      </c>
      <c r="L2583">
        <v>359.29</v>
      </c>
      <c r="M2583">
        <v>346.83300000000003</v>
      </c>
      <c r="N2583">
        <v>718.95500000000004</v>
      </c>
      <c r="O2583">
        <v>1.6910000000000001</v>
      </c>
      <c r="P2583">
        <v>3.1469999999999998</v>
      </c>
      <c r="Q2583">
        <v>1.28</v>
      </c>
      <c r="R2583">
        <v>14008</v>
      </c>
      <c r="S2583">
        <v>42.076999999999998</v>
      </c>
      <c r="T2583">
        <v>55711</v>
      </c>
      <c r="U2583">
        <v>167.34299999999999</v>
      </c>
      <c r="X2583">
        <v>57415</v>
      </c>
      <c r="Y2583">
        <v>172.46100000000001</v>
      </c>
      <c r="Z2583">
        <v>1011275</v>
      </c>
      <c r="AA2583">
        <v>166262794</v>
      </c>
      <c r="AB2583">
        <v>499.41500000000002</v>
      </c>
      <c r="AC2583">
        <v>3.0379999999999998</v>
      </c>
      <c r="AD2583">
        <v>1408088</v>
      </c>
      <c r="AE2583">
        <v>4.2300000000000004</v>
      </c>
      <c r="AF2583">
        <v>9.4E-2</v>
      </c>
      <c r="AG2583">
        <v>10.6</v>
      </c>
      <c r="AH2583" t="s">
        <v>204</v>
      </c>
      <c r="AV2583">
        <v>62.5</v>
      </c>
      <c r="AW2583">
        <v>332915074</v>
      </c>
      <c r="AX2583">
        <v>35.607999999999997</v>
      </c>
      <c r="AY2583">
        <v>38.299999999999997</v>
      </c>
      <c r="AZ2583">
        <v>15.413</v>
      </c>
      <c r="BA2583">
        <v>9.7319999999999993</v>
      </c>
      <c r="BB2583">
        <v>54225.446000000004</v>
      </c>
      <c r="BC2583">
        <v>1.2</v>
      </c>
      <c r="BD2583">
        <v>151.089</v>
      </c>
      <c r="BE2583">
        <v>10.79</v>
      </c>
      <c r="BF2583">
        <v>19.100000000000001</v>
      </c>
      <c r="BG2583">
        <v>24.6</v>
      </c>
      <c r="BI2583">
        <v>2.77</v>
      </c>
      <c r="BJ2583">
        <v>78.86</v>
      </c>
      <c r="BK2583">
        <v>0.92600000000000005</v>
      </c>
      <c r="BL2583">
        <v>309083.2</v>
      </c>
      <c r="BM2583">
        <v>12.35</v>
      </c>
      <c r="BN2583">
        <v>21.54</v>
      </c>
      <c r="BO2583">
        <v>928.41455415743701</v>
      </c>
    </row>
    <row r="2584" spans="1:67" x14ac:dyDescent="0.3">
      <c r="A2584" t="s">
        <v>210</v>
      </c>
      <c r="B2584" t="s">
        <v>211</v>
      </c>
      <c r="C2584" t="s">
        <v>116</v>
      </c>
      <c r="D2584" s="33">
        <v>44144</v>
      </c>
      <c r="E2584">
        <v>10159447</v>
      </c>
      <c r="F2584">
        <v>117017</v>
      </c>
      <c r="G2584">
        <v>120529.857</v>
      </c>
      <c r="H2584">
        <v>240110</v>
      </c>
      <c r="I2584">
        <v>759</v>
      </c>
      <c r="J2584">
        <v>1076.4290000000001</v>
      </c>
      <c r="K2584">
        <v>30516.633000000002</v>
      </c>
      <c r="L2584">
        <v>351.49200000000002</v>
      </c>
      <c r="M2584">
        <v>362.04399999999998</v>
      </c>
      <c r="N2584">
        <v>721.23500000000001</v>
      </c>
      <c r="O2584">
        <v>2.2799999999999998</v>
      </c>
      <c r="P2584">
        <v>3.2330000000000001</v>
      </c>
      <c r="Q2584">
        <v>1.28</v>
      </c>
      <c r="R2584">
        <v>14409</v>
      </c>
      <c r="S2584">
        <v>43.280999999999999</v>
      </c>
      <c r="T2584">
        <v>58470</v>
      </c>
      <c r="U2584">
        <v>175.63</v>
      </c>
      <c r="X2584">
        <v>59223</v>
      </c>
      <c r="Y2584">
        <v>177.892</v>
      </c>
      <c r="Z2584">
        <v>1224275</v>
      </c>
      <c r="AA2584">
        <v>167487069</v>
      </c>
      <c r="AB2584">
        <v>503.09199999999998</v>
      </c>
      <c r="AC2584">
        <v>3.677</v>
      </c>
      <c r="AD2584">
        <v>1437705</v>
      </c>
      <c r="AE2584">
        <v>4.319</v>
      </c>
      <c r="AF2584">
        <v>9.7000000000000003E-2</v>
      </c>
      <c r="AG2584">
        <v>10.3</v>
      </c>
      <c r="AH2584" t="s">
        <v>204</v>
      </c>
      <c r="AV2584">
        <v>65.28</v>
      </c>
      <c r="AW2584">
        <v>332915074</v>
      </c>
      <c r="AX2584">
        <v>35.607999999999997</v>
      </c>
      <c r="AY2584">
        <v>38.299999999999997</v>
      </c>
      <c r="AZ2584">
        <v>15.413</v>
      </c>
      <c r="BA2584">
        <v>9.7319999999999993</v>
      </c>
      <c r="BB2584">
        <v>54225.446000000004</v>
      </c>
      <c r="BC2584">
        <v>1.2</v>
      </c>
      <c r="BD2584">
        <v>151.089</v>
      </c>
      <c r="BE2584">
        <v>10.79</v>
      </c>
      <c r="BF2584">
        <v>19.100000000000001</v>
      </c>
      <c r="BG2584">
        <v>24.6</v>
      </c>
      <c r="BI2584">
        <v>2.77</v>
      </c>
      <c r="BJ2584">
        <v>78.86</v>
      </c>
      <c r="BK2584">
        <v>0.92600000000000005</v>
      </c>
    </row>
    <row r="2585" spans="1:67" x14ac:dyDescent="0.3">
      <c r="A2585" t="s">
        <v>210</v>
      </c>
      <c r="B2585" t="s">
        <v>211</v>
      </c>
      <c r="C2585" t="s">
        <v>116</v>
      </c>
      <c r="D2585" s="33">
        <v>44145</v>
      </c>
      <c r="E2585">
        <v>10295747</v>
      </c>
      <c r="F2585">
        <v>136300</v>
      </c>
      <c r="G2585">
        <v>122178.429</v>
      </c>
      <c r="H2585">
        <v>241526</v>
      </c>
      <c r="I2585">
        <v>1416</v>
      </c>
      <c r="J2585">
        <v>1050.5709999999999</v>
      </c>
      <c r="K2585">
        <v>30926.045999999998</v>
      </c>
      <c r="L2585">
        <v>409.41399999999999</v>
      </c>
      <c r="M2585">
        <v>366.99599999999998</v>
      </c>
      <c r="N2585">
        <v>725.48800000000006</v>
      </c>
      <c r="O2585">
        <v>4.2530000000000001</v>
      </c>
      <c r="P2585">
        <v>3.1560000000000001</v>
      </c>
      <c r="Q2585">
        <v>1.27</v>
      </c>
      <c r="R2585">
        <v>14835</v>
      </c>
      <c r="S2585">
        <v>44.561</v>
      </c>
      <c r="T2585">
        <v>61415</v>
      </c>
      <c r="U2585">
        <v>184.476</v>
      </c>
      <c r="X2585">
        <v>61656</v>
      </c>
      <c r="Y2585">
        <v>185.2</v>
      </c>
      <c r="Z2585">
        <v>1539046</v>
      </c>
      <c r="AA2585">
        <v>169026115</v>
      </c>
      <c r="AB2585">
        <v>507.71499999999997</v>
      </c>
      <c r="AC2585">
        <v>4.6230000000000002</v>
      </c>
      <c r="AD2585">
        <v>1462587</v>
      </c>
      <c r="AE2585">
        <v>4.3929999999999998</v>
      </c>
      <c r="AF2585">
        <v>0.1</v>
      </c>
      <c r="AG2585">
        <v>10</v>
      </c>
      <c r="AH2585" t="s">
        <v>204</v>
      </c>
      <c r="AV2585">
        <v>65.28</v>
      </c>
      <c r="AW2585">
        <v>332915074</v>
      </c>
      <c r="AX2585">
        <v>35.607999999999997</v>
      </c>
      <c r="AY2585">
        <v>38.299999999999997</v>
      </c>
      <c r="AZ2585">
        <v>15.413</v>
      </c>
      <c r="BA2585">
        <v>9.7319999999999993</v>
      </c>
      <c r="BB2585">
        <v>54225.446000000004</v>
      </c>
      <c r="BC2585">
        <v>1.2</v>
      </c>
      <c r="BD2585">
        <v>151.089</v>
      </c>
      <c r="BE2585">
        <v>10.79</v>
      </c>
      <c r="BF2585">
        <v>19.100000000000001</v>
      </c>
      <c r="BG2585">
        <v>24.6</v>
      </c>
      <c r="BI2585">
        <v>2.77</v>
      </c>
      <c r="BJ2585">
        <v>78.86</v>
      </c>
      <c r="BK2585">
        <v>0.92600000000000005</v>
      </c>
    </row>
    <row r="2586" spans="1:67" x14ac:dyDescent="0.3">
      <c r="A2586" t="s">
        <v>210</v>
      </c>
      <c r="B2586" t="s">
        <v>211</v>
      </c>
      <c r="C2586" t="s">
        <v>116</v>
      </c>
      <c r="D2586" s="33">
        <v>44146</v>
      </c>
      <c r="E2586">
        <v>10442682</v>
      </c>
      <c r="F2586">
        <v>146935</v>
      </c>
      <c r="G2586">
        <v>128911.28599999999</v>
      </c>
      <c r="H2586">
        <v>242969</v>
      </c>
      <c r="I2586">
        <v>1443</v>
      </c>
      <c r="J2586">
        <v>1096.7139999999999</v>
      </c>
      <c r="K2586">
        <v>31367.404999999999</v>
      </c>
      <c r="L2586">
        <v>441.35899999999998</v>
      </c>
      <c r="M2586">
        <v>387.22</v>
      </c>
      <c r="N2586">
        <v>729.82299999999998</v>
      </c>
      <c r="O2586">
        <v>4.3339999999999996</v>
      </c>
      <c r="P2586">
        <v>3.294</v>
      </c>
      <c r="Q2586">
        <v>1.27</v>
      </c>
      <c r="R2586">
        <v>15116</v>
      </c>
      <c r="S2586">
        <v>45.405000000000001</v>
      </c>
      <c r="T2586">
        <v>63329</v>
      </c>
      <c r="U2586">
        <v>190.226</v>
      </c>
      <c r="X2586">
        <v>64015</v>
      </c>
      <c r="Y2586">
        <v>192.286</v>
      </c>
      <c r="Z2586">
        <v>1791586</v>
      </c>
      <c r="AA2586">
        <v>170817701</v>
      </c>
      <c r="AB2586">
        <v>513.09699999999998</v>
      </c>
      <c r="AC2586">
        <v>5.3819999999999997</v>
      </c>
      <c r="AD2586">
        <v>1485272</v>
      </c>
      <c r="AE2586">
        <v>4.4610000000000003</v>
      </c>
      <c r="AF2586">
        <v>0.10299999999999999</v>
      </c>
      <c r="AG2586">
        <v>9.6999999999999993</v>
      </c>
      <c r="AH2586" t="s">
        <v>204</v>
      </c>
      <c r="AV2586">
        <v>65.28</v>
      </c>
      <c r="AW2586">
        <v>332915074</v>
      </c>
      <c r="AX2586">
        <v>35.607999999999997</v>
      </c>
      <c r="AY2586">
        <v>38.299999999999997</v>
      </c>
      <c r="AZ2586">
        <v>15.413</v>
      </c>
      <c r="BA2586">
        <v>9.7319999999999993</v>
      </c>
      <c r="BB2586">
        <v>54225.446000000004</v>
      </c>
      <c r="BC2586">
        <v>1.2</v>
      </c>
      <c r="BD2586">
        <v>151.089</v>
      </c>
      <c r="BE2586">
        <v>10.79</v>
      </c>
      <c r="BF2586">
        <v>19.100000000000001</v>
      </c>
      <c r="BG2586">
        <v>24.6</v>
      </c>
      <c r="BI2586">
        <v>2.77</v>
      </c>
      <c r="BJ2586">
        <v>78.86</v>
      </c>
      <c r="BK2586">
        <v>0.92600000000000005</v>
      </c>
    </row>
    <row r="2587" spans="1:67" x14ac:dyDescent="0.3">
      <c r="A2587" t="s">
        <v>210</v>
      </c>
      <c r="B2587" t="s">
        <v>211</v>
      </c>
      <c r="C2587" t="s">
        <v>116</v>
      </c>
      <c r="D2587" s="33">
        <v>44147</v>
      </c>
      <c r="E2587">
        <v>10601769</v>
      </c>
      <c r="F2587">
        <v>159087</v>
      </c>
      <c r="G2587">
        <v>133379.71400000001</v>
      </c>
      <c r="H2587">
        <v>244173</v>
      </c>
      <c r="I2587">
        <v>1204</v>
      </c>
      <c r="J2587">
        <v>1102.2860000000001</v>
      </c>
      <c r="K2587">
        <v>31845.266</v>
      </c>
      <c r="L2587">
        <v>477.86099999999999</v>
      </c>
      <c r="M2587">
        <v>400.642</v>
      </c>
      <c r="N2587">
        <v>733.43899999999996</v>
      </c>
      <c r="O2587">
        <v>3.617</v>
      </c>
      <c r="P2587">
        <v>3.3109999999999999</v>
      </c>
      <c r="Q2587">
        <v>1.27</v>
      </c>
      <c r="R2587">
        <v>15594</v>
      </c>
      <c r="S2587">
        <v>46.841000000000001</v>
      </c>
      <c r="T2587">
        <v>65214</v>
      </c>
      <c r="U2587">
        <v>195.88800000000001</v>
      </c>
      <c r="X2587">
        <v>66110</v>
      </c>
      <c r="Y2587">
        <v>198.57900000000001</v>
      </c>
      <c r="Z2587">
        <v>1854087</v>
      </c>
      <c r="AA2587">
        <v>172671788</v>
      </c>
      <c r="AB2587">
        <v>518.66600000000005</v>
      </c>
      <c r="AC2587">
        <v>5.569</v>
      </c>
      <c r="AD2587">
        <v>1507777</v>
      </c>
      <c r="AE2587">
        <v>4.5289999999999999</v>
      </c>
      <c r="AF2587">
        <v>0.106</v>
      </c>
      <c r="AG2587">
        <v>9.4</v>
      </c>
      <c r="AH2587" t="s">
        <v>204</v>
      </c>
      <c r="AV2587">
        <v>65.28</v>
      </c>
      <c r="AW2587">
        <v>332915074</v>
      </c>
      <c r="AX2587">
        <v>35.607999999999997</v>
      </c>
      <c r="AY2587">
        <v>38.299999999999997</v>
      </c>
      <c r="AZ2587">
        <v>15.413</v>
      </c>
      <c r="BA2587">
        <v>9.7319999999999993</v>
      </c>
      <c r="BB2587">
        <v>54225.446000000004</v>
      </c>
      <c r="BC2587">
        <v>1.2</v>
      </c>
      <c r="BD2587">
        <v>151.089</v>
      </c>
      <c r="BE2587">
        <v>10.79</v>
      </c>
      <c r="BF2587">
        <v>19.100000000000001</v>
      </c>
      <c r="BG2587">
        <v>24.6</v>
      </c>
      <c r="BI2587">
        <v>2.77</v>
      </c>
      <c r="BJ2587">
        <v>78.86</v>
      </c>
      <c r="BK2587">
        <v>0.92600000000000005</v>
      </c>
    </row>
    <row r="2588" spans="1:67" x14ac:dyDescent="0.3">
      <c r="A2588" t="s">
        <v>210</v>
      </c>
      <c r="B2588" t="s">
        <v>211</v>
      </c>
      <c r="C2588" t="s">
        <v>116</v>
      </c>
      <c r="D2588" s="33">
        <v>44148</v>
      </c>
      <c r="E2588">
        <v>10780489</v>
      </c>
      <c r="F2588">
        <v>178720</v>
      </c>
      <c r="G2588">
        <v>140745.71400000001</v>
      </c>
      <c r="H2588">
        <v>245373</v>
      </c>
      <c r="I2588">
        <v>1200</v>
      </c>
      <c r="J2588">
        <v>1100.2860000000001</v>
      </c>
      <c r="K2588">
        <v>32382.098999999998</v>
      </c>
      <c r="L2588">
        <v>536.83399999999995</v>
      </c>
      <c r="M2588">
        <v>422.76799999999997</v>
      </c>
      <c r="N2588">
        <v>737.04399999999998</v>
      </c>
      <c r="O2588">
        <v>3.605</v>
      </c>
      <c r="P2588">
        <v>3.3050000000000002</v>
      </c>
      <c r="Q2588">
        <v>1.26</v>
      </c>
      <c r="R2588">
        <v>15864</v>
      </c>
      <c r="S2588">
        <v>47.652000000000001</v>
      </c>
      <c r="T2588">
        <v>66099</v>
      </c>
      <c r="U2588">
        <v>198.54599999999999</v>
      </c>
      <c r="X2588">
        <v>68042</v>
      </c>
      <c r="Y2588">
        <v>204.38200000000001</v>
      </c>
      <c r="Z2588">
        <v>1904911</v>
      </c>
      <c r="AA2588">
        <v>174576699</v>
      </c>
      <c r="AB2588">
        <v>524.38800000000003</v>
      </c>
      <c r="AC2588">
        <v>5.7220000000000004</v>
      </c>
      <c r="AD2588">
        <v>1540200</v>
      </c>
      <c r="AE2588">
        <v>4.6260000000000003</v>
      </c>
      <c r="AF2588">
        <v>0.108</v>
      </c>
      <c r="AG2588">
        <v>9.3000000000000007</v>
      </c>
      <c r="AH2588" t="s">
        <v>204</v>
      </c>
      <c r="AV2588">
        <v>65.28</v>
      </c>
      <c r="AW2588">
        <v>332915074</v>
      </c>
      <c r="AX2588">
        <v>35.607999999999997</v>
      </c>
      <c r="AY2588">
        <v>38.299999999999997</v>
      </c>
      <c r="AZ2588">
        <v>15.413</v>
      </c>
      <c r="BA2588">
        <v>9.7319999999999993</v>
      </c>
      <c r="BB2588">
        <v>54225.446000000004</v>
      </c>
      <c r="BC2588">
        <v>1.2</v>
      </c>
      <c r="BD2588">
        <v>151.089</v>
      </c>
      <c r="BE2588">
        <v>10.79</v>
      </c>
      <c r="BF2588">
        <v>19.100000000000001</v>
      </c>
      <c r="BG2588">
        <v>24.6</v>
      </c>
      <c r="BI2588">
        <v>2.77</v>
      </c>
      <c r="BJ2588">
        <v>78.86</v>
      </c>
      <c r="BK2588">
        <v>0.92600000000000005</v>
      </c>
    </row>
    <row r="2589" spans="1:67" x14ac:dyDescent="0.3">
      <c r="A2589" t="s">
        <v>210</v>
      </c>
      <c r="B2589" t="s">
        <v>211</v>
      </c>
      <c r="C2589" t="s">
        <v>116</v>
      </c>
      <c r="D2589" s="33">
        <v>44149</v>
      </c>
      <c r="E2589">
        <v>10945929</v>
      </c>
      <c r="F2589">
        <v>165440</v>
      </c>
      <c r="G2589">
        <v>146158.85699999999</v>
      </c>
      <c r="H2589">
        <v>246746</v>
      </c>
      <c r="I2589">
        <v>1373</v>
      </c>
      <c r="J2589">
        <v>1136.857</v>
      </c>
      <c r="K2589">
        <v>32879.042999999998</v>
      </c>
      <c r="L2589">
        <v>496.94400000000002</v>
      </c>
      <c r="M2589">
        <v>439.02699999999999</v>
      </c>
      <c r="N2589">
        <v>741.16800000000001</v>
      </c>
      <c r="O2589">
        <v>4.1239999999999997</v>
      </c>
      <c r="P2589">
        <v>3.415</v>
      </c>
      <c r="Q2589">
        <v>1.25</v>
      </c>
      <c r="R2589">
        <v>16238</v>
      </c>
      <c r="S2589">
        <v>48.774999999999999</v>
      </c>
      <c r="T2589">
        <v>67215</v>
      </c>
      <c r="U2589">
        <v>201.898</v>
      </c>
      <c r="X2589">
        <v>69821</v>
      </c>
      <c r="Y2589">
        <v>209.726</v>
      </c>
      <c r="Z2589">
        <v>1598474</v>
      </c>
      <c r="AA2589">
        <v>176175173</v>
      </c>
      <c r="AB2589">
        <v>529.19000000000005</v>
      </c>
      <c r="AC2589">
        <v>4.8010000000000002</v>
      </c>
      <c r="AD2589">
        <v>1560522</v>
      </c>
      <c r="AE2589">
        <v>4.6870000000000003</v>
      </c>
      <c r="AF2589">
        <v>0.109</v>
      </c>
      <c r="AG2589">
        <v>9.1999999999999993</v>
      </c>
      <c r="AH2589" t="s">
        <v>204</v>
      </c>
      <c r="AV2589">
        <v>65.28</v>
      </c>
      <c r="AW2589">
        <v>332915074</v>
      </c>
      <c r="AX2589">
        <v>35.607999999999997</v>
      </c>
      <c r="AY2589">
        <v>38.299999999999997</v>
      </c>
      <c r="AZ2589">
        <v>15.413</v>
      </c>
      <c r="BA2589">
        <v>9.7319999999999993</v>
      </c>
      <c r="BB2589">
        <v>54225.446000000004</v>
      </c>
      <c r="BC2589">
        <v>1.2</v>
      </c>
      <c r="BD2589">
        <v>151.089</v>
      </c>
      <c r="BE2589">
        <v>10.79</v>
      </c>
      <c r="BF2589">
        <v>19.100000000000001</v>
      </c>
      <c r="BG2589">
        <v>24.6</v>
      </c>
      <c r="BI2589">
        <v>2.77</v>
      </c>
      <c r="BJ2589">
        <v>78.86</v>
      </c>
      <c r="BK2589">
        <v>0.92600000000000005</v>
      </c>
    </row>
    <row r="2590" spans="1:67" x14ac:dyDescent="0.3">
      <c r="A2590" t="s">
        <v>210</v>
      </c>
      <c r="B2590" t="s">
        <v>211</v>
      </c>
      <c r="C2590" t="s">
        <v>116</v>
      </c>
      <c r="D2590" s="33">
        <v>44150</v>
      </c>
      <c r="E2590">
        <v>11085476</v>
      </c>
      <c r="F2590">
        <v>139547</v>
      </c>
      <c r="G2590">
        <v>149006.571</v>
      </c>
      <c r="H2590">
        <v>247534</v>
      </c>
      <c r="I2590">
        <v>788</v>
      </c>
      <c r="J2590">
        <v>1169</v>
      </c>
      <c r="K2590">
        <v>33298.21</v>
      </c>
      <c r="L2590">
        <v>419.16699999999997</v>
      </c>
      <c r="M2590">
        <v>447.58100000000002</v>
      </c>
      <c r="N2590">
        <v>743.53499999999997</v>
      </c>
      <c r="O2590">
        <v>2.367</v>
      </c>
      <c r="P2590">
        <v>3.5110000000000001</v>
      </c>
      <c r="Q2590">
        <v>1.23</v>
      </c>
      <c r="R2590">
        <v>16808</v>
      </c>
      <c r="S2590">
        <v>50.487000000000002</v>
      </c>
      <c r="T2590">
        <v>69513</v>
      </c>
      <c r="U2590">
        <v>208.80099999999999</v>
      </c>
      <c r="X2590">
        <v>71646</v>
      </c>
      <c r="Y2590">
        <v>215.208</v>
      </c>
      <c r="Z2590">
        <v>1197556</v>
      </c>
      <c r="AA2590">
        <v>177372729</v>
      </c>
      <c r="AB2590">
        <v>532.78700000000003</v>
      </c>
      <c r="AC2590">
        <v>3.597</v>
      </c>
      <c r="AD2590">
        <v>1587134</v>
      </c>
      <c r="AE2590">
        <v>4.7670000000000003</v>
      </c>
      <c r="AF2590">
        <v>0.109</v>
      </c>
      <c r="AG2590">
        <v>9.1999999999999993</v>
      </c>
      <c r="AH2590" t="s">
        <v>204</v>
      </c>
      <c r="AV2590">
        <v>65.28</v>
      </c>
      <c r="AW2590">
        <v>332915074</v>
      </c>
      <c r="AX2590">
        <v>35.607999999999997</v>
      </c>
      <c r="AY2590">
        <v>38.299999999999997</v>
      </c>
      <c r="AZ2590">
        <v>15.413</v>
      </c>
      <c r="BA2590">
        <v>9.7319999999999993</v>
      </c>
      <c r="BB2590">
        <v>54225.446000000004</v>
      </c>
      <c r="BC2590">
        <v>1.2</v>
      </c>
      <c r="BD2590">
        <v>151.089</v>
      </c>
      <c r="BE2590">
        <v>10.79</v>
      </c>
      <c r="BF2590">
        <v>19.100000000000001</v>
      </c>
      <c r="BG2590">
        <v>24.6</v>
      </c>
      <c r="BI2590">
        <v>2.77</v>
      </c>
      <c r="BJ2590">
        <v>78.86</v>
      </c>
      <c r="BK2590">
        <v>0.92600000000000005</v>
      </c>
      <c r="BL2590">
        <v>321532.40000000002</v>
      </c>
      <c r="BM2590">
        <v>12.56</v>
      </c>
      <c r="BN2590">
        <v>22.1</v>
      </c>
      <c r="BO2590">
        <v>965.809075980741</v>
      </c>
    </row>
    <row r="2591" spans="1:67" x14ac:dyDescent="0.3">
      <c r="A2591" t="s">
        <v>210</v>
      </c>
      <c r="B2591" t="s">
        <v>211</v>
      </c>
      <c r="C2591" t="s">
        <v>116</v>
      </c>
      <c r="D2591" s="33">
        <v>44151</v>
      </c>
      <c r="E2591">
        <v>11238497</v>
      </c>
      <c r="F2591">
        <v>153021</v>
      </c>
      <c r="G2591">
        <v>154150</v>
      </c>
      <c r="H2591">
        <v>248348</v>
      </c>
      <c r="I2591">
        <v>814</v>
      </c>
      <c r="J2591">
        <v>1176.857</v>
      </c>
      <c r="K2591">
        <v>33757.85</v>
      </c>
      <c r="L2591">
        <v>459.64</v>
      </c>
      <c r="M2591">
        <v>463.03100000000001</v>
      </c>
      <c r="N2591">
        <v>745.98</v>
      </c>
      <c r="O2591">
        <v>2.4449999999999998</v>
      </c>
      <c r="P2591">
        <v>3.5350000000000001</v>
      </c>
      <c r="Q2591">
        <v>1.22</v>
      </c>
      <c r="R2591">
        <v>17538</v>
      </c>
      <c r="S2591">
        <v>52.68</v>
      </c>
      <c r="T2591">
        <v>73098</v>
      </c>
      <c r="U2591">
        <v>219.57</v>
      </c>
      <c r="X2591">
        <v>73397</v>
      </c>
      <c r="Y2591">
        <v>220.46799999999999</v>
      </c>
      <c r="Z2591">
        <v>1492685</v>
      </c>
      <c r="AA2591">
        <v>178865414</v>
      </c>
      <c r="AB2591">
        <v>537.27</v>
      </c>
      <c r="AC2591">
        <v>4.484</v>
      </c>
      <c r="AD2591">
        <v>1625478</v>
      </c>
      <c r="AE2591">
        <v>4.883</v>
      </c>
      <c r="AF2591">
        <v>0.108</v>
      </c>
      <c r="AG2591">
        <v>9.3000000000000007</v>
      </c>
      <c r="AH2591" t="s">
        <v>204</v>
      </c>
      <c r="AV2591">
        <v>75.459999999999994</v>
      </c>
      <c r="AW2591">
        <v>332915074</v>
      </c>
      <c r="AX2591">
        <v>35.607999999999997</v>
      </c>
      <c r="AY2591">
        <v>38.299999999999997</v>
      </c>
      <c r="AZ2591">
        <v>15.413</v>
      </c>
      <c r="BA2591">
        <v>9.7319999999999993</v>
      </c>
      <c r="BB2591">
        <v>54225.446000000004</v>
      </c>
      <c r="BC2591">
        <v>1.2</v>
      </c>
      <c r="BD2591">
        <v>151.089</v>
      </c>
      <c r="BE2591">
        <v>10.79</v>
      </c>
      <c r="BF2591">
        <v>19.100000000000001</v>
      </c>
      <c r="BG2591">
        <v>24.6</v>
      </c>
      <c r="BI2591">
        <v>2.77</v>
      </c>
      <c r="BJ2591">
        <v>78.86</v>
      </c>
      <c r="BK2591">
        <v>0.92600000000000005</v>
      </c>
    </row>
    <row r="2592" spans="1:67" x14ac:dyDescent="0.3">
      <c r="A2592" t="s">
        <v>210</v>
      </c>
      <c r="B2592" t="s">
        <v>211</v>
      </c>
      <c r="C2592" t="s">
        <v>116</v>
      </c>
      <c r="D2592" s="33">
        <v>44152</v>
      </c>
      <c r="E2592">
        <v>11402754</v>
      </c>
      <c r="F2592">
        <v>164257</v>
      </c>
      <c r="G2592">
        <v>158143.85699999999</v>
      </c>
      <c r="H2592">
        <v>250057</v>
      </c>
      <c r="I2592">
        <v>1709</v>
      </c>
      <c r="J2592">
        <v>1218.7139999999999</v>
      </c>
      <c r="K2592">
        <v>34251.24</v>
      </c>
      <c r="L2592">
        <v>493.39</v>
      </c>
      <c r="M2592">
        <v>475.02800000000002</v>
      </c>
      <c r="N2592">
        <v>751.11300000000006</v>
      </c>
      <c r="O2592">
        <v>5.133</v>
      </c>
      <c r="P2592">
        <v>3.661</v>
      </c>
      <c r="Q2592">
        <v>1.2</v>
      </c>
      <c r="R2592">
        <v>18088</v>
      </c>
      <c r="S2592">
        <v>54.332000000000001</v>
      </c>
      <c r="T2592">
        <v>75496</v>
      </c>
      <c r="U2592">
        <v>226.773</v>
      </c>
      <c r="X2592">
        <v>75259</v>
      </c>
      <c r="Y2592">
        <v>226.06100000000001</v>
      </c>
      <c r="Z2592">
        <v>1905538</v>
      </c>
      <c r="AA2592">
        <v>180770952</v>
      </c>
      <c r="AB2592">
        <v>542.99400000000003</v>
      </c>
      <c r="AC2592">
        <v>5.7240000000000002</v>
      </c>
      <c r="AD2592">
        <v>1677834</v>
      </c>
      <c r="AE2592">
        <v>5.04</v>
      </c>
      <c r="AF2592">
        <v>0.107</v>
      </c>
      <c r="AG2592">
        <v>9.3000000000000007</v>
      </c>
      <c r="AH2592" t="s">
        <v>204</v>
      </c>
      <c r="AV2592">
        <v>75.459999999999994</v>
      </c>
      <c r="AW2592">
        <v>332915074</v>
      </c>
      <c r="AX2592">
        <v>35.607999999999997</v>
      </c>
      <c r="AY2592">
        <v>38.299999999999997</v>
      </c>
      <c r="AZ2592">
        <v>15.413</v>
      </c>
      <c r="BA2592">
        <v>9.7319999999999993</v>
      </c>
      <c r="BB2592">
        <v>54225.446000000004</v>
      </c>
      <c r="BC2592">
        <v>1.2</v>
      </c>
      <c r="BD2592">
        <v>151.089</v>
      </c>
      <c r="BE2592">
        <v>10.79</v>
      </c>
      <c r="BF2592">
        <v>19.100000000000001</v>
      </c>
      <c r="BG2592">
        <v>24.6</v>
      </c>
      <c r="BI2592">
        <v>2.77</v>
      </c>
      <c r="BJ2592">
        <v>78.86</v>
      </c>
      <c r="BK2592">
        <v>0.92600000000000005</v>
      </c>
    </row>
    <row r="2593" spans="1:67" x14ac:dyDescent="0.3">
      <c r="A2593" t="s">
        <v>210</v>
      </c>
      <c r="B2593" t="s">
        <v>211</v>
      </c>
      <c r="C2593" t="s">
        <v>116</v>
      </c>
      <c r="D2593" s="33">
        <v>44153</v>
      </c>
      <c r="E2593">
        <v>11574500</v>
      </c>
      <c r="F2593">
        <v>171746</v>
      </c>
      <c r="G2593">
        <v>161688.28599999999</v>
      </c>
      <c r="H2593">
        <v>251999</v>
      </c>
      <c r="I2593">
        <v>1942</v>
      </c>
      <c r="J2593">
        <v>1290</v>
      </c>
      <c r="K2593">
        <v>34767.125</v>
      </c>
      <c r="L2593">
        <v>515.88499999999999</v>
      </c>
      <c r="M2593">
        <v>485.67399999999998</v>
      </c>
      <c r="N2593">
        <v>756.947</v>
      </c>
      <c r="O2593">
        <v>5.8330000000000002</v>
      </c>
      <c r="P2593">
        <v>3.875</v>
      </c>
      <c r="Q2593">
        <v>1.19</v>
      </c>
      <c r="R2593">
        <v>18331</v>
      </c>
      <c r="S2593">
        <v>55.061999999999998</v>
      </c>
      <c r="T2593">
        <v>77317</v>
      </c>
      <c r="U2593">
        <v>232.24199999999999</v>
      </c>
      <c r="X2593">
        <v>76929</v>
      </c>
      <c r="Y2593">
        <v>231.077</v>
      </c>
      <c r="Z2593">
        <v>2099359</v>
      </c>
      <c r="AA2593">
        <v>182870311</v>
      </c>
      <c r="AB2593">
        <v>549.29999999999995</v>
      </c>
      <c r="AC2593">
        <v>6.306</v>
      </c>
      <c r="AD2593">
        <v>1721801</v>
      </c>
      <c r="AE2593">
        <v>5.1719999999999997</v>
      </c>
      <c r="AF2593">
        <v>0.105</v>
      </c>
      <c r="AG2593">
        <v>9.5</v>
      </c>
      <c r="AH2593" t="s">
        <v>204</v>
      </c>
      <c r="AV2593">
        <v>75.459999999999994</v>
      </c>
      <c r="AW2593">
        <v>332915074</v>
      </c>
      <c r="AX2593">
        <v>35.607999999999997</v>
      </c>
      <c r="AY2593">
        <v>38.299999999999997</v>
      </c>
      <c r="AZ2593">
        <v>15.413</v>
      </c>
      <c r="BA2593">
        <v>9.7319999999999993</v>
      </c>
      <c r="BB2593">
        <v>54225.446000000004</v>
      </c>
      <c r="BC2593">
        <v>1.2</v>
      </c>
      <c r="BD2593">
        <v>151.089</v>
      </c>
      <c r="BE2593">
        <v>10.79</v>
      </c>
      <c r="BF2593">
        <v>19.100000000000001</v>
      </c>
      <c r="BG2593">
        <v>24.6</v>
      </c>
      <c r="BI2593">
        <v>2.77</v>
      </c>
      <c r="BJ2593">
        <v>78.86</v>
      </c>
      <c r="BK2593">
        <v>0.92600000000000005</v>
      </c>
    </row>
    <row r="2594" spans="1:67" x14ac:dyDescent="0.3">
      <c r="A2594" t="s">
        <v>210</v>
      </c>
      <c r="B2594" t="s">
        <v>211</v>
      </c>
      <c r="C2594" t="s">
        <v>116</v>
      </c>
      <c r="D2594" s="33">
        <v>44154</v>
      </c>
      <c r="E2594">
        <v>11766704</v>
      </c>
      <c r="F2594">
        <v>192204</v>
      </c>
      <c r="G2594">
        <v>166419.28599999999</v>
      </c>
      <c r="H2594">
        <v>254041</v>
      </c>
      <c r="I2594">
        <v>2042</v>
      </c>
      <c r="J2594">
        <v>1409.7139999999999</v>
      </c>
      <c r="K2594">
        <v>35344.461000000003</v>
      </c>
      <c r="L2594">
        <v>577.33600000000001</v>
      </c>
      <c r="M2594">
        <v>499.88499999999999</v>
      </c>
      <c r="N2594">
        <v>763.08</v>
      </c>
      <c r="O2594">
        <v>6.1340000000000003</v>
      </c>
      <c r="P2594">
        <v>4.234</v>
      </c>
      <c r="Q2594">
        <v>1.18</v>
      </c>
      <c r="R2594">
        <v>18742</v>
      </c>
      <c r="S2594">
        <v>56.296999999999997</v>
      </c>
      <c r="T2594">
        <v>78341</v>
      </c>
      <c r="U2594">
        <v>235.31800000000001</v>
      </c>
      <c r="X2594">
        <v>78515</v>
      </c>
      <c r="Y2594">
        <v>235.84100000000001</v>
      </c>
      <c r="Z2594">
        <v>2076500</v>
      </c>
      <c r="AA2594">
        <v>184946811</v>
      </c>
      <c r="AB2594">
        <v>555.53800000000001</v>
      </c>
      <c r="AC2594">
        <v>6.2370000000000001</v>
      </c>
      <c r="AD2594">
        <v>1753575</v>
      </c>
      <c r="AE2594">
        <v>5.2670000000000003</v>
      </c>
      <c r="AF2594">
        <v>0.104</v>
      </c>
      <c r="AG2594">
        <v>9.6</v>
      </c>
      <c r="AH2594" t="s">
        <v>204</v>
      </c>
      <c r="AV2594">
        <v>75.459999999999994</v>
      </c>
      <c r="AW2594">
        <v>332915074</v>
      </c>
      <c r="AX2594">
        <v>35.607999999999997</v>
      </c>
      <c r="AY2594">
        <v>38.299999999999997</v>
      </c>
      <c r="AZ2594">
        <v>15.413</v>
      </c>
      <c r="BA2594">
        <v>9.7319999999999993</v>
      </c>
      <c r="BB2594">
        <v>54225.446000000004</v>
      </c>
      <c r="BC2594">
        <v>1.2</v>
      </c>
      <c r="BD2594">
        <v>151.089</v>
      </c>
      <c r="BE2594">
        <v>10.79</v>
      </c>
      <c r="BF2594">
        <v>19.100000000000001</v>
      </c>
      <c r="BG2594">
        <v>24.6</v>
      </c>
      <c r="BI2594">
        <v>2.77</v>
      </c>
      <c r="BJ2594">
        <v>78.86</v>
      </c>
      <c r="BK2594">
        <v>0.92600000000000005</v>
      </c>
    </row>
    <row r="2595" spans="1:67" x14ac:dyDescent="0.3">
      <c r="A2595" t="s">
        <v>210</v>
      </c>
      <c r="B2595" t="s">
        <v>211</v>
      </c>
      <c r="C2595" t="s">
        <v>116</v>
      </c>
      <c r="D2595" s="33">
        <v>44155</v>
      </c>
      <c r="E2595">
        <v>11968222</v>
      </c>
      <c r="F2595">
        <v>201518</v>
      </c>
      <c r="G2595">
        <v>169676.14300000001</v>
      </c>
      <c r="H2595">
        <v>255990</v>
      </c>
      <c r="I2595">
        <v>1949</v>
      </c>
      <c r="J2595">
        <v>1516.7139999999999</v>
      </c>
      <c r="K2595">
        <v>35949.775000000001</v>
      </c>
      <c r="L2595">
        <v>605.31399999999996</v>
      </c>
      <c r="M2595">
        <v>509.66800000000001</v>
      </c>
      <c r="N2595">
        <v>768.93499999999995</v>
      </c>
      <c r="O2595">
        <v>5.8540000000000001</v>
      </c>
      <c r="P2595">
        <v>4.556</v>
      </c>
      <c r="Q2595">
        <v>1.1599999999999999</v>
      </c>
      <c r="R2595">
        <v>18916</v>
      </c>
      <c r="S2595">
        <v>56.819000000000003</v>
      </c>
      <c r="T2595">
        <v>79734</v>
      </c>
      <c r="U2595">
        <v>239.50299999999999</v>
      </c>
      <c r="X2595">
        <v>80283</v>
      </c>
      <c r="Y2595">
        <v>241.15199999999999</v>
      </c>
      <c r="Z2595">
        <v>2150634</v>
      </c>
      <c r="AA2595">
        <v>187097445</v>
      </c>
      <c r="AB2595">
        <v>561.99800000000005</v>
      </c>
      <c r="AC2595">
        <v>6.46</v>
      </c>
      <c r="AD2595">
        <v>1788678</v>
      </c>
      <c r="AE2595">
        <v>5.3730000000000002</v>
      </c>
      <c r="AF2595">
        <v>0.10299999999999999</v>
      </c>
      <c r="AG2595">
        <v>9.6999999999999993</v>
      </c>
      <c r="AH2595" t="s">
        <v>204</v>
      </c>
      <c r="AV2595">
        <v>75.459999999999994</v>
      </c>
      <c r="AW2595">
        <v>332915074</v>
      </c>
      <c r="AX2595">
        <v>35.607999999999997</v>
      </c>
      <c r="AY2595">
        <v>38.299999999999997</v>
      </c>
      <c r="AZ2595">
        <v>15.413</v>
      </c>
      <c r="BA2595">
        <v>9.7319999999999993</v>
      </c>
      <c r="BB2595">
        <v>54225.446000000004</v>
      </c>
      <c r="BC2595">
        <v>1.2</v>
      </c>
      <c r="BD2595">
        <v>151.089</v>
      </c>
      <c r="BE2595">
        <v>10.79</v>
      </c>
      <c r="BF2595">
        <v>19.100000000000001</v>
      </c>
      <c r="BG2595">
        <v>24.6</v>
      </c>
      <c r="BI2595">
        <v>2.77</v>
      </c>
      <c r="BJ2595">
        <v>78.86</v>
      </c>
      <c r="BK2595">
        <v>0.92600000000000005</v>
      </c>
    </row>
    <row r="2596" spans="1:67" x14ac:dyDescent="0.3">
      <c r="A2596" t="s">
        <v>210</v>
      </c>
      <c r="B2596" t="s">
        <v>211</v>
      </c>
      <c r="C2596" t="s">
        <v>116</v>
      </c>
      <c r="D2596" s="33">
        <v>44156</v>
      </c>
      <c r="E2596">
        <v>12148438</v>
      </c>
      <c r="F2596">
        <v>180216</v>
      </c>
      <c r="G2596">
        <v>171787</v>
      </c>
      <c r="H2596">
        <v>257628</v>
      </c>
      <c r="I2596">
        <v>1638</v>
      </c>
      <c r="J2596">
        <v>1554.5709999999999</v>
      </c>
      <c r="K2596">
        <v>36491.101999999999</v>
      </c>
      <c r="L2596">
        <v>541.327</v>
      </c>
      <c r="M2596">
        <v>516.00800000000004</v>
      </c>
      <c r="N2596">
        <v>773.85500000000002</v>
      </c>
      <c r="O2596">
        <v>4.92</v>
      </c>
      <c r="P2596">
        <v>4.67</v>
      </c>
      <c r="Q2596">
        <v>1.1399999999999999</v>
      </c>
      <c r="R2596">
        <v>19091</v>
      </c>
      <c r="S2596">
        <v>57.344999999999999</v>
      </c>
      <c r="T2596">
        <v>79858</v>
      </c>
      <c r="U2596">
        <v>239.875</v>
      </c>
      <c r="X2596">
        <v>81657</v>
      </c>
      <c r="Y2596">
        <v>245.279</v>
      </c>
      <c r="Z2596">
        <v>1856945</v>
      </c>
      <c r="AA2596">
        <v>188954390</v>
      </c>
      <c r="AB2596">
        <v>567.57500000000005</v>
      </c>
      <c r="AC2596">
        <v>5.5780000000000003</v>
      </c>
      <c r="AD2596">
        <v>1825602</v>
      </c>
      <c r="AE2596">
        <v>5.484</v>
      </c>
      <c r="AF2596">
        <v>0.10199999999999999</v>
      </c>
      <c r="AG2596">
        <v>9.8000000000000007</v>
      </c>
      <c r="AH2596" t="s">
        <v>204</v>
      </c>
      <c r="AV2596">
        <v>75.459999999999994</v>
      </c>
      <c r="AW2596">
        <v>332915074</v>
      </c>
      <c r="AX2596">
        <v>35.607999999999997</v>
      </c>
      <c r="AY2596">
        <v>38.299999999999997</v>
      </c>
      <c r="AZ2596">
        <v>15.413</v>
      </c>
      <c r="BA2596">
        <v>9.7319999999999993</v>
      </c>
      <c r="BB2596">
        <v>54225.446000000004</v>
      </c>
      <c r="BC2596">
        <v>1.2</v>
      </c>
      <c r="BD2596">
        <v>151.089</v>
      </c>
      <c r="BE2596">
        <v>10.79</v>
      </c>
      <c r="BF2596">
        <v>19.100000000000001</v>
      </c>
      <c r="BG2596">
        <v>24.6</v>
      </c>
      <c r="BI2596">
        <v>2.77</v>
      </c>
      <c r="BJ2596">
        <v>78.86</v>
      </c>
      <c r="BK2596">
        <v>0.92600000000000005</v>
      </c>
    </row>
    <row r="2597" spans="1:67" x14ac:dyDescent="0.3">
      <c r="A2597" t="s">
        <v>210</v>
      </c>
      <c r="B2597" t="s">
        <v>211</v>
      </c>
      <c r="C2597" t="s">
        <v>116</v>
      </c>
      <c r="D2597" s="33">
        <v>44157</v>
      </c>
      <c r="E2597">
        <v>12295409</v>
      </c>
      <c r="F2597">
        <v>146971</v>
      </c>
      <c r="G2597">
        <v>172847.571</v>
      </c>
      <c r="H2597">
        <v>258689</v>
      </c>
      <c r="I2597">
        <v>1061</v>
      </c>
      <c r="J2597">
        <v>1593.5709999999999</v>
      </c>
      <c r="K2597">
        <v>36932.569000000003</v>
      </c>
      <c r="L2597">
        <v>441.46699999999998</v>
      </c>
      <c r="M2597">
        <v>519.19399999999996</v>
      </c>
      <c r="N2597">
        <v>777.04200000000003</v>
      </c>
      <c r="O2597">
        <v>3.1869999999999998</v>
      </c>
      <c r="P2597">
        <v>4.7869999999999999</v>
      </c>
      <c r="Q2597">
        <v>1.1200000000000001</v>
      </c>
      <c r="R2597">
        <v>19658</v>
      </c>
      <c r="S2597">
        <v>59.048000000000002</v>
      </c>
      <c r="T2597">
        <v>81792</v>
      </c>
      <c r="U2597">
        <v>245.684</v>
      </c>
      <c r="X2597">
        <v>82545</v>
      </c>
      <c r="Y2597">
        <v>247.946</v>
      </c>
      <c r="Z2597">
        <v>1422427</v>
      </c>
      <c r="AA2597">
        <v>190376817</v>
      </c>
      <c r="AB2597">
        <v>571.84799999999996</v>
      </c>
      <c r="AC2597">
        <v>4.2729999999999997</v>
      </c>
      <c r="AD2597">
        <v>1857727</v>
      </c>
      <c r="AE2597">
        <v>5.58</v>
      </c>
      <c r="AF2597">
        <v>0.1</v>
      </c>
      <c r="AG2597">
        <v>10</v>
      </c>
      <c r="AH2597" t="s">
        <v>204</v>
      </c>
      <c r="AV2597">
        <v>75.459999999999994</v>
      </c>
      <c r="AW2597">
        <v>332915074</v>
      </c>
      <c r="AX2597">
        <v>35.607999999999997</v>
      </c>
      <c r="AY2597">
        <v>38.299999999999997</v>
      </c>
      <c r="AZ2597">
        <v>15.413</v>
      </c>
      <c r="BA2597">
        <v>9.7319999999999993</v>
      </c>
      <c r="BB2597">
        <v>54225.446000000004</v>
      </c>
      <c r="BC2597">
        <v>1.2</v>
      </c>
      <c r="BD2597">
        <v>151.089</v>
      </c>
      <c r="BE2597">
        <v>10.79</v>
      </c>
      <c r="BF2597">
        <v>19.100000000000001</v>
      </c>
      <c r="BG2597">
        <v>24.6</v>
      </c>
      <c r="BI2597">
        <v>2.77</v>
      </c>
      <c r="BJ2597">
        <v>78.86</v>
      </c>
      <c r="BK2597">
        <v>0.92600000000000005</v>
      </c>
      <c r="BL2597">
        <v>336796</v>
      </c>
      <c r="BM2597">
        <v>12.88</v>
      </c>
      <c r="BN2597">
        <v>27.08</v>
      </c>
      <c r="BO2597">
        <v>1011.6574054558999</v>
      </c>
    </row>
    <row r="2598" spans="1:67" x14ac:dyDescent="0.3">
      <c r="A2598" t="s">
        <v>210</v>
      </c>
      <c r="B2598" t="s">
        <v>211</v>
      </c>
      <c r="C2598" t="s">
        <v>116</v>
      </c>
      <c r="D2598" s="33">
        <v>44158</v>
      </c>
      <c r="E2598">
        <v>12476644</v>
      </c>
      <c r="F2598">
        <v>181235</v>
      </c>
      <c r="G2598">
        <v>176878.14300000001</v>
      </c>
      <c r="H2598">
        <v>259762</v>
      </c>
      <c r="I2598">
        <v>1073</v>
      </c>
      <c r="J2598">
        <v>1630.5709999999999</v>
      </c>
      <c r="K2598">
        <v>37476.957000000002</v>
      </c>
      <c r="L2598">
        <v>544.38800000000003</v>
      </c>
      <c r="M2598">
        <v>531.30100000000004</v>
      </c>
      <c r="N2598">
        <v>780.26499999999999</v>
      </c>
      <c r="O2598">
        <v>3.2229999999999999</v>
      </c>
      <c r="P2598">
        <v>4.8979999999999997</v>
      </c>
      <c r="Q2598">
        <v>1.1000000000000001</v>
      </c>
      <c r="R2598">
        <v>20176</v>
      </c>
      <c r="S2598">
        <v>60.603999999999999</v>
      </c>
      <c r="T2598">
        <v>84173</v>
      </c>
      <c r="U2598">
        <v>252.83600000000001</v>
      </c>
      <c r="X2598">
        <v>83417</v>
      </c>
      <c r="Y2598">
        <v>250.565</v>
      </c>
      <c r="Z2598">
        <v>1673788</v>
      </c>
      <c r="AA2598">
        <v>192050605</v>
      </c>
      <c r="AB2598">
        <v>576.87599999999998</v>
      </c>
      <c r="AC2598">
        <v>5.0279999999999996</v>
      </c>
      <c r="AD2598">
        <v>1883599</v>
      </c>
      <c r="AE2598">
        <v>5.6580000000000004</v>
      </c>
      <c r="AF2598">
        <v>0.1</v>
      </c>
      <c r="AG2598">
        <v>10</v>
      </c>
      <c r="AH2598" t="s">
        <v>204</v>
      </c>
      <c r="AV2598">
        <v>75.459999999999994</v>
      </c>
      <c r="AW2598">
        <v>332915074</v>
      </c>
      <c r="AX2598">
        <v>35.607999999999997</v>
      </c>
      <c r="AY2598">
        <v>38.299999999999997</v>
      </c>
      <c r="AZ2598">
        <v>15.413</v>
      </c>
      <c r="BA2598">
        <v>9.7319999999999993</v>
      </c>
      <c r="BB2598">
        <v>54225.446000000004</v>
      </c>
      <c r="BC2598">
        <v>1.2</v>
      </c>
      <c r="BD2598">
        <v>151.089</v>
      </c>
      <c r="BE2598">
        <v>10.79</v>
      </c>
      <c r="BF2598">
        <v>19.100000000000001</v>
      </c>
      <c r="BG2598">
        <v>24.6</v>
      </c>
      <c r="BI2598">
        <v>2.77</v>
      </c>
      <c r="BJ2598">
        <v>78.86</v>
      </c>
      <c r="BK2598">
        <v>0.92600000000000005</v>
      </c>
    </row>
    <row r="2599" spans="1:67" x14ac:dyDescent="0.3">
      <c r="A2599" t="s">
        <v>210</v>
      </c>
      <c r="B2599" t="s">
        <v>211</v>
      </c>
      <c r="C2599" t="s">
        <v>116</v>
      </c>
      <c r="D2599" s="33">
        <v>44159</v>
      </c>
      <c r="E2599">
        <v>12649961</v>
      </c>
      <c r="F2599">
        <v>173317</v>
      </c>
      <c r="G2599">
        <v>178172.429</v>
      </c>
      <c r="H2599">
        <v>261900</v>
      </c>
      <c r="I2599">
        <v>2138</v>
      </c>
      <c r="J2599">
        <v>1691.857</v>
      </c>
      <c r="K2599">
        <v>37997.561999999998</v>
      </c>
      <c r="L2599">
        <v>520.60400000000004</v>
      </c>
      <c r="M2599">
        <v>535.18899999999996</v>
      </c>
      <c r="N2599">
        <v>786.68700000000001</v>
      </c>
      <c r="O2599">
        <v>6.4219999999999997</v>
      </c>
      <c r="P2599">
        <v>5.0819999999999999</v>
      </c>
      <c r="Q2599">
        <v>1.07</v>
      </c>
      <c r="R2599">
        <v>20572</v>
      </c>
      <c r="S2599">
        <v>61.793999999999997</v>
      </c>
      <c r="T2599">
        <v>86039</v>
      </c>
      <c r="U2599">
        <v>258.44099999999997</v>
      </c>
      <c r="X2599">
        <v>84715</v>
      </c>
      <c r="Y2599">
        <v>254.464</v>
      </c>
      <c r="Z2599">
        <v>1972024</v>
      </c>
      <c r="AA2599">
        <v>194022629</v>
      </c>
      <c r="AB2599">
        <v>582.79899999999998</v>
      </c>
      <c r="AC2599">
        <v>5.9240000000000004</v>
      </c>
      <c r="AD2599">
        <v>1893097</v>
      </c>
      <c r="AE2599">
        <v>5.6859999999999999</v>
      </c>
      <c r="AF2599">
        <v>9.9000000000000005E-2</v>
      </c>
      <c r="AG2599">
        <v>10.1</v>
      </c>
      <c r="AH2599" t="s">
        <v>204</v>
      </c>
      <c r="AV2599">
        <v>75.459999999999994</v>
      </c>
      <c r="AW2599">
        <v>332915074</v>
      </c>
      <c r="AX2599">
        <v>35.607999999999997</v>
      </c>
      <c r="AY2599">
        <v>38.299999999999997</v>
      </c>
      <c r="AZ2599">
        <v>15.413</v>
      </c>
      <c r="BA2599">
        <v>9.7319999999999993</v>
      </c>
      <c r="BB2599">
        <v>54225.446000000004</v>
      </c>
      <c r="BC2599">
        <v>1.2</v>
      </c>
      <c r="BD2599">
        <v>151.089</v>
      </c>
      <c r="BE2599">
        <v>10.79</v>
      </c>
      <c r="BF2599">
        <v>19.100000000000001</v>
      </c>
      <c r="BG2599">
        <v>24.6</v>
      </c>
      <c r="BI2599">
        <v>2.77</v>
      </c>
      <c r="BJ2599">
        <v>78.86</v>
      </c>
      <c r="BK2599">
        <v>0.92600000000000005</v>
      </c>
    </row>
    <row r="2600" spans="1:67" x14ac:dyDescent="0.3">
      <c r="A2600" t="s">
        <v>210</v>
      </c>
      <c r="B2600" t="s">
        <v>211</v>
      </c>
      <c r="C2600" t="s">
        <v>116</v>
      </c>
      <c r="D2600" s="33">
        <v>44160</v>
      </c>
      <c r="E2600">
        <v>12830293</v>
      </c>
      <c r="F2600">
        <v>180332</v>
      </c>
      <c r="G2600">
        <v>179399</v>
      </c>
      <c r="H2600">
        <v>264151</v>
      </c>
      <c r="I2600">
        <v>2251</v>
      </c>
      <c r="J2600">
        <v>1736</v>
      </c>
      <c r="K2600">
        <v>38539.237000000001</v>
      </c>
      <c r="L2600">
        <v>541.67600000000004</v>
      </c>
      <c r="M2600">
        <v>538.87300000000005</v>
      </c>
      <c r="N2600">
        <v>793.44899999999996</v>
      </c>
      <c r="O2600">
        <v>6.7610000000000001</v>
      </c>
      <c r="P2600">
        <v>5.2149999999999999</v>
      </c>
      <c r="Q2600">
        <v>1.05</v>
      </c>
      <c r="R2600">
        <v>20831</v>
      </c>
      <c r="S2600">
        <v>62.572000000000003</v>
      </c>
      <c r="T2600">
        <v>87121</v>
      </c>
      <c r="U2600">
        <v>261.69099999999997</v>
      </c>
      <c r="X2600">
        <v>85845</v>
      </c>
      <c r="Y2600">
        <v>257.85899999999998</v>
      </c>
      <c r="Z2600">
        <v>2225955</v>
      </c>
      <c r="AA2600">
        <v>196248584</v>
      </c>
      <c r="AB2600">
        <v>589.48500000000001</v>
      </c>
      <c r="AC2600">
        <v>6.6859999999999999</v>
      </c>
      <c r="AD2600">
        <v>1911182</v>
      </c>
      <c r="AE2600">
        <v>5.7409999999999997</v>
      </c>
      <c r="AF2600">
        <v>9.9000000000000005E-2</v>
      </c>
      <c r="AG2600">
        <v>10.1</v>
      </c>
      <c r="AH2600" t="s">
        <v>204</v>
      </c>
      <c r="AV2600">
        <v>75.459999999999994</v>
      </c>
      <c r="AW2600">
        <v>332915074</v>
      </c>
      <c r="AX2600">
        <v>35.607999999999997</v>
      </c>
      <c r="AY2600">
        <v>38.299999999999997</v>
      </c>
      <c r="AZ2600">
        <v>15.413</v>
      </c>
      <c r="BA2600">
        <v>9.7319999999999993</v>
      </c>
      <c r="BB2600">
        <v>54225.446000000004</v>
      </c>
      <c r="BC2600">
        <v>1.2</v>
      </c>
      <c r="BD2600">
        <v>151.089</v>
      </c>
      <c r="BE2600">
        <v>10.79</v>
      </c>
      <c r="BF2600">
        <v>19.100000000000001</v>
      </c>
      <c r="BG2600">
        <v>24.6</v>
      </c>
      <c r="BI2600">
        <v>2.77</v>
      </c>
      <c r="BJ2600">
        <v>78.86</v>
      </c>
      <c r="BK2600">
        <v>0.92600000000000005</v>
      </c>
    </row>
    <row r="2601" spans="1:67" x14ac:dyDescent="0.3">
      <c r="A2601" t="s">
        <v>210</v>
      </c>
      <c r="B2601" t="s">
        <v>211</v>
      </c>
      <c r="C2601" t="s">
        <v>116</v>
      </c>
      <c r="D2601" s="33">
        <v>44161</v>
      </c>
      <c r="E2601">
        <v>12947727</v>
      </c>
      <c r="F2601">
        <v>117434</v>
      </c>
      <c r="G2601">
        <v>168717.571</v>
      </c>
      <c r="H2601">
        <v>265554</v>
      </c>
      <c r="I2601">
        <v>1403</v>
      </c>
      <c r="J2601">
        <v>1644.7139999999999</v>
      </c>
      <c r="K2601">
        <v>38891.982000000004</v>
      </c>
      <c r="L2601">
        <v>352.745</v>
      </c>
      <c r="M2601">
        <v>506.78899999999999</v>
      </c>
      <c r="N2601">
        <v>797.66300000000001</v>
      </c>
      <c r="O2601">
        <v>4.2140000000000004</v>
      </c>
      <c r="P2601">
        <v>4.9400000000000004</v>
      </c>
      <c r="Q2601">
        <v>1.03</v>
      </c>
      <c r="R2601">
        <v>21025</v>
      </c>
      <c r="S2601">
        <v>63.154000000000003</v>
      </c>
      <c r="T2601">
        <v>86550</v>
      </c>
      <c r="U2601">
        <v>259.976</v>
      </c>
      <c r="X2601">
        <v>86419</v>
      </c>
      <c r="Y2601">
        <v>259.58300000000003</v>
      </c>
      <c r="Z2601">
        <v>1506925</v>
      </c>
      <c r="AA2601">
        <v>197755509</v>
      </c>
      <c r="AB2601">
        <v>594.01199999999994</v>
      </c>
      <c r="AC2601">
        <v>4.5259999999999998</v>
      </c>
      <c r="AD2601">
        <v>1829814</v>
      </c>
      <c r="AE2601">
        <v>5.4960000000000004</v>
      </c>
      <c r="AF2601">
        <v>9.9000000000000005E-2</v>
      </c>
      <c r="AG2601">
        <v>10.1</v>
      </c>
      <c r="AH2601" t="s">
        <v>204</v>
      </c>
      <c r="AV2601">
        <v>75.459999999999994</v>
      </c>
      <c r="AW2601">
        <v>332915074</v>
      </c>
      <c r="AX2601">
        <v>35.607999999999997</v>
      </c>
      <c r="AY2601">
        <v>38.299999999999997</v>
      </c>
      <c r="AZ2601">
        <v>15.413</v>
      </c>
      <c r="BA2601">
        <v>9.7319999999999993</v>
      </c>
      <c r="BB2601">
        <v>54225.446000000004</v>
      </c>
      <c r="BC2601">
        <v>1.2</v>
      </c>
      <c r="BD2601">
        <v>151.089</v>
      </c>
      <c r="BE2601">
        <v>10.79</v>
      </c>
      <c r="BF2601">
        <v>19.100000000000001</v>
      </c>
      <c r="BG2601">
        <v>24.6</v>
      </c>
      <c r="BI2601">
        <v>2.77</v>
      </c>
      <c r="BJ2601">
        <v>78.86</v>
      </c>
      <c r="BK2601">
        <v>0.92600000000000005</v>
      </c>
    </row>
    <row r="2602" spans="1:67" x14ac:dyDescent="0.3">
      <c r="A2602" t="s">
        <v>210</v>
      </c>
      <c r="B2602" t="s">
        <v>211</v>
      </c>
      <c r="C2602" t="s">
        <v>116</v>
      </c>
      <c r="D2602" s="33">
        <v>44162</v>
      </c>
      <c r="E2602">
        <v>13162358</v>
      </c>
      <c r="F2602">
        <v>214631</v>
      </c>
      <c r="G2602">
        <v>170590.85699999999</v>
      </c>
      <c r="H2602">
        <v>267106</v>
      </c>
      <c r="I2602">
        <v>1552</v>
      </c>
      <c r="J2602">
        <v>1588</v>
      </c>
      <c r="K2602">
        <v>39536.684000000001</v>
      </c>
      <c r="L2602">
        <v>644.702</v>
      </c>
      <c r="M2602">
        <v>512.41600000000005</v>
      </c>
      <c r="N2602">
        <v>802.32500000000005</v>
      </c>
      <c r="O2602">
        <v>4.6619999999999999</v>
      </c>
      <c r="P2602">
        <v>4.7699999999999996</v>
      </c>
      <c r="Q2602">
        <v>1.05</v>
      </c>
      <c r="R2602">
        <v>21327</v>
      </c>
      <c r="S2602">
        <v>64.061000000000007</v>
      </c>
      <c r="T2602">
        <v>88100</v>
      </c>
      <c r="U2602">
        <v>264.63200000000001</v>
      </c>
      <c r="X2602">
        <v>85020</v>
      </c>
      <c r="Y2602">
        <v>255.38</v>
      </c>
      <c r="Z2602">
        <v>1513221</v>
      </c>
      <c r="AA2602">
        <v>199268730</v>
      </c>
      <c r="AB2602">
        <v>598.55700000000002</v>
      </c>
      <c r="AC2602">
        <v>4.5449999999999999</v>
      </c>
      <c r="AD2602">
        <v>1738755</v>
      </c>
      <c r="AE2602">
        <v>5.2229999999999999</v>
      </c>
      <c r="AF2602">
        <v>0.10100000000000001</v>
      </c>
      <c r="AG2602">
        <v>9.9</v>
      </c>
      <c r="AH2602" t="s">
        <v>204</v>
      </c>
      <c r="AV2602">
        <v>75.459999999999994</v>
      </c>
      <c r="AW2602">
        <v>332915074</v>
      </c>
      <c r="AX2602">
        <v>35.607999999999997</v>
      </c>
      <c r="AY2602">
        <v>38.299999999999997</v>
      </c>
      <c r="AZ2602">
        <v>15.413</v>
      </c>
      <c r="BA2602">
        <v>9.7319999999999993</v>
      </c>
      <c r="BB2602">
        <v>54225.446000000004</v>
      </c>
      <c r="BC2602">
        <v>1.2</v>
      </c>
      <c r="BD2602">
        <v>151.089</v>
      </c>
      <c r="BE2602">
        <v>10.79</v>
      </c>
      <c r="BF2602">
        <v>19.100000000000001</v>
      </c>
      <c r="BG2602">
        <v>24.6</v>
      </c>
      <c r="BI2602">
        <v>2.77</v>
      </c>
      <c r="BJ2602">
        <v>78.86</v>
      </c>
      <c r="BK2602">
        <v>0.92600000000000005</v>
      </c>
    </row>
    <row r="2603" spans="1:67" x14ac:dyDescent="0.3">
      <c r="A2603" t="s">
        <v>210</v>
      </c>
      <c r="B2603" t="s">
        <v>211</v>
      </c>
      <c r="C2603" t="s">
        <v>116</v>
      </c>
      <c r="D2603" s="33">
        <v>44163</v>
      </c>
      <c r="E2603">
        <v>13330570</v>
      </c>
      <c r="F2603">
        <v>168212</v>
      </c>
      <c r="G2603">
        <v>168876</v>
      </c>
      <c r="H2603">
        <v>268464</v>
      </c>
      <c r="I2603">
        <v>1358</v>
      </c>
      <c r="J2603">
        <v>1548</v>
      </c>
      <c r="K2603">
        <v>40041.953999999998</v>
      </c>
      <c r="L2603">
        <v>505.27</v>
      </c>
      <c r="M2603">
        <v>507.26499999999999</v>
      </c>
      <c r="N2603">
        <v>806.404</v>
      </c>
      <c r="O2603">
        <v>4.0789999999999997</v>
      </c>
      <c r="P2603">
        <v>4.6500000000000004</v>
      </c>
      <c r="Q2603">
        <v>1.06</v>
      </c>
      <c r="R2603">
        <v>21483</v>
      </c>
      <c r="S2603">
        <v>64.53</v>
      </c>
      <c r="T2603">
        <v>89600</v>
      </c>
      <c r="U2603">
        <v>269.13799999999998</v>
      </c>
      <c r="X2603">
        <v>85974</v>
      </c>
      <c r="Y2603">
        <v>258.24599999999998</v>
      </c>
      <c r="Z2603">
        <v>1348560</v>
      </c>
      <c r="AA2603">
        <v>200617290</v>
      </c>
      <c r="AB2603">
        <v>602.60799999999995</v>
      </c>
      <c r="AC2603">
        <v>4.0510000000000002</v>
      </c>
      <c r="AD2603">
        <v>1666129</v>
      </c>
      <c r="AE2603">
        <v>5.0049999999999999</v>
      </c>
      <c r="AF2603">
        <v>0.104</v>
      </c>
      <c r="AG2603">
        <v>9.6</v>
      </c>
      <c r="AH2603" t="s">
        <v>204</v>
      </c>
      <c r="AV2603">
        <v>75.459999999999994</v>
      </c>
      <c r="AW2603">
        <v>332915074</v>
      </c>
      <c r="AX2603">
        <v>35.607999999999997</v>
      </c>
      <c r="AY2603">
        <v>38.299999999999997</v>
      </c>
      <c r="AZ2603">
        <v>15.413</v>
      </c>
      <c r="BA2603">
        <v>9.7319999999999993</v>
      </c>
      <c r="BB2603">
        <v>54225.446000000004</v>
      </c>
      <c r="BC2603">
        <v>1.2</v>
      </c>
      <c r="BD2603">
        <v>151.089</v>
      </c>
      <c r="BE2603">
        <v>10.79</v>
      </c>
      <c r="BF2603">
        <v>19.100000000000001</v>
      </c>
      <c r="BG2603">
        <v>24.6</v>
      </c>
      <c r="BI2603">
        <v>2.77</v>
      </c>
      <c r="BJ2603">
        <v>78.86</v>
      </c>
      <c r="BK2603">
        <v>0.92600000000000005</v>
      </c>
    </row>
    <row r="2604" spans="1:67" x14ac:dyDescent="0.3">
      <c r="A2604" t="s">
        <v>210</v>
      </c>
      <c r="B2604" t="s">
        <v>211</v>
      </c>
      <c r="C2604" t="s">
        <v>116</v>
      </c>
      <c r="D2604" s="33">
        <v>44164</v>
      </c>
      <c r="E2604">
        <v>13470988</v>
      </c>
      <c r="F2604">
        <v>140418</v>
      </c>
      <c r="G2604">
        <v>167939.85699999999</v>
      </c>
      <c r="H2604">
        <v>269515</v>
      </c>
      <c r="I2604">
        <v>1051</v>
      </c>
      <c r="J2604">
        <v>1546.5709999999999</v>
      </c>
      <c r="K2604">
        <v>40463.737000000001</v>
      </c>
      <c r="L2604">
        <v>421.78300000000002</v>
      </c>
      <c r="M2604">
        <v>504.45299999999997</v>
      </c>
      <c r="N2604">
        <v>809.56100000000004</v>
      </c>
      <c r="O2604">
        <v>3.157</v>
      </c>
      <c r="P2604">
        <v>4.6459999999999999</v>
      </c>
      <c r="Q2604">
        <v>1.07</v>
      </c>
      <c r="R2604">
        <v>21919</v>
      </c>
      <c r="S2604">
        <v>65.84</v>
      </c>
      <c r="T2604">
        <v>92448</v>
      </c>
      <c r="U2604">
        <v>277.69200000000001</v>
      </c>
      <c r="X2604">
        <v>87382</v>
      </c>
      <c r="Y2604">
        <v>262.47500000000002</v>
      </c>
      <c r="Z2604">
        <v>1152041</v>
      </c>
      <c r="AA2604">
        <v>201769331</v>
      </c>
      <c r="AB2604">
        <v>606.06799999999998</v>
      </c>
      <c r="AC2604">
        <v>3.46</v>
      </c>
      <c r="AD2604">
        <v>1627502</v>
      </c>
      <c r="AE2604">
        <v>4.8890000000000002</v>
      </c>
      <c r="AF2604">
        <v>0.107</v>
      </c>
      <c r="AG2604">
        <v>9.3000000000000007</v>
      </c>
      <c r="AH2604" t="s">
        <v>204</v>
      </c>
      <c r="AV2604">
        <v>75.459999999999994</v>
      </c>
      <c r="AW2604">
        <v>332915074</v>
      </c>
      <c r="AX2604">
        <v>35.607999999999997</v>
      </c>
      <c r="AY2604">
        <v>38.299999999999997</v>
      </c>
      <c r="AZ2604">
        <v>15.413</v>
      </c>
      <c r="BA2604">
        <v>9.7319999999999993</v>
      </c>
      <c r="BB2604">
        <v>54225.446000000004</v>
      </c>
      <c r="BC2604">
        <v>1.2</v>
      </c>
      <c r="BD2604">
        <v>151.089</v>
      </c>
      <c r="BE2604">
        <v>10.79</v>
      </c>
      <c r="BF2604">
        <v>19.100000000000001</v>
      </c>
      <c r="BG2604">
        <v>24.6</v>
      </c>
      <c r="BI2604">
        <v>2.77</v>
      </c>
      <c r="BJ2604">
        <v>78.86</v>
      </c>
      <c r="BK2604">
        <v>0.92600000000000005</v>
      </c>
      <c r="BL2604">
        <v>353248.6</v>
      </c>
      <c r="BM2604">
        <v>13.22</v>
      </c>
      <c r="BN2604">
        <v>28.96</v>
      </c>
      <c r="BO2604">
        <v>1061.07721634737</v>
      </c>
    </row>
    <row r="2605" spans="1:67" x14ac:dyDescent="0.3">
      <c r="A2605" t="s">
        <v>210</v>
      </c>
      <c r="B2605" t="s">
        <v>211</v>
      </c>
      <c r="C2605" t="s">
        <v>116</v>
      </c>
      <c r="D2605" s="33">
        <v>44165</v>
      </c>
      <c r="E2605">
        <v>13626324</v>
      </c>
      <c r="F2605">
        <v>155336</v>
      </c>
      <c r="G2605">
        <v>164240</v>
      </c>
      <c r="H2605">
        <v>270827</v>
      </c>
      <c r="I2605">
        <v>1312</v>
      </c>
      <c r="J2605">
        <v>1580.7139999999999</v>
      </c>
      <c r="K2605">
        <v>40930.33</v>
      </c>
      <c r="L2605">
        <v>466.59300000000002</v>
      </c>
      <c r="M2605">
        <v>493.339</v>
      </c>
      <c r="N2605">
        <v>813.50199999999995</v>
      </c>
      <c r="O2605">
        <v>3.9409999999999998</v>
      </c>
      <c r="P2605">
        <v>4.7480000000000002</v>
      </c>
      <c r="Q2605">
        <v>1.0900000000000001</v>
      </c>
      <c r="R2605">
        <v>22500</v>
      </c>
      <c r="S2605">
        <v>67.584999999999994</v>
      </c>
      <c r="T2605">
        <v>95095</v>
      </c>
      <c r="U2605">
        <v>285.64299999999997</v>
      </c>
      <c r="X2605">
        <v>88259</v>
      </c>
      <c r="Y2605">
        <v>265.11</v>
      </c>
      <c r="Z2605">
        <v>1465994</v>
      </c>
      <c r="AA2605">
        <v>203235325</v>
      </c>
      <c r="AB2605">
        <v>610.47199999999998</v>
      </c>
      <c r="AC2605">
        <v>4.4039999999999999</v>
      </c>
      <c r="AD2605">
        <v>1597817</v>
      </c>
      <c r="AE2605">
        <v>4.7990000000000004</v>
      </c>
      <c r="AF2605">
        <v>0.11</v>
      </c>
      <c r="AG2605">
        <v>9.1</v>
      </c>
      <c r="AH2605" t="s">
        <v>204</v>
      </c>
      <c r="AV2605">
        <v>75.459999999999994</v>
      </c>
      <c r="AW2605">
        <v>332915074</v>
      </c>
      <c r="AX2605">
        <v>35.607999999999997</v>
      </c>
      <c r="AY2605">
        <v>38.299999999999997</v>
      </c>
      <c r="AZ2605">
        <v>15.413</v>
      </c>
      <c r="BA2605">
        <v>9.7319999999999993</v>
      </c>
      <c r="BB2605">
        <v>54225.446000000004</v>
      </c>
      <c r="BC2605">
        <v>1.2</v>
      </c>
      <c r="BD2605">
        <v>151.089</v>
      </c>
      <c r="BE2605">
        <v>10.79</v>
      </c>
      <c r="BF2605">
        <v>19.100000000000001</v>
      </c>
      <c r="BG2605">
        <v>24.6</v>
      </c>
      <c r="BI2605">
        <v>2.77</v>
      </c>
      <c r="BJ2605">
        <v>78.86</v>
      </c>
      <c r="BK2605">
        <v>0.92600000000000005</v>
      </c>
    </row>
    <row r="2606" spans="1:67" x14ac:dyDescent="0.3">
      <c r="A2606" t="s">
        <v>210</v>
      </c>
      <c r="B2606" t="s">
        <v>211</v>
      </c>
      <c r="C2606" t="s">
        <v>116</v>
      </c>
      <c r="D2606" s="33">
        <v>44166</v>
      </c>
      <c r="E2606">
        <v>13823237</v>
      </c>
      <c r="F2606">
        <v>196913</v>
      </c>
      <c r="G2606">
        <v>167610.85699999999</v>
      </c>
      <c r="H2606">
        <v>273379</v>
      </c>
      <c r="I2606">
        <v>2552</v>
      </c>
      <c r="J2606">
        <v>1639.857</v>
      </c>
      <c r="K2606">
        <v>41521.811999999998</v>
      </c>
      <c r="L2606">
        <v>591.48099999999999</v>
      </c>
      <c r="M2606">
        <v>503.464</v>
      </c>
      <c r="N2606">
        <v>821.16700000000003</v>
      </c>
      <c r="O2606">
        <v>7.6660000000000004</v>
      </c>
      <c r="P2606">
        <v>4.9260000000000002</v>
      </c>
      <c r="Q2606">
        <v>1.1100000000000001</v>
      </c>
      <c r="R2606">
        <v>22868</v>
      </c>
      <c r="S2606">
        <v>68.69</v>
      </c>
      <c r="T2606">
        <v>96673</v>
      </c>
      <c r="U2606">
        <v>290.38299999999998</v>
      </c>
      <c r="X2606">
        <v>89208</v>
      </c>
      <c r="Y2606">
        <v>267.95999999999998</v>
      </c>
      <c r="Z2606">
        <v>1843746</v>
      </c>
      <c r="AA2606">
        <v>205079071</v>
      </c>
      <c r="AB2606">
        <v>616.01</v>
      </c>
      <c r="AC2606">
        <v>5.5380000000000003</v>
      </c>
      <c r="AD2606">
        <v>1579492</v>
      </c>
      <c r="AE2606">
        <v>4.7439999999999998</v>
      </c>
      <c r="AF2606">
        <v>0.113</v>
      </c>
      <c r="AG2606">
        <v>8.8000000000000007</v>
      </c>
      <c r="AH2606" t="s">
        <v>204</v>
      </c>
      <c r="AV2606">
        <v>75.459999999999994</v>
      </c>
      <c r="AW2606">
        <v>332915074</v>
      </c>
      <c r="AX2606">
        <v>35.607999999999997</v>
      </c>
      <c r="AY2606">
        <v>38.299999999999997</v>
      </c>
      <c r="AZ2606">
        <v>15.413</v>
      </c>
      <c r="BA2606">
        <v>9.7319999999999993</v>
      </c>
      <c r="BB2606">
        <v>54225.446000000004</v>
      </c>
      <c r="BC2606">
        <v>1.2</v>
      </c>
      <c r="BD2606">
        <v>151.089</v>
      </c>
      <c r="BE2606">
        <v>10.79</v>
      </c>
      <c r="BF2606">
        <v>19.100000000000001</v>
      </c>
      <c r="BG2606">
        <v>24.6</v>
      </c>
      <c r="BI2606">
        <v>2.77</v>
      </c>
      <c r="BJ2606">
        <v>78.86</v>
      </c>
      <c r="BK2606">
        <v>0.92600000000000005</v>
      </c>
    </row>
    <row r="2607" spans="1:67" x14ac:dyDescent="0.3">
      <c r="A2607" t="s">
        <v>210</v>
      </c>
      <c r="B2607" t="s">
        <v>211</v>
      </c>
      <c r="C2607" t="s">
        <v>116</v>
      </c>
      <c r="D2607" s="33">
        <v>44167</v>
      </c>
      <c r="E2607">
        <v>14018737</v>
      </c>
      <c r="F2607">
        <v>195500</v>
      </c>
      <c r="G2607">
        <v>169777.71400000001</v>
      </c>
      <c r="H2607">
        <v>276209</v>
      </c>
      <c r="I2607">
        <v>2830</v>
      </c>
      <c r="J2607">
        <v>1722.5709999999999</v>
      </c>
      <c r="K2607">
        <v>42109.048999999999</v>
      </c>
      <c r="L2607">
        <v>587.23699999999997</v>
      </c>
      <c r="M2607">
        <v>509.97300000000001</v>
      </c>
      <c r="N2607">
        <v>829.66800000000001</v>
      </c>
      <c r="O2607">
        <v>8.5009999999999994</v>
      </c>
      <c r="P2607">
        <v>5.1740000000000004</v>
      </c>
      <c r="Q2607">
        <v>1.1200000000000001</v>
      </c>
      <c r="R2607">
        <v>22962</v>
      </c>
      <c r="S2607">
        <v>68.972999999999999</v>
      </c>
      <c r="T2607">
        <v>97838</v>
      </c>
      <c r="U2607">
        <v>293.88299999999998</v>
      </c>
      <c r="X2607">
        <v>89902</v>
      </c>
      <c r="Y2607">
        <v>270.04500000000002</v>
      </c>
      <c r="Z2607">
        <v>2099167</v>
      </c>
      <c r="AA2607">
        <v>207178238</v>
      </c>
      <c r="AB2607">
        <v>622.31600000000003</v>
      </c>
      <c r="AC2607">
        <v>6.3049999999999997</v>
      </c>
      <c r="AD2607">
        <v>1561379</v>
      </c>
      <c r="AE2607">
        <v>4.6900000000000004</v>
      </c>
      <c r="AF2607">
        <v>0.11799999999999999</v>
      </c>
      <c r="AG2607">
        <v>8.5</v>
      </c>
      <c r="AH2607" t="s">
        <v>204</v>
      </c>
      <c r="AV2607">
        <v>71.760000000000005</v>
      </c>
      <c r="AW2607">
        <v>332915074</v>
      </c>
      <c r="AX2607">
        <v>35.607999999999997</v>
      </c>
      <c r="AY2607">
        <v>38.299999999999997</v>
      </c>
      <c r="AZ2607">
        <v>15.413</v>
      </c>
      <c r="BA2607">
        <v>9.7319999999999993</v>
      </c>
      <c r="BB2607">
        <v>54225.446000000004</v>
      </c>
      <c r="BC2607">
        <v>1.2</v>
      </c>
      <c r="BD2607">
        <v>151.089</v>
      </c>
      <c r="BE2607">
        <v>10.79</v>
      </c>
      <c r="BF2607">
        <v>19.100000000000001</v>
      </c>
      <c r="BG2607">
        <v>24.6</v>
      </c>
      <c r="BI2607">
        <v>2.77</v>
      </c>
      <c r="BJ2607">
        <v>78.86</v>
      </c>
      <c r="BK2607">
        <v>0.92600000000000005</v>
      </c>
    </row>
    <row r="2608" spans="1:67" x14ac:dyDescent="0.3">
      <c r="A2608" t="s">
        <v>210</v>
      </c>
      <c r="B2608" t="s">
        <v>211</v>
      </c>
      <c r="C2608" t="s">
        <v>116</v>
      </c>
      <c r="D2608" s="33">
        <v>44168</v>
      </c>
      <c r="E2608">
        <v>14239140</v>
      </c>
      <c r="F2608">
        <v>220403</v>
      </c>
      <c r="G2608">
        <v>184487.571</v>
      </c>
      <c r="H2608">
        <v>279178</v>
      </c>
      <c r="I2608">
        <v>2969</v>
      </c>
      <c r="J2608">
        <v>1946.2860000000001</v>
      </c>
      <c r="K2608">
        <v>42771.088000000003</v>
      </c>
      <c r="L2608">
        <v>662.04</v>
      </c>
      <c r="M2608">
        <v>554.15800000000002</v>
      </c>
      <c r="N2608">
        <v>838.58600000000001</v>
      </c>
      <c r="O2608">
        <v>8.9179999999999993</v>
      </c>
      <c r="P2608">
        <v>5.8460000000000001</v>
      </c>
      <c r="Q2608">
        <v>1.1399999999999999</v>
      </c>
      <c r="R2608">
        <v>23043</v>
      </c>
      <c r="S2608">
        <v>69.215999999999994</v>
      </c>
      <c r="T2608">
        <v>97849</v>
      </c>
      <c r="U2608">
        <v>293.916</v>
      </c>
      <c r="X2608">
        <v>91087</v>
      </c>
      <c r="Y2608">
        <v>273.60399999999998</v>
      </c>
      <c r="Z2608">
        <v>2148088</v>
      </c>
      <c r="AA2608">
        <v>209326326</v>
      </c>
      <c r="AB2608">
        <v>628.76800000000003</v>
      </c>
      <c r="AC2608">
        <v>6.452</v>
      </c>
      <c r="AD2608">
        <v>1652974</v>
      </c>
      <c r="AE2608">
        <v>4.9649999999999999</v>
      </c>
      <c r="AF2608">
        <v>0.11899999999999999</v>
      </c>
      <c r="AG2608">
        <v>8.4</v>
      </c>
      <c r="AH2608" t="s">
        <v>204</v>
      </c>
      <c r="AV2608">
        <v>71.760000000000005</v>
      </c>
      <c r="AW2608">
        <v>332915074</v>
      </c>
      <c r="AX2608">
        <v>35.607999999999997</v>
      </c>
      <c r="AY2608">
        <v>38.299999999999997</v>
      </c>
      <c r="AZ2608">
        <v>15.413</v>
      </c>
      <c r="BA2608">
        <v>9.7319999999999993</v>
      </c>
      <c r="BB2608">
        <v>54225.446000000004</v>
      </c>
      <c r="BC2608">
        <v>1.2</v>
      </c>
      <c r="BD2608">
        <v>151.089</v>
      </c>
      <c r="BE2608">
        <v>10.79</v>
      </c>
      <c r="BF2608">
        <v>19.100000000000001</v>
      </c>
      <c r="BG2608">
        <v>24.6</v>
      </c>
      <c r="BI2608">
        <v>2.77</v>
      </c>
      <c r="BJ2608">
        <v>78.86</v>
      </c>
      <c r="BK2608">
        <v>0.92600000000000005</v>
      </c>
    </row>
    <row r="2609" spans="1:67" x14ac:dyDescent="0.3">
      <c r="A2609" t="s">
        <v>210</v>
      </c>
      <c r="B2609" t="s">
        <v>211</v>
      </c>
      <c r="C2609" t="s">
        <v>116</v>
      </c>
      <c r="D2609" s="33">
        <v>44169</v>
      </c>
      <c r="E2609">
        <v>14474790</v>
      </c>
      <c r="F2609">
        <v>235650</v>
      </c>
      <c r="G2609">
        <v>187490.28599999999</v>
      </c>
      <c r="H2609">
        <v>281790</v>
      </c>
      <c r="I2609">
        <v>2612</v>
      </c>
      <c r="J2609">
        <v>2097.7139999999999</v>
      </c>
      <c r="K2609">
        <v>43478.925999999999</v>
      </c>
      <c r="L2609">
        <v>707.83799999999997</v>
      </c>
      <c r="M2609">
        <v>563.178</v>
      </c>
      <c r="N2609">
        <v>846.43200000000002</v>
      </c>
      <c r="O2609">
        <v>7.8460000000000001</v>
      </c>
      <c r="P2609">
        <v>6.3010000000000002</v>
      </c>
      <c r="Q2609">
        <v>1.1399999999999999</v>
      </c>
      <c r="R2609">
        <v>23123</v>
      </c>
      <c r="S2609">
        <v>69.456000000000003</v>
      </c>
      <c r="T2609">
        <v>98140</v>
      </c>
      <c r="U2609">
        <v>294.79000000000002</v>
      </c>
      <c r="X2609">
        <v>94018</v>
      </c>
      <c r="Y2609">
        <v>282.40800000000002</v>
      </c>
      <c r="Z2609">
        <v>2118854</v>
      </c>
      <c r="AA2609">
        <v>211445180</v>
      </c>
      <c r="AB2609">
        <v>635.13199999999995</v>
      </c>
      <c r="AC2609">
        <v>6.3650000000000002</v>
      </c>
      <c r="AD2609">
        <v>1739493</v>
      </c>
      <c r="AE2609">
        <v>5.2249999999999996</v>
      </c>
      <c r="AF2609">
        <v>0.12</v>
      </c>
      <c r="AG2609">
        <v>8.3000000000000007</v>
      </c>
      <c r="AH2609" t="s">
        <v>204</v>
      </c>
      <c r="AV2609">
        <v>71.760000000000005</v>
      </c>
      <c r="AW2609">
        <v>332915074</v>
      </c>
      <c r="AX2609">
        <v>35.607999999999997</v>
      </c>
      <c r="AY2609">
        <v>38.299999999999997</v>
      </c>
      <c r="AZ2609">
        <v>15.413</v>
      </c>
      <c r="BA2609">
        <v>9.7319999999999993</v>
      </c>
      <c r="BB2609">
        <v>54225.446000000004</v>
      </c>
      <c r="BC2609">
        <v>1.2</v>
      </c>
      <c r="BD2609">
        <v>151.089</v>
      </c>
      <c r="BE2609">
        <v>10.79</v>
      </c>
      <c r="BF2609">
        <v>19.100000000000001</v>
      </c>
      <c r="BG2609">
        <v>24.6</v>
      </c>
      <c r="BI2609">
        <v>2.77</v>
      </c>
      <c r="BJ2609">
        <v>78.86</v>
      </c>
      <c r="BK2609">
        <v>0.92600000000000005</v>
      </c>
    </row>
    <row r="2610" spans="1:67" x14ac:dyDescent="0.3">
      <c r="A2610" t="s">
        <v>210</v>
      </c>
      <c r="B2610" t="s">
        <v>211</v>
      </c>
      <c r="C2610" t="s">
        <v>116</v>
      </c>
      <c r="D2610" s="33">
        <v>44170</v>
      </c>
      <c r="E2610">
        <v>14696867</v>
      </c>
      <c r="F2610">
        <v>222077</v>
      </c>
      <c r="G2610">
        <v>195185.28599999999</v>
      </c>
      <c r="H2610">
        <v>284180</v>
      </c>
      <c r="I2610">
        <v>2390</v>
      </c>
      <c r="J2610">
        <v>2245.143</v>
      </c>
      <c r="K2610">
        <v>44145.993999999999</v>
      </c>
      <c r="L2610">
        <v>667.06799999999998</v>
      </c>
      <c r="M2610">
        <v>586.29200000000003</v>
      </c>
      <c r="N2610">
        <v>853.61099999999999</v>
      </c>
      <c r="O2610">
        <v>7.1790000000000003</v>
      </c>
      <c r="P2610">
        <v>6.7439999999999998</v>
      </c>
      <c r="Q2610">
        <v>1.1399999999999999</v>
      </c>
      <c r="R2610">
        <v>23172</v>
      </c>
      <c r="S2610">
        <v>69.602999999999994</v>
      </c>
      <c r="T2610">
        <v>97246</v>
      </c>
      <c r="U2610">
        <v>292.10500000000002</v>
      </c>
      <c r="X2610">
        <v>94854</v>
      </c>
      <c r="Y2610">
        <v>284.92</v>
      </c>
      <c r="Z2610">
        <v>1691683</v>
      </c>
      <c r="AA2610">
        <v>213136863</v>
      </c>
      <c r="AB2610">
        <v>640.21400000000006</v>
      </c>
      <c r="AC2610">
        <v>5.0810000000000004</v>
      </c>
      <c r="AD2610">
        <v>1788510</v>
      </c>
      <c r="AE2610">
        <v>5.3719999999999999</v>
      </c>
      <c r="AF2610">
        <v>0.12</v>
      </c>
      <c r="AG2610">
        <v>8.3000000000000007</v>
      </c>
      <c r="AH2610" t="s">
        <v>204</v>
      </c>
      <c r="AV2610">
        <v>71.760000000000005</v>
      </c>
      <c r="AW2610">
        <v>332915074</v>
      </c>
      <c r="AX2610">
        <v>35.607999999999997</v>
      </c>
      <c r="AY2610">
        <v>38.299999999999997</v>
      </c>
      <c r="AZ2610">
        <v>15.413</v>
      </c>
      <c r="BA2610">
        <v>9.7319999999999993</v>
      </c>
      <c r="BB2610">
        <v>54225.446000000004</v>
      </c>
      <c r="BC2610">
        <v>1.2</v>
      </c>
      <c r="BD2610">
        <v>151.089</v>
      </c>
      <c r="BE2610">
        <v>10.79</v>
      </c>
      <c r="BF2610">
        <v>19.100000000000001</v>
      </c>
      <c r="BG2610">
        <v>24.6</v>
      </c>
      <c r="BI2610">
        <v>2.77</v>
      </c>
      <c r="BJ2610">
        <v>78.86</v>
      </c>
      <c r="BK2610">
        <v>0.92600000000000005</v>
      </c>
    </row>
    <row r="2611" spans="1:67" x14ac:dyDescent="0.3">
      <c r="A2611" t="s">
        <v>210</v>
      </c>
      <c r="B2611" t="s">
        <v>211</v>
      </c>
      <c r="C2611" t="s">
        <v>116</v>
      </c>
      <c r="D2611" s="33">
        <v>44171</v>
      </c>
      <c r="E2611">
        <v>14876105</v>
      </c>
      <c r="F2611">
        <v>179238</v>
      </c>
      <c r="G2611">
        <v>200731</v>
      </c>
      <c r="H2611">
        <v>285583</v>
      </c>
      <c r="I2611">
        <v>1403</v>
      </c>
      <c r="J2611">
        <v>2295.4290000000001</v>
      </c>
      <c r="K2611">
        <v>44684.383999999998</v>
      </c>
      <c r="L2611">
        <v>538.39</v>
      </c>
      <c r="M2611">
        <v>602.95000000000005</v>
      </c>
      <c r="N2611">
        <v>857.82500000000005</v>
      </c>
      <c r="O2611">
        <v>4.2140000000000004</v>
      </c>
      <c r="P2611">
        <v>6.8949999999999996</v>
      </c>
      <c r="Q2611">
        <v>1.1299999999999999</v>
      </c>
      <c r="R2611">
        <v>23435</v>
      </c>
      <c r="S2611">
        <v>70.393000000000001</v>
      </c>
      <c r="T2611">
        <v>98653</v>
      </c>
      <c r="U2611">
        <v>296.33100000000002</v>
      </c>
      <c r="X2611">
        <v>94877</v>
      </c>
      <c r="Y2611">
        <v>284.98899999999998</v>
      </c>
      <c r="Z2611">
        <v>1292919</v>
      </c>
      <c r="AA2611">
        <v>214429782</v>
      </c>
      <c r="AB2611">
        <v>644.09799999999996</v>
      </c>
      <c r="AC2611">
        <v>3.8839999999999999</v>
      </c>
      <c r="AD2611">
        <v>1808636</v>
      </c>
      <c r="AE2611">
        <v>5.4329999999999998</v>
      </c>
      <c r="AF2611">
        <v>0.12</v>
      </c>
      <c r="AG2611">
        <v>8.3000000000000007</v>
      </c>
      <c r="AH2611" t="s">
        <v>204</v>
      </c>
      <c r="AV2611">
        <v>71.760000000000005</v>
      </c>
      <c r="AW2611">
        <v>332915074</v>
      </c>
      <c r="AX2611">
        <v>35.607999999999997</v>
      </c>
      <c r="AY2611">
        <v>38.299999999999997</v>
      </c>
      <c r="AZ2611">
        <v>15.413</v>
      </c>
      <c r="BA2611">
        <v>9.7319999999999993</v>
      </c>
      <c r="BB2611">
        <v>54225.446000000004</v>
      </c>
      <c r="BC2611">
        <v>1.2</v>
      </c>
      <c r="BD2611">
        <v>151.089</v>
      </c>
      <c r="BE2611">
        <v>10.79</v>
      </c>
      <c r="BF2611">
        <v>19.100000000000001</v>
      </c>
      <c r="BG2611">
        <v>24.6</v>
      </c>
      <c r="BI2611">
        <v>2.77</v>
      </c>
      <c r="BJ2611">
        <v>78.86</v>
      </c>
      <c r="BK2611">
        <v>0.92600000000000005</v>
      </c>
      <c r="BL2611">
        <v>372660.8</v>
      </c>
      <c r="BM2611">
        <v>13.65</v>
      </c>
      <c r="BN2611">
        <v>33.49</v>
      </c>
      <c r="BO2611">
        <v>1119.3869821587</v>
      </c>
    </row>
    <row r="2612" spans="1:67" x14ac:dyDescent="0.3">
      <c r="A2612" t="s">
        <v>210</v>
      </c>
      <c r="B2612" t="s">
        <v>211</v>
      </c>
      <c r="C2612" t="s">
        <v>116</v>
      </c>
      <c r="D2612" s="33">
        <v>44172</v>
      </c>
      <c r="E2612">
        <v>15071633</v>
      </c>
      <c r="F2612">
        <v>195528</v>
      </c>
      <c r="G2612">
        <v>206472.71400000001</v>
      </c>
      <c r="H2612">
        <v>287142</v>
      </c>
      <c r="I2612">
        <v>1559</v>
      </c>
      <c r="J2612">
        <v>2330.7139999999999</v>
      </c>
      <c r="K2612">
        <v>45271.705000000002</v>
      </c>
      <c r="L2612">
        <v>587.32100000000003</v>
      </c>
      <c r="M2612">
        <v>620.19600000000003</v>
      </c>
      <c r="N2612">
        <v>862.50800000000004</v>
      </c>
      <c r="O2612">
        <v>4.6829999999999998</v>
      </c>
      <c r="P2612">
        <v>7.0010000000000003</v>
      </c>
      <c r="Q2612">
        <v>1.1200000000000001</v>
      </c>
      <c r="R2612">
        <v>23892</v>
      </c>
      <c r="S2612">
        <v>71.766000000000005</v>
      </c>
      <c r="T2612">
        <v>101027</v>
      </c>
      <c r="U2612">
        <v>303.46199999999999</v>
      </c>
      <c r="X2612">
        <v>95428</v>
      </c>
      <c r="Y2612">
        <v>286.64400000000001</v>
      </c>
      <c r="Z2612">
        <v>1540616</v>
      </c>
      <c r="AA2612">
        <v>215970398</v>
      </c>
      <c r="AB2612">
        <v>648.72500000000002</v>
      </c>
      <c r="AC2612">
        <v>4.6280000000000001</v>
      </c>
      <c r="AD2612">
        <v>1819296</v>
      </c>
      <c r="AE2612">
        <v>5.4649999999999999</v>
      </c>
      <c r="AF2612">
        <v>0.11899999999999999</v>
      </c>
      <c r="AG2612">
        <v>8.4</v>
      </c>
      <c r="AH2612" t="s">
        <v>204</v>
      </c>
      <c r="AV2612">
        <v>71.760000000000005</v>
      </c>
      <c r="AW2612">
        <v>332915074</v>
      </c>
      <c r="AX2612">
        <v>35.607999999999997</v>
      </c>
      <c r="AY2612">
        <v>38.299999999999997</v>
      </c>
      <c r="AZ2612">
        <v>15.413</v>
      </c>
      <c r="BA2612">
        <v>9.7319999999999993</v>
      </c>
      <c r="BB2612">
        <v>54225.446000000004</v>
      </c>
      <c r="BC2612">
        <v>1.2</v>
      </c>
      <c r="BD2612">
        <v>151.089</v>
      </c>
      <c r="BE2612">
        <v>10.79</v>
      </c>
      <c r="BF2612">
        <v>19.100000000000001</v>
      </c>
      <c r="BG2612">
        <v>24.6</v>
      </c>
      <c r="BI2612">
        <v>2.77</v>
      </c>
      <c r="BJ2612">
        <v>78.86</v>
      </c>
      <c r="BK2612">
        <v>0.92600000000000005</v>
      </c>
    </row>
    <row r="2613" spans="1:67" x14ac:dyDescent="0.3">
      <c r="A2613" t="s">
        <v>210</v>
      </c>
      <c r="B2613" t="s">
        <v>211</v>
      </c>
      <c r="C2613" t="s">
        <v>116</v>
      </c>
      <c r="D2613" s="33">
        <v>44173</v>
      </c>
      <c r="E2613">
        <v>15298176</v>
      </c>
      <c r="F2613">
        <v>226543</v>
      </c>
      <c r="G2613">
        <v>210705.571</v>
      </c>
      <c r="H2613">
        <v>289725</v>
      </c>
      <c r="I2613">
        <v>2583</v>
      </c>
      <c r="J2613">
        <v>2335.143</v>
      </c>
      <c r="K2613">
        <v>45952.188000000002</v>
      </c>
      <c r="L2613">
        <v>680.48299999999995</v>
      </c>
      <c r="M2613">
        <v>632.91099999999994</v>
      </c>
      <c r="N2613">
        <v>870.26700000000005</v>
      </c>
      <c r="O2613">
        <v>7.7590000000000003</v>
      </c>
      <c r="P2613">
        <v>7.0140000000000002</v>
      </c>
      <c r="Q2613">
        <v>1.1100000000000001</v>
      </c>
      <c r="R2613">
        <v>24197</v>
      </c>
      <c r="S2613">
        <v>72.682000000000002</v>
      </c>
      <c r="T2613">
        <v>102304</v>
      </c>
      <c r="U2613">
        <v>307.298</v>
      </c>
      <c r="X2613">
        <v>95762</v>
      </c>
      <c r="Y2613">
        <v>287.64699999999999</v>
      </c>
      <c r="Z2613">
        <v>1915892</v>
      </c>
      <c r="AA2613">
        <v>217886290</v>
      </c>
      <c r="AB2613">
        <v>654.48</v>
      </c>
      <c r="AC2613">
        <v>5.7549999999999999</v>
      </c>
      <c r="AD2613">
        <v>1829603</v>
      </c>
      <c r="AE2613">
        <v>5.4960000000000004</v>
      </c>
      <c r="AF2613">
        <v>0.11899999999999999</v>
      </c>
      <c r="AG2613">
        <v>8.4</v>
      </c>
      <c r="AH2613" t="s">
        <v>204</v>
      </c>
      <c r="AV2613">
        <v>71.760000000000005</v>
      </c>
      <c r="AW2613">
        <v>332915074</v>
      </c>
      <c r="AX2613">
        <v>35.607999999999997</v>
      </c>
      <c r="AY2613">
        <v>38.299999999999997</v>
      </c>
      <c r="AZ2613">
        <v>15.413</v>
      </c>
      <c r="BA2613">
        <v>9.7319999999999993</v>
      </c>
      <c r="BB2613">
        <v>54225.446000000004</v>
      </c>
      <c r="BC2613">
        <v>1.2</v>
      </c>
      <c r="BD2613">
        <v>151.089</v>
      </c>
      <c r="BE2613">
        <v>10.79</v>
      </c>
      <c r="BF2613">
        <v>19.100000000000001</v>
      </c>
      <c r="BG2613">
        <v>24.6</v>
      </c>
      <c r="BI2613">
        <v>2.77</v>
      </c>
      <c r="BJ2613">
        <v>78.86</v>
      </c>
      <c r="BK2613">
        <v>0.92600000000000005</v>
      </c>
    </row>
    <row r="2614" spans="1:67" x14ac:dyDescent="0.3">
      <c r="A2614" t="s">
        <v>210</v>
      </c>
      <c r="B2614" t="s">
        <v>211</v>
      </c>
      <c r="C2614" t="s">
        <v>116</v>
      </c>
      <c r="D2614" s="33">
        <v>44174</v>
      </c>
      <c r="E2614">
        <v>15516357</v>
      </c>
      <c r="F2614">
        <v>218181</v>
      </c>
      <c r="G2614">
        <v>213945.71400000001</v>
      </c>
      <c r="H2614">
        <v>292906</v>
      </c>
      <c r="I2614">
        <v>3181</v>
      </c>
      <c r="J2614">
        <v>2385.2860000000001</v>
      </c>
      <c r="K2614">
        <v>46607.553</v>
      </c>
      <c r="L2614">
        <v>655.36500000000001</v>
      </c>
      <c r="M2614">
        <v>642.64400000000001</v>
      </c>
      <c r="N2614">
        <v>879.822</v>
      </c>
      <c r="O2614">
        <v>9.5549999999999997</v>
      </c>
      <c r="P2614">
        <v>7.165</v>
      </c>
      <c r="Q2614">
        <v>1.1000000000000001</v>
      </c>
      <c r="R2614">
        <v>24612</v>
      </c>
      <c r="S2614">
        <v>73.929000000000002</v>
      </c>
      <c r="T2614">
        <v>104371</v>
      </c>
      <c r="U2614">
        <v>313.50599999999997</v>
      </c>
      <c r="X2614">
        <v>96919</v>
      </c>
      <c r="Y2614">
        <v>291.12200000000001</v>
      </c>
      <c r="Z2614">
        <v>2124783</v>
      </c>
      <c r="AA2614">
        <v>220011073</v>
      </c>
      <c r="AB2614">
        <v>660.86199999999997</v>
      </c>
      <c r="AC2614">
        <v>6.3819999999999997</v>
      </c>
      <c r="AD2614">
        <v>1833262</v>
      </c>
      <c r="AE2614">
        <v>5.5069999999999997</v>
      </c>
      <c r="AF2614">
        <v>0.11799999999999999</v>
      </c>
      <c r="AG2614">
        <v>8.5</v>
      </c>
      <c r="AH2614" t="s">
        <v>204</v>
      </c>
      <c r="AV2614">
        <v>71.760000000000005</v>
      </c>
      <c r="AW2614">
        <v>332915074</v>
      </c>
      <c r="AX2614">
        <v>35.607999999999997</v>
      </c>
      <c r="AY2614">
        <v>38.299999999999997</v>
      </c>
      <c r="AZ2614">
        <v>15.413</v>
      </c>
      <c r="BA2614">
        <v>9.7319999999999993</v>
      </c>
      <c r="BB2614">
        <v>54225.446000000004</v>
      </c>
      <c r="BC2614">
        <v>1.2</v>
      </c>
      <c r="BD2614">
        <v>151.089</v>
      </c>
      <c r="BE2614">
        <v>10.79</v>
      </c>
      <c r="BF2614">
        <v>19.100000000000001</v>
      </c>
      <c r="BG2614">
        <v>24.6</v>
      </c>
      <c r="BI2614">
        <v>2.77</v>
      </c>
      <c r="BJ2614">
        <v>78.86</v>
      </c>
      <c r="BK2614">
        <v>0.92600000000000005</v>
      </c>
    </row>
    <row r="2615" spans="1:67" x14ac:dyDescent="0.3">
      <c r="A2615" t="s">
        <v>210</v>
      </c>
      <c r="B2615" t="s">
        <v>211</v>
      </c>
      <c r="C2615" t="s">
        <v>116</v>
      </c>
      <c r="D2615" s="33">
        <v>44175</v>
      </c>
      <c r="E2615">
        <v>15753334</v>
      </c>
      <c r="F2615">
        <v>236977</v>
      </c>
      <c r="G2615">
        <v>216313.429</v>
      </c>
      <c r="H2615">
        <v>295892</v>
      </c>
      <c r="I2615">
        <v>2986</v>
      </c>
      <c r="J2615">
        <v>2387.7139999999999</v>
      </c>
      <c r="K2615">
        <v>47319.377</v>
      </c>
      <c r="L2615">
        <v>711.82399999999996</v>
      </c>
      <c r="M2615">
        <v>649.75599999999997</v>
      </c>
      <c r="N2615">
        <v>888.79100000000005</v>
      </c>
      <c r="O2615">
        <v>8.9689999999999994</v>
      </c>
      <c r="P2615">
        <v>7.1719999999999997</v>
      </c>
      <c r="Q2615">
        <v>1.0900000000000001</v>
      </c>
      <c r="R2615">
        <v>24636</v>
      </c>
      <c r="S2615">
        <v>74.001000000000005</v>
      </c>
      <c r="T2615">
        <v>105048</v>
      </c>
      <c r="U2615">
        <v>315.54000000000002</v>
      </c>
      <c r="X2615">
        <v>98268</v>
      </c>
      <c r="Y2615">
        <v>295.17399999999998</v>
      </c>
      <c r="Z2615">
        <v>2182273</v>
      </c>
      <c r="AA2615">
        <v>222193346</v>
      </c>
      <c r="AB2615">
        <v>667.41700000000003</v>
      </c>
      <c r="AC2615">
        <v>6.5549999999999997</v>
      </c>
      <c r="AD2615">
        <v>1838146</v>
      </c>
      <c r="AE2615">
        <v>5.5209999999999999</v>
      </c>
      <c r="AF2615">
        <v>0.11700000000000001</v>
      </c>
      <c r="AG2615">
        <v>8.5</v>
      </c>
      <c r="AH2615" t="s">
        <v>204</v>
      </c>
      <c r="AV2615">
        <v>71.760000000000005</v>
      </c>
      <c r="AW2615">
        <v>332915074</v>
      </c>
      <c r="AX2615">
        <v>35.607999999999997</v>
      </c>
      <c r="AY2615">
        <v>38.299999999999997</v>
      </c>
      <c r="AZ2615">
        <v>15.413</v>
      </c>
      <c r="BA2615">
        <v>9.7319999999999993</v>
      </c>
      <c r="BB2615">
        <v>54225.446000000004</v>
      </c>
      <c r="BC2615">
        <v>1.2</v>
      </c>
      <c r="BD2615">
        <v>151.089</v>
      </c>
      <c r="BE2615">
        <v>10.79</v>
      </c>
      <c r="BF2615">
        <v>19.100000000000001</v>
      </c>
      <c r="BG2615">
        <v>24.6</v>
      </c>
      <c r="BI2615">
        <v>2.77</v>
      </c>
      <c r="BJ2615">
        <v>78.86</v>
      </c>
      <c r="BK2615">
        <v>0.92600000000000005</v>
      </c>
    </row>
    <row r="2616" spans="1:67" x14ac:dyDescent="0.3">
      <c r="A2616" t="s">
        <v>210</v>
      </c>
      <c r="B2616" t="s">
        <v>211</v>
      </c>
      <c r="C2616" t="s">
        <v>116</v>
      </c>
      <c r="D2616" s="33">
        <v>44176</v>
      </c>
      <c r="E2616">
        <v>15992515</v>
      </c>
      <c r="F2616">
        <v>239181</v>
      </c>
      <c r="G2616">
        <v>216817.85699999999</v>
      </c>
      <c r="H2616">
        <v>299273</v>
      </c>
      <c r="I2616">
        <v>3381</v>
      </c>
      <c r="J2616">
        <v>2497.5709999999999</v>
      </c>
      <c r="K2616">
        <v>48037.822</v>
      </c>
      <c r="L2616">
        <v>718.44399999999996</v>
      </c>
      <c r="M2616">
        <v>651.27099999999996</v>
      </c>
      <c r="N2616">
        <v>898.947</v>
      </c>
      <c r="O2616">
        <v>10.156000000000001</v>
      </c>
      <c r="P2616">
        <v>7.5019999999999998</v>
      </c>
      <c r="Q2616">
        <v>1.08</v>
      </c>
      <c r="R2616">
        <v>24747</v>
      </c>
      <c r="S2616">
        <v>74.334000000000003</v>
      </c>
      <c r="T2616">
        <v>105653</v>
      </c>
      <c r="U2616">
        <v>317.35700000000003</v>
      </c>
      <c r="X2616">
        <v>99501</v>
      </c>
      <c r="Y2616">
        <v>298.87799999999999</v>
      </c>
      <c r="Z2616">
        <v>2057035</v>
      </c>
      <c r="AA2616">
        <v>224250381</v>
      </c>
      <c r="AB2616">
        <v>673.596</v>
      </c>
      <c r="AC2616">
        <v>6.1790000000000003</v>
      </c>
      <c r="AD2616">
        <v>1829314</v>
      </c>
      <c r="AE2616">
        <v>5.4950000000000001</v>
      </c>
      <c r="AF2616">
        <v>0.11700000000000001</v>
      </c>
      <c r="AG2616">
        <v>8.5</v>
      </c>
      <c r="AH2616" t="s">
        <v>204</v>
      </c>
      <c r="AV2616">
        <v>71.760000000000005</v>
      </c>
      <c r="AW2616">
        <v>332915074</v>
      </c>
      <c r="AX2616">
        <v>35.607999999999997</v>
      </c>
      <c r="AY2616">
        <v>38.299999999999997</v>
      </c>
      <c r="AZ2616">
        <v>15.413</v>
      </c>
      <c r="BA2616">
        <v>9.7319999999999993</v>
      </c>
      <c r="BB2616">
        <v>54225.446000000004</v>
      </c>
      <c r="BC2616">
        <v>1.2</v>
      </c>
      <c r="BD2616">
        <v>151.089</v>
      </c>
      <c r="BE2616">
        <v>10.79</v>
      </c>
      <c r="BF2616">
        <v>19.100000000000001</v>
      </c>
      <c r="BG2616">
        <v>24.6</v>
      </c>
      <c r="BI2616">
        <v>2.77</v>
      </c>
      <c r="BJ2616">
        <v>78.86</v>
      </c>
      <c r="BK2616">
        <v>0.92600000000000005</v>
      </c>
    </row>
    <row r="2617" spans="1:67" x14ac:dyDescent="0.3">
      <c r="A2617" t="s">
        <v>210</v>
      </c>
      <c r="B2617" t="s">
        <v>211</v>
      </c>
      <c r="C2617" t="s">
        <v>116</v>
      </c>
      <c r="D2617" s="33">
        <v>44177</v>
      </c>
      <c r="E2617">
        <v>16217147</v>
      </c>
      <c r="F2617">
        <v>224632</v>
      </c>
      <c r="G2617">
        <v>217182.85699999999</v>
      </c>
      <c r="H2617">
        <v>301806</v>
      </c>
      <c r="I2617">
        <v>2533</v>
      </c>
      <c r="J2617">
        <v>2518</v>
      </c>
      <c r="K2617">
        <v>48712.563999999998</v>
      </c>
      <c r="L2617">
        <v>674.74300000000005</v>
      </c>
      <c r="M2617">
        <v>652.36699999999996</v>
      </c>
      <c r="N2617">
        <v>906.55600000000004</v>
      </c>
      <c r="O2617">
        <v>7.609</v>
      </c>
      <c r="P2617">
        <v>7.5629999999999997</v>
      </c>
      <c r="Q2617">
        <v>1.08</v>
      </c>
      <c r="R2617">
        <v>24634</v>
      </c>
      <c r="S2617">
        <v>73.995000000000005</v>
      </c>
      <c r="T2617">
        <v>105358</v>
      </c>
      <c r="U2617">
        <v>316.471</v>
      </c>
      <c r="X2617">
        <v>100640</v>
      </c>
      <c r="Y2617">
        <v>302.29899999999998</v>
      </c>
      <c r="Z2617">
        <v>1722614</v>
      </c>
      <c r="AA2617">
        <v>225972995</v>
      </c>
      <c r="AB2617">
        <v>678.77099999999996</v>
      </c>
      <c r="AC2617">
        <v>5.1740000000000004</v>
      </c>
      <c r="AD2617">
        <v>1833733</v>
      </c>
      <c r="AE2617">
        <v>5.508</v>
      </c>
      <c r="AF2617">
        <v>0.11700000000000001</v>
      </c>
      <c r="AG2617">
        <v>8.5</v>
      </c>
      <c r="AH2617" t="s">
        <v>204</v>
      </c>
      <c r="AV2617">
        <v>71.760000000000005</v>
      </c>
      <c r="AW2617">
        <v>332915074</v>
      </c>
      <c r="AX2617">
        <v>35.607999999999997</v>
      </c>
      <c r="AY2617">
        <v>38.299999999999997</v>
      </c>
      <c r="AZ2617">
        <v>15.413</v>
      </c>
      <c r="BA2617">
        <v>9.7319999999999993</v>
      </c>
      <c r="BB2617">
        <v>54225.446000000004</v>
      </c>
      <c r="BC2617">
        <v>1.2</v>
      </c>
      <c r="BD2617">
        <v>151.089</v>
      </c>
      <c r="BE2617">
        <v>10.79</v>
      </c>
      <c r="BF2617">
        <v>19.100000000000001</v>
      </c>
      <c r="BG2617">
        <v>24.6</v>
      </c>
      <c r="BI2617">
        <v>2.77</v>
      </c>
      <c r="BJ2617">
        <v>78.86</v>
      </c>
      <c r="BK2617">
        <v>0.92600000000000005</v>
      </c>
    </row>
    <row r="2618" spans="1:67" x14ac:dyDescent="0.3">
      <c r="A2618" t="s">
        <v>210</v>
      </c>
      <c r="B2618" t="s">
        <v>211</v>
      </c>
      <c r="C2618" t="s">
        <v>116</v>
      </c>
      <c r="D2618" s="33">
        <v>44178</v>
      </c>
      <c r="E2618">
        <v>16408811</v>
      </c>
      <c r="F2618">
        <v>191664</v>
      </c>
      <c r="G2618">
        <v>218958</v>
      </c>
      <c r="H2618">
        <v>303465</v>
      </c>
      <c r="I2618">
        <v>1659</v>
      </c>
      <c r="J2618">
        <v>2554.5709999999999</v>
      </c>
      <c r="K2618">
        <v>49288.279000000002</v>
      </c>
      <c r="L2618">
        <v>575.71400000000006</v>
      </c>
      <c r="M2618">
        <v>657.69899999999996</v>
      </c>
      <c r="N2618">
        <v>911.53899999999999</v>
      </c>
      <c r="O2618">
        <v>4.9829999999999997</v>
      </c>
      <c r="P2618">
        <v>7.673</v>
      </c>
      <c r="Q2618">
        <v>1.07</v>
      </c>
      <c r="R2618">
        <v>25074</v>
      </c>
      <c r="S2618">
        <v>75.316999999999993</v>
      </c>
      <c r="T2618">
        <v>107402</v>
      </c>
      <c r="U2618">
        <v>322.61099999999999</v>
      </c>
      <c r="X2618">
        <v>101588</v>
      </c>
      <c r="Y2618">
        <v>305.14699999999999</v>
      </c>
      <c r="Z2618">
        <v>1249956</v>
      </c>
      <c r="AA2618">
        <v>227222951</v>
      </c>
      <c r="AB2618">
        <v>682.52499999999998</v>
      </c>
      <c r="AC2618">
        <v>3.7549999999999999</v>
      </c>
      <c r="AD2618">
        <v>1827596</v>
      </c>
      <c r="AE2618">
        <v>5.49</v>
      </c>
      <c r="AF2618">
        <v>0.11799999999999999</v>
      </c>
      <c r="AG2618">
        <v>8.5</v>
      </c>
      <c r="AH2618" t="s">
        <v>204</v>
      </c>
      <c r="AI2618">
        <v>29119</v>
      </c>
      <c r="AJ2618">
        <v>24300</v>
      </c>
      <c r="AK2618">
        <v>5563</v>
      </c>
      <c r="AO2618">
        <v>0.01</v>
      </c>
      <c r="AP2618">
        <v>0.01</v>
      </c>
      <c r="AQ2618">
        <v>0</v>
      </c>
      <c r="AV2618">
        <v>71.760000000000005</v>
      </c>
      <c r="AW2618">
        <v>332915074</v>
      </c>
      <c r="AX2618">
        <v>35.607999999999997</v>
      </c>
      <c r="AY2618">
        <v>38.299999999999997</v>
      </c>
      <c r="AZ2618">
        <v>15.413</v>
      </c>
      <c r="BA2618">
        <v>9.7319999999999993</v>
      </c>
      <c r="BB2618">
        <v>54225.446000000004</v>
      </c>
      <c r="BC2618">
        <v>1.2</v>
      </c>
      <c r="BD2618">
        <v>151.089</v>
      </c>
      <c r="BE2618">
        <v>10.79</v>
      </c>
      <c r="BF2618">
        <v>19.100000000000001</v>
      </c>
      <c r="BG2618">
        <v>24.6</v>
      </c>
      <c r="BI2618">
        <v>2.77</v>
      </c>
      <c r="BJ2618">
        <v>78.86</v>
      </c>
      <c r="BK2618">
        <v>0.92600000000000005</v>
      </c>
      <c r="BL2618">
        <v>396252.8</v>
      </c>
      <c r="BM2618">
        <v>14.21</v>
      </c>
      <c r="BN2618">
        <v>40.42</v>
      </c>
      <c r="BO2618">
        <v>1190.2519019009601</v>
      </c>
    </row>
    <row r="2619" spans="1:67" x14ac:dyDescent="0.3">
      <c r="A2619" t="s">
        <v>210</v>
      </c>
      <c r="B2619" t="s">
        <v>211</v>
      </c>
      <c r="C2619" t="s">
        <v>116</v>
      </c>
      <c r="D2619" s="33">
        <v>44179</v>
      </c>
      <c r="E2619">
        <v>16618415</v>
      </c>
      <c r="F2619">
        <v>209604</v>
      </c>
      <c r="G2619">
        <v>220968.85699999999</v>
      </c>
      <c r="H2619">
        <v>305114</v>
      </c>
      <c r="I2619">
        <v>1649</v>
      </c>
      <c r="J2619">
        <v>2567.4290000000001</v>
      </c>
      <c r="K2619">
        <v>49917.881000000001</v>
      </c>
      <c r="L2619">
        <v>629.60199999999998</v>
      </c>
      <c r="M2619">
        <v>663.73900000000003</v>
      </c>
      <c r="N2619">
        <v>916.49199999999996</v>
      </c>
      <c r="O2619">
        <v>4.9530000000000003</v>
      </c>
      <c r="P2619">
        <v>7.7119999999999997</v>
      </c>
      <c r="Q2619">
        <v>1.07</v>
      </c>
      <c r="R2619">
        <v>25560</v>
      </c>
      <c r="S2619">
        <v>76.775999999999996</v>
      </c>
      <c r="T2619">
        <v>109689</v>
      </c>
      <c r="U2619">
        <v>329.48</v>
      </c>
      <c r="X2619">
        <v>102441</v>
      </c>
      <c r="Y2619">
        <v>307.709</v>
      </c>
      <c r="Z2619">
        <v>1495102</v>
      </c>
      <c r="AA2619">
        <v>228718053</v>
      </c>
      <c r="AB2619">
        <v>687.01599999999996</v>
      </c>
      <c r="AC2619">
        <v>4.4909999999999997</v>
      </c>
      <c r="AD2619">
        <v>1821094</v>
      </c>
      <c r="AE2619">
        <v>5.47</v>
      </c>
      <c r="AF2619">
        <v>0.11899999999999999</v>
      </c>
      <c r="AG2619">
        <v>8.4</v>
      </c>
      <c r="AH2619" t="s">
        <v>204</v>
      </c>
      <c r="AI2619">
        <v>33676</v>
      </c>
      <c r="AJ2619">
        <v>28698</v>
      </c>
      <c r="AK2619">
        <v>5682</v>
      </c>
      <c r="AM2619">
        <v>4557</v>
      </c>
      <c r="AN2619">
        <v>4557</v>
      </c>
      <c r="AO2619">
        <v>0.01</v>
      </c>
      <c r="AP2619">
        <v>0.01</v>
      </c>
      <c r="AQ2619">
        <v>0</v>
      </c>
      <c r="AS2619">
        <v>14</v>
      </c>
      <c r="AT2619">
        <v>4398</v>
      </c>
      <c r="AU2619">
        <v>1E-3</v>
      </c>
      <c r="AV2619">
        <v>71.760000000000005</v>
      </c>
      <c r="AW2619">
        <v>332915074</v>
      </c>
      <c r="AX2619">
        <v>35.607999999999997</v>
      </c>
      <c r="AY2619">
        <v>38.299999999999997</v>
      </c>
      <c r="AZ2619">
        <v>15.413</v>
      </c>
      <c r="BA2619">
        <v>9.7319999999999993</v>
      </c>
      <c r="BB2619">
        <v>54225.446000000004</v>
      </c>
      <c r="BC2619">
        <v>1.2</v>
      </c>
      <c r="BD2619">
        <v>151.089</v>
      </c>
      <c r="BE2619">
        <v>10.79</v>
      </c>
      <c r="BF2619">
        <v>19.100000000000001</v>
      </c>
      <c r="BG2619">
        <v>24.6</v>
      </c>
      <c r="BI2619">
        <v>2.77</v>
      </c>
      <c r="BJ2619">
        <v>78.86</v>
      </c>
      <c r="BK2619">
        <v>0.92600000000000005</v>
      </c>
    </row>
    <row r="2620" spans="1:67" x14ac:dyDescent="0.3">
      <c r="A2620" t="s">
        <v>210</v>
      </c>
      <c r="B2620" t="s">
        <v>211</v>
      </c>
      <c r="C2620" t="s">
        <v>116</v>
      </c>
      <c r="D2620" s="33">
        <v>44180</v>
      </c>
      <c r="E2620">
        <v>16845137</v>
      </c>
      <c r="F2620">
        <v>226722</v>
      </c>
      <c r="G2620">
        <v>220994.429</v>
      </c>
      <c r="H2620">
        <v>308101</v>
      </c>
      <c r="I2620">
        <v>2987</v>
      </c>
      <c r="J2620">
        <v>2625.143</v>
      </c>
      <c r="K2620">
        <v>50598.900999999998</v>
      </c>
      <c r="L2620">
        <v>681.02099999999996</v>
      </c>
      <c r="M2620">
        <v>663.81600000000003</v>
      </c>
      <c r="N2620">
        <v>925.46400000000006</v>
      </c>
      <c r="O2620">
        <v>8.9719999999999995</v>
      </c>
      <c r="P2620">
        <v>7.8849999999999998</v>
      </c>
      <c r="Q2620">
        <v>1.05</v>
      </c>
      <c r="R2620">
        <v>25812</v>
      </c>
      <c r="S2620">
        <v>77.533000000000001</v>
      </c>
      <c r="T2620">
        <v>110996</v>
      </c>
      <c r="U2620">
        <v>333.40600000000001</v>
      </c>
      <c r="X2620">
        <v>103842</v>
      </c>
      <c r="Y2620">
        <v>311.91699999999997</v>
      </c>
      <c r="Z2620">
        <v>1947113</v>
      </c>
      <c r="AA2620">
        <v>230665166</v>
      </c>
      <c r="AB2620">
        <v>692.86500000000001</v>
      </c>
      <c r="AC2620">
        <v>5.8490000000000002</v>
      </c>
      <c r="AD2620">
        <v>1825554</v>
      </c>
      <c r="AE2620">
        <v>5.484</v>
      </c>
      <c r="AF2620">
        <v>0.12</v>
      </c>
      <c r="AG2620">
        <v>8.3000000000000007</v>
      </c>
      <c r="AH2620" t="s">
        <v>204</v>
      </c>
      <c r="AI2620">
        <v>83359</v>
      </c>
      <c r="AJ2620">
        <v>76052</v>
      </c>
      <c r="AK2620">
        <v>5942</v>
      </c>
      <c r="AM2620">
        <v>49683</v>
      </c>
      <c r="AN2620">
        <v>27120</v>
      </c>
      <c r="AO2620">
        <v>0.03</v>
      </c>
      <c r="AP2620">
        <v>0.02</v>
      </c>
      <c r="AQ2620">
        <v>0</v>
      </c>
      <c r="AS2620">
        <v>82</v>
      </c>
      <c r="AT2620">
        <v>25876</v>
      </c>
      <c r="AU2620">
        <v>8.0000000000000002E-3</v>
      </c>
      <c r="AV2620">
        <v>71.760000000000005</v>
      </c>
      <c r="AW2620">
        <v>332915074</v>
      </c>
      <c r="AX2620">
        <v>35.607999999999997</v>
      </c>
      <c r="AY2620">
        <v>38.299999999999997</v>
      </c>
      <c r="AZ2620">
        <v>15.413</v>
      </c>
      <c r="BA2620">
        <v>9.7319999999999993</v>
      </c>
      <c r="BB2620">
        <v>54225.446000000004</v>
      </c>
      <c r="BC2620">
        <v>1.2</v>
      </c>
      <c r="BD2620">
        <v>151.089</v>
      </c>
      <c r="BE2620">
        <v>10.79</v>
      </c>
      <c r="BF2620">
        <v>19.100000000000001</v>
      </c>
      <c r="BG2620">
        <v>24.6</v>
      </c>
      <c r="BI2620">
        <v>2.77</v>
      </c>
      <c r="BJ2620">
        <v>78.86</v>
      </c>
      <c r="BK2620">
        <v>0.92600000000000005</v>
      </c>
    </row>
    <row r="2621" spans="1:67" x14ac:dyDescent="0.3">
      <c r="A2621" t="s">
        <v>210</v>
      </c>
      <c r="B2621" t="s">
        <v>211</v>
      </c>
      <c r="C2621" t="s">
        <v>116</v>
      </c>
      <c r="D2621" s="33">
        <v>44181</v>
      </c>
      <c r="E2621">
        <v>17079807</v>
      </c>
      <c r="F2621">
        <v>234670</v>
      </c>
      <c r="G2621">
        <v>223350</v>
      </c>
      <c r="H2621">
        <v>311834</v>
      </c>
      <c r="I2621">
        <v>3733</v>
      </c>
      <c r="J2621">
        <v>2704</v>
      </c>
      <c r="K2621">
        <v>51303.796000000002</v>
      </c>
      <c r="L2621">
        <v>704.89400000000001</v>
      </c>
      <c r="M2621">
        <v>670.89200000000005</v>
      </c>
      <c r="N2621">
        <v>936.67700000000002</v>
      </c>
      <c r="O2621">
        <v>11.212999999999999</v>
      </c>
      <c r="P2621">
        <v>8.1219999999999999</v>
      </c>
      <c r="Q2621">
        <v>1.04</v>
      </c>
      <c r="R2621">
        <v>25974</v>
      </c>
      <c r="S2621">
        <v>78.02</v>
      </c>
      <c r="T2621">
        <v>112009</v>
      </c>
      <c r="U2621">
        <v>336.44900000000001</v>
      </c>
      <c r="X2621">
        <v>104315</v>
      </c>
      <c r="Y2621">
        <v>313.33800000000002</v>
      </c>
      <c r="Z2621">
        <v>2077562</v>
      </c>
      <c r="AA2621">
        <v>232742728</v>
      </c>
      <c r="AB2621">
        <v>699.10500000000002</v>
      </c>
      <c r="AC2621">
        <v>6.2409999999999997</v>
      </c>
      <c r="AD2621">
        <v>1818808</v>
      </c>
      <c r="AE2621">
        <v>5.4630000000000001</v>
      </c>
      <c r="AF2621">
        <v>0.11899999999999999</v>
      </c>
      <c r="AG2621">
        <v>8.4</v>
      </c>
      <c r="AH2621" t="s">
        <v>204</v>
      </c>
      <c r="AI2621">
        <v>243130</v>
      </c>
      <c r="AJ2621">
        <v>230436</v>
      </c>
      <c r="AK2621">
        <v>6412</v>
      </c>
      <c r="AM2621">
        <v>159771</v>
      </c>
      <c r="AN2621">
        <v>71337</v>
      </c>
      <c r="AO2621">
        <v>7.0000000000000007E-2</v>
      </c>
      <c r="AP2621">
        <v>7.0000000000000007E-2</v>
      </c>
      <c r="AQ2621">
        <v>0</v>
      </c>
      <c r="AS2621">
        <v>215</v>
      </c>
      <c r="AT2621">
        <v>68712</v>
      </c>
      <c r="AU2621">
        <v>2.1000000000000001E-2</v>
      </c>
      <c r="AV2621">
        <v>71.760000000000005</v>
      </c>
      <c r="AW2621">
        <v>332915074</v>
      </c>
      <c r="AX2621">
        <v>35.607999999999997</v>
      </c>
      <c r="AY2621">
        <v>38.299999999999997</v>
      </c>
      <c r="AZ2621">
        <v>15.413</v>
      </c>
      <c r="BA2621">
        <v>9.7319999999999993</v>
      </c>
      <c r="BB2621">
        <v>54225.446000000004</v>
      </c>
      <c r="BC2621">
        <v>1.2</v>
      </c>
      <c r="BD2621">
        <v>151.089</v>
      </c>
      <c r="BE2621">
        <v>10.79</v>
      </c>
      <c r="BF2621">
        <v>19.100000000000001</v>
      </c>
      <c r="BG2621">
        <v>24.6</v>
      </c>
      <c r="BI2621">
        <v>2.77</v>
      </c>
      <c r="BJ2621">
        <v>78.86</v>
      </c>
      <c r="BK2621">
        <v>0.92600000000000005</v>
      </c>
    </row>
    <row r="2622" spans="1:67" x14ac:dyDescent="0.3">
      <c r="A2622" t="s">
        <v>210</v>
      </c>
      <c r="B2622" t="s">
        <v>211</v>
      </c>
      <c r="C2622" t="s">
        <v>116</v>
      </c>
      <c r="D2622" s="33">
        <v>44182</v>
      </c>
      <c r="E2622">
        <v>17319964</v>
      </c>
      <c r="F2622">
        <v>240157</v>
      </c>
      <c r="G2622">
        <v>223804.28599999999</v>
      </c>
      <c r="H2622">
        <v>315284</v>
      </c>
      <c r="I2622">
        <v>3450</v>
      </c>
      <c r="J2622">
        <v>2770.2860000000001</v>
      </c>
      <c r="K2622">
        <v>52025.171999999999</v>
      </c>
      <c r="L2622">
        <v>721.37599999999998</v>
      </c>
      <c r="M2622">
        <v>672.25599999999997</v>
      </c>
      <c r="N2622">
        <v>947.04</v>
      </c>
      <c r="O2622">
        <v>10.363</v>
      </c>
      <c r="P2622">
        <v>8.3209999999999997</v>
      </c>
      <c r="Q2622">
        <v>1.03</v>
      </c>
      <c r="R2622">
        <v>25894</v>
      </c>
      <c r="S2622">
        <v>77.78</v>
      </c>
      <c r="T2622">
        <v>112445</v>
      </c>
      <c r="U2622">
        <v>337.75900000000001</v>
      </c>
      <c r="X2622">
        <v>104300</v>
      </c>
      <c r="Y2622">
        <v>313.29300000000001</v>
      </c>
      <c r="Z2622">
        <v>2054159</v>
      </c>
      <c r="AA2622">
        <v>234796887</v>
      </c>
      <c r="AB2622">
        <v>705.27599999999995</v>
      </c>
      <c r="AC2622">
        <v>6.17</v>
      </c>
      <c r="AD2622">
        <v>1800506</v>
      </c>
      <c r="AE2622">
        <v>5.4080000000000004</v>
      </c>
      <c r="AF2622">
        <v>0.12</v>
      </c>
      <c r="AG2622">
        <v>8.3000000000000007</v>
      </c>
      <c r="AH2622" t="s">
        <v>204</v>
      </c>
      <c r="AI2622">
        <v>515542</v>
      </c>
      <c r="AJ2622">
        <v>495735</v>
      </c>
      <c r="AK2622">
        <v>7154</v>
      </c>
      <c r="AM2622">
        <v>272412</v>
      </c>
      <c r="AN2622">
        <v>121606</v>
      </c>
      <c r="AO2622">
        <v>0.16</v>
      </c>
      <c r="AP2622">
        <v>0.15</v>
      </c>
      <c r="AQ2622">
        <v>0</v>
      </c>
      <c r="AS2622">
        <v>366</v>
      </c>
      <c r="AT2622">
        <v>117859</v>
      </c>
      <c r="AU2622">
        <v>3.5000000000000003E-2</v>
      </c>
      <c r="AV2622">
        <v>71.760000000000005</v>
      </c>
      <c r="AW2622">
        <v>332915074</v>
      </c>
      <c r="AX2622">
        <v>35.607999999999997</v>
      </c>
      <c r="AY2622">
        <v>38.299999999999997</v>
      </c>
      <c r="AZ2622">
        <v>15.413</v>
      </c>
      <c r="BA2622">
        <v>9.7319999999999993</v>
      </c>
      <c r="BB2622">
        <v>54225.446000000004</v>
      </c>
      <c r="BC2622">
        <v>1.2</v>
      </c>
      <c r="BD2622">
        <v>151.089</v>
      </c>
      <c r="BE2622">
        <v>10.79</v>
      </c>
      <c r="BF2622">
        <v>19.100000000000001</v>
      </c>
      <c r="BG2622">
        <v>24.6</v>
      </c>
      <c r="BI2622">
        <v>2.77</v>
      </c>
      <c r="BJ2622">
        <v>78.86</v>
      </c>
      <c r="BK2622">
        <v>0.92600000000000005</v>
      </c>
    </row>
    <row r="2623" spans="1:67" x14ac:dyDescent="0.3">
      <c r="A2623" t="s">
        <v>210</v>
      </c>
      <c r="B2623" t="s">
        <v>211</v>
      </c>
      <c r="C2623" t="s">
        <v>116</v>
      </c>
      <c r="D2623" s="33">
        <v>44183</v>
      </c>
      <c r="E2623">
        <v>17568281</v>
      </c>
      <c r="F2623">
        <v>248317</v>
      </c>
      <c r="G2623">
        <v>225109.429</v>
      </c>
      <c r="H2623">
        <v>318226</v>
      </c>
      <c r="I2623">
        <v>2942</v>
      </c>
      <c r="J2623">
        <v>2707.5709999999999</v>
      </c>
      <c r="K2623">
        <v>52771.059000000001</v>
      </c>
      <c r="L2623">
        <v>745.88699999999994</v>
      </c>
      <c r="M2623">
        <v>676.17700000000002</v>
      </c>
      <c r="N2623">
        <v>955.87699999999995</v>
      </c>
      <c r="O2623">
        <v>8.8369999999999997</v>
      </c>
      <c r="P2623">
        <v>8.1329999999999991</v>
      </c>
      <c r="Q2623">
        <v>1.02</v>
      </c>
      <c r="R2623">
        <v>25950</v>
      </c>
      <c r="S2623">
        <v>77.947999999999993</v>
      </c>
      <c r="T2623">
        <v>112114</v>
      </c>
      <c r="U2623">
        <v>336.76499999999999</v>
      </c>
      <c r="X2623">
        <v>104298</v>
      </c>
      <c r="Y2623">
        <v>313.28699999999998</v>
      </c>
      <c r="Z2623">
        <v>2022421</v>
      </c>
      <c r="AA2623">
        <v>236819308</v>
      </c>
      <c r="AB2623">
        <v>711.351</v>
      </c>
      <c r="AC2623">
        <v>6.0750000000000002</v>
      </c>
      <c r="AD2623">
        <v>1795561</v>
      </c>
      <c r="AE2623">
        <v>5.3929999999999998</v>
      </c>
      <c r="AF2623">
        <v>0.12</v>
      </c>
      <c r="AG2623">
        <v>8.3000000000000007</v>
      </c>
      <c r="AH2623" t="s">
        <v>204</v>
      </c>
      <c r="AI2623">
        <v>931640</v>
      </c>
      <c r="AJ2623">
        <v>903296</v>
      </c>
      <c r="AK2623">
        <v>8355</v>
      </c>
      <c r="AM2623">
        <v>416098</v>
      </c>
      <c r="AN2623">
        <v>180504</v>
      </c>
      <c r="AO2623">
        <v>0.28000000000000003</v>
      </c>
      <c r="AP2623">
        <v>0.27</v>
      </c>
      <c r="AQ2623">
        <v>0</v>
      </c>
      <c r="AS2623">
        <v>544</v>
      </c>
      <c r="AT2623">
        <v>175799</v>
      </c>
      <c r="AU2623">
        <v>5.2999999999999999E-2</v>
      </c>
      <c r="AV2623">
        <v>71.760000000000005</v>
      </c>
      <c r="AW2623">
        <v>332915074</v>
      </c>
      <c r="AX2623">
        <v>35.607999999999997</v>
      </c>
      <c r="AY2623">
        <v>38.299999999999997</v>
      </c>
      <c r="AZ2623">
        <v>15.413</v>
      </c>
      <c r="BA2623">
        <v>9.7319999999999993</v>
      </c>
      <c r="BB2623">
        <v>54225.446000000004</v>
      </c>
      <c r="BC2623">
        <v>1.2</v>
      </c>
      <c r="BD2623">
        <v>151.089</v>
      </c>
      <c r="BE2623">
        <v>10.79</v>
      </c>
      <c r="BF2623">
        <v>19.100000000000001</v>
      </c>
      <c r="BG2623">
        <v>24.6</v>
      </c>
      <c r="BI2623">
        <v>2.77</v>
      </c>
      <c r="BJ2623">
        <v>78.86</v>
      </c>
      <c r="BK2623">
        <v>0.92600000000000005</v>
      </c>
    </row>
    <row r="2624" spans="1:67" x14ac:dyDescent="0.3">
      <c r="A2624" t="s">
        <v>210</v>
      </c>
      <c r="B2624" t="s">
        <v>211</v>
      </c>
      <c r="C2624" t="s">
        <v>116</v>
      </c>
      <c r="D2624" s="33">
        <v>44184</v>
      </c>
      <c r="E2624">
        <v>17774123</v>
      </c>
      <c r="F2624">
        <v>205842</v>
      </c>
      <c r="G2624">
        <v>222425.14300000001</v>
      </c>
      <c r="H2624">
        <v>321037</v>
      </c>
      <c r="I2624">
        <v>2811</v>
      </c>
      <c r="J2624">
        <v>2747.2860000000001</v>
      </c>
      <c r="K2624">
        <v>53389.360999999997</v>
      </c>
      <c r="L2624">
        <v>618.30200000000002</v>
      </c>
      <c r="M2624">
        <v>668.11400000000003</v>
      </c>
      <c r="N2624">
        <v>964.32100000000003</v>
      </c>
      <c r="O2624">
        <v>8.4440000000000008</v>
      </c>
      <c r="P2624">
        <v>8.2520000000000007</v>
      </c>
      <c r="Q2624">
        <v>1</v>
      </c>
      <c r="R2624">
        <v>25801</v>
      </c>
      <c r="S2624">
        <v>77.5</v>
      </c>
      <c r="T2624">
        <v>111037</v>
      </c>
      <c r="U2624">
        <v>333.53</v>
      </c>
      <c r="X2624">
        <v>104395</v>
      </c>
      <c r="Y2624">
        <v>313.57799999999997</v>
      </c>
      <c r="Z2624">
        <v>1711662</v>
      </c>
      <c r="AA2624">
        <v>238530970</v>
      </c>
      <c r="AB2624">
        <v>716.49199999999996</v>
      </c>
      <c r="AC2624">
        <v>5.141</v>
      </c>
      <c r="AD2624">
        <v>1793996</v>
      </c>
      <c r="AE2624">
        <v>5.3890000000000002</v>
      </c>
      <c r="AF2624">
        <v>0.12</v>
      </c>
      <c r="AG2624">
        <v>8.3000000000000007</v>
      </c>
      <c r="AH2624" t="s">
        <v>204</v>
      </c>
      <c r="AI2624">
        <v>1113413</v>
      </c>
      <c r="AJ2624">
        <v>1081146</v>
      </c>
      <c r="AK2624">
        <v>9405</v>
      </c>
      <c r="AM2624">
        <v>181773</v>
      </c>
      <c r="AN2624">
        <v>180716</v>
      </c>
      <c r="AO2624">
        <v>0.34</v>
      </c>
      <c r="AP2624">
        <v>0.33</v>
      </c>
      <c r="AQ2624">
        <v>0</v>
      </c>
      <c r="AS2624">
        <v>544</v>
      </c>
      <c r="AT2624">
        <v>176141</v>
      </c>
      <c r="AU2624">
        <v>5.2999999999999999E-2</v>
      </c>
      <c r="AV2624">
        <v>71.760000000000005</v>
      </c>
      <c r="AW2624">
        <v>332915074</v>
      </c>
      <c r="AX2624">
        <v>35.607999999999997</v>
      </c>
      <c r="AY2624">
        <v>38.299999999999997</v>
      </c>
      <c r="AZ2624">
        <v>15.413</v>
      </c>
      <c r="BA2624">
        <v>9.7319999999999993</v>
      </c>
      <c r="BB2624">
        <v>54225.446000000004</v>
      </c>
      <c r="BC2624">
        <v>1.2</v>
      </c>
      <c r="BD2624">
        <v>151.089</v>
      </c>
      <c r="BE2624">
        <v>10.79</v>
      </c>
      <c r="BF2624">
        <v>19.100000000000001</v>
      </c>
      <c r="BG2624">
        <v>24.6</v>
      </c>
      <c r="BI2624">
        <v>2.77</v>
      </c>
      <c r="BJ2624">
        <v>78.86</v>
      </c>
      <c r="BK2624">
        <v>0.92600000000000005</v>
      </c>
    </row>
    <row r="2625" spans="1:67" x14ac:dyDescent="0.3">
      <c r="A2625" t="s">
        <v>210</v>
      </c>
      <c r="B2625" t="s">
        <v>211</v>
      </c>
      <c r="C2625" t="s">
        <v>116</v>
      </c>
      <c r="D2625" s="33">
        <v>44185</v>
      </c>
      <c r="E2625">
        <v>17961470</v>
      </c>
      <c r="F2625">
        <v>187347</v>
      </c>
      <c r="G2625">
        <v>221808.429</v>
      </c>
      <c r="H2625">
        <v>322749</v>
      </c>
      <c r="I2625">
        <v>1712</v>
      </c>
      <c r="J2625">
        <v>2754.857</v>
      </c>
      <c r="K2625">
        <v>53952.108</v>
      </c>
      <c r="L2625">
        <v>562.74699999999996</v>
      </c>
      <c r="M2625">
        <v>666.26099999999997</v>
      </c>
      <c r="N2625">
        <v>969.46299999999997</v>
      </c>
      <c r="O2625">
        <v>5.1420000000000003</v>
      </c>
      <c r="P2625">
        <v>8.2750000000000004</v>
      </c>
      <c r="Q2625">
        <v>0.99</v>
      </c>
      <c r="R2625">
        <v>26057</v>
      </c>
      <c r="S2625">
        <v>78.269000000000005</v>
      </c>
      <c r="T2625">
        <v>112401</v>
      </c>
      <c r="U2625">
        <v>337.62700000000001</v>
      </c>
      <c r="X2625">
        <v>104856</v>
      </c>
      <c r="Y2625">
        <v>314.96300000000002</v>
      </c>
      <c r="Z2625">
        <v>1277203</v>
      </c>
      <c r="AA2625">
        <v>239808173</v>
      </c>
      <c r="AB2625">
        <v>720.32799999999997</v>
      </c>
      <c r="AC2625">
        <v>3.8359999999999999</v>
      </c>
      <c r="AD2625">
        <v>1797889</v>
      </c>
      <c r="AE2625">
        <v>5.4</v>
      </c>
      <c r="AF2625">
        <v>0.11899999999999999</v>
      </c>
      <c r="AG2625">
        <v>8.4</v>
      </c>
      <c r="AH2625" t="s">
        <v>204</v>
      </c>
      <c r="AI2625">
        <v>1218594</v>
      </c>
      <c r="AJ2625">
        <v>1184394</v>
      </c>
      <c r="AK2625">
        <v>10106</v>
      </c>
      <c r="AM2625">
        <v>105181</v>
      </c>
      <c r="AN2625">
        <v>169925</v>
      </c>
      <c r="AO2625">
        <v>0.37</v>
      </c>
      <c r="AP2625">
        <v>0.36</v>
      </c>
      <c r="AQ2625">
        <v>0</v>
      </c>
      <c r="AS2625">
        <v>512</v>
      </c>
      <c r="AT2625">
        <v>165728</v>
      </c>
      <c r="AU2625">
        <v>0.05</v>
      </c>
      <c r="AV2625">
        <v>71.760000000000005</v>
      </c>
      <c r="AW2625">
        <v>332915074</v>
      </c>
      <c r="AX2625">
        <v>35.607999999999997</v>
      </c>
      <c r="AY2625">
        <v>38.299999999999997</v>
      </c>
      <c r="AZ2625">
        <v>15.413</v>
      </c>
      <c r="BA2625">
        <v>9.7319999999999993</v>
      </c>
      <c r="BB2625">
        <v>54225.446000000004</v>
      </c>
      <c r="BC2625">
        <v>1.2</v>
      </c>
      <c r="BD2625">
        <v>151.089</v>
      </c>
      <c r="BE2625">
        <v>10.79</v>
      </c>
      <c r="BF2625">
        <v>19.100000000000001</v>
      </c>
      <c r="BG2625">
        <v>24.6</v>
      </c>
      <c r="BI2625">
        <v>2.77</v>
      </c>
      <c r="BJ2625">
        <v>78.86</v>
      </c>
      <c r="BK2625">
        <v>0.92600000000000005</v>
      </c>
      <c r="BL2625">
        <v>420008.8</v>
      </c>
      <c r="BM2625">
        <v>14.75</v>
      </c>
      <c r="BN2625">
        <v>40.19</v>
      </c>
      <c r="BO2625">
        <v>1261.6094397696199</v>
      </c>
    </row>
    <row r="2626" spans="1:67" x14ac:dyDescent="0.3">
      <c r="A2626" t="s">
        <v>210</v>
      </c>
      <c r="B2626" t="s">
        <v>211</v>
      </c>
      <c r="C2626" t="s">
        <v>116</v>
      </c>
      <c r="D2626" s="33">
        <v>44186</v>
      </c>
      <c r="E2626">
        <v>18158290</v>
      </c>
      <c r="F2626">
        <v>196820</v>
      </c>
      <c r="G2626">
        <v>219982.14300000001</v>
      </c>
      <c r="H2626">
        <v>324546</v>
      </c>
      <c r="I2626">
        <v>1797</v>
      </c>
      <c r="J2626">
        <v>2776</v>
      </c>
      <c r="K2626">
        <v>54543.31</v>
      </c>
      <c r="L2626">
        <v>591.202</v>
      </c>
      <c r="M2626">
        <v>660.77599999999995</v>
      </c>
      <c r="N2626">
        <v>974.86099999999999</v>
      </c>
      <c r="O2626">
        <v>5.3979999999999997</v>
      </c>
      <c r="P2626">
        <v>8.3379999999999992</v>
      </c>
      <c r="Q2626">
        <v>0.98</v>
      </c>
      <c r="R2626">
        <v>26431</v>
      </c>
      <c r="S2626">
        <v>79.393000000000001</v>
      </c>
      <c r="T2626">
        <v>114648</v>
      </c>
      <c r="U2626">
        <v>344.37599999999998</v>
      </c>
      <c r="X2626">
        <v>105463</v>
      </c>
      <c r="Y2626">
        <v>316.786</v>
      </c>
      <c r="Z2626">
        <v>1529666</v>
      </c>
      <c r="AA2626">
        <v>241337839</v>
      </c>
      <c r="AB2626">
        <v>724.923</v>
      </c>
      <c r="AC2626">
        <v>4.5949999999999998</v>
      </c>
      <c r="AD2626">
        <v>1802827</v>
      </c>
      <c r="AE2626">
        <v>5.415</v>
      </c>
      <c r="AF2626">
        <v>0.11899999999999999</v>
      </c>
      <c r="AG2626">
        <v>8.4</v>
      </c>
      <c r="AH2626" t="s">
        <v>204</v>
      </c>
      <c r="AI2626">
        <v>1600226</v>
      </c>
      <c r="AJ2626">
        <v>1559502</v>
      </c>
      <c r="AK2626">
        <v>11589</v>
      </c>
      <c r="AM2626">
        <v>381632</v>
      </c>
      <c r="AN2626">
        <v>223793</v>
      </c>
      <c r="AO2626">
        <v>0.48</v>
      </c>
      <c r="AP2626">
        <v>0.47</v>
      </c>
      <c r="AQ2626">
        <v>0</v>
      </c>
      <c r="AS2626">
        <v>674</v>
      </c>
      <c r="AT2626">
        <v>218686</v>
      </c>
      <c r="AU2626">
        <v>6.6000000000000003E-2</v>
      </c>
      <c r="AV2626">
        <v>71.760000000000005</v>
      </c>
      <c r="AW2626">
        <v>332915074</v>
      </c>
      <c r="AX2626">
        <v>35.607999999999997</v>
      </c>
      <c r="AY2626">
        <v>38.299999999999997</v>
      </c>
      <c r="AZ2626">
        <v>15.413</v>
      </c>
      <c r="BA2626">
        <v>9.7319999999999993</v>
      </c>
      <c r="BB2626">
        <v>54225.446000000004</v>
      </c>
      <c r="BC2626">
        <v>1.2</v>
      </c>
      <c r="BD2626">
        <v>151.089</v>
      </c>
      <c r="BE2626">
        <v>10.79</v>
      </c>
      <c r="BF2626">
        <v>19.100000000000001</v>
      </c>
      <c r="BG2626">
        <v>24.6</v>
      </c>
      <c r="BI2626">
        <v>2.77</v>
      </c>
      <c r="BJ2626">
        <v>78.86</v>
      </c>
      <c r="BK2626">
        <v>0.92600000000000005</v>
      </c>
    </row>
    <row r="2627" spans="1:67" x14ac:dyDescent="0.3">
      <c r="A2627" t="s">
        <v>210</v>
      </c>
      <c r="B2627" t="s">
        <v>211</v>
      </c>
      <c r="C2627" t="s">
        <v>116</v>
      </c>
      <c r="D2627" s="33">
        <v>44187</v>
      </c>
      <c r="E2627">
        <v>18364184</v>
      </c>
      <c r="F2627">
        <v>205894</v>
      </c>
      <c r="G2627">
        <v>217006.71400000001</v>
      </c>
      <c r="H2627">
        <v>327844</v>
      </c>
      <c r="I2627">
        <v>3298</v>
      </c>
      <c r="J2627">
        <v>2820.4290000000001</v>
      </c>
      <c r="K2627">
        <v>55161.767999999996</v>
      </c>
      <c r="L2627">
        <v>618.45799999999997</v>
      </c>
      <c r="M2627">
        <v>651.83799999999997</v>
      </c>
      <c r="N2627">
        <v>984.76800000000003</v>
      </c>
      <c r="O2627">
        <v>9.9060000000000006</v>
      </c>
      <c r="P2627">
        <v>8.4719999999999995</v>
      </c>
      <c r="Q2627">
        <v>0.96</v>
      </c>
      <c r="R2627">
        <v>26730</v>
      </c>
      <c r="S2627">
        <v>80.290999999999997</v>
      </c>
      <c r="T2627">
        <v>117527</v>
      </c>
      <c r="U2627">
        <v>353.024</v>
      </c>
      <c r="X2627">
        <v>106043</v>
      </c>
      <c r="Y2627">
        <v>318.529</v>
      </c>
      <c r="Z2627">
        <v>1988941</v>
      </c>
      <c r="AA2627">
        <v>243326780</v>
      </c>
      <c r="AB2627">
        <v>730.89700000000005</v>
      </c>
      <c r="AC2627">
        <v>5.9740000000000002</v>
      </c>
      <c r="AD2627">
        <v>1808802</v>
      </c>
      <c r="AE2627">
        <v>5.4329999999999998</v>
      </c>
      <c r="AF2627">
        <v>0.11799999999999999</v>
      </c>
      <c r="AG2627">
        <v>8.5</v>
      </c>
      <c r="AH2627" t="s">
        <v>204</v>
      </c>
      <c r="AI2627">
        <v>2047613</v>
      </c>
      <c r="AJ2627">
        <v>1998407</v>
      </c>
      <c r="AK2627">
        <v>14453</v>
      </c>
      <c r="AM2627">
        <v>447387</v>
      </c>
      <c r="AN2627">
        <v>280608</v>
      </c>
      <c r="AO2627">
        <v>0.62</v>
      </c>
      <c r="AP2627">
        <v>0.6</v>
      </c>
      <c r="AQ2627">
        <v>0</v>
      </c>
      <c r="AS2627">
        <v>845</v>
      </c>
      <c r="AT2627">
        <v>274622</v>
      </c>
      <c r="AU2627">
        <v>8.3000000000000004E-2</v>
      </c>
      <c r="AV2627">
        <v>71.760000000000005</v>
      </c>
      <c r="AW2627">
        <v>332915074</v>
      </c>
      <c r="AX2627">
        <v>35.607999999999997</v>
      </c>
      <c r="AY2627">
        <v>38.299999999999997</v>
      </c>
      <c r="AZ2627">
        <v>15.413</v>
      </c>
      <c r="BA2627">
        <v>9.7319999999999993</v>
      </c>
      <c r="BB2627">
        <v>54225.446000000004</v>
      </c>
      <c r="BC2627">
        <v>1.2</v>
      </c>
      <c r="BD2627">
        <v>151.089</v>
      </c>
      <c r="BE2627">
        <v>10.79</v>
      </c>
      <c r="BF2627">
        <v>19.100000000000001</v>
      </c>
      <c r="BG2627">
        <v>24.6</v>
      </c>
      <c r="BI2627">
        <v>2.77</v>
      </c>
      <c r="BJ2627">
        <v>78.86</v>
      </c>
      <c r="BK2627">
        <v>0.92600000000000005</v>
      </c>
    </row>
    <row r="2628" spans="1:67" x14ac:dyDescent="0.3">
      <c r="A2628" t="s">
        <v>210</v>
      </c>
      <c r="B2628" t="s">
        <v>211</v>
      </c>
      <c r="C2628" t="s">
        <v>116</v>
      </c>
      <c r="D2628" s="33">
        <v>44188</v>
      </c>
      <c r="E2628">
        <v>18585551</v>
      </c>
      <c r="F2628">
        <v>221367</v>
      </c>
      <c r="G2628">
        <v>215106.28599999999</v>
      </c>
      <c r="H2628">
        <v>331223</v>
      </c>
      <c r="I2628">
        <v>3379</v>
      </c>
      <c r="J2628">
        <v>2769.857</v>
      </c>
      <c r="K2628">
        <v>55826.703000000001</v>
      </c>
      <c r="L2628">
        <v>664.93499999999995</v>
      </c>
      <c r="M2628">
        <v>646.13</v>
      </c>
      <c r="N2628">
        <v>994.91700000000003</v>
      </c>
      <c r="O2628">
        <v>10.15</v>
      </c>
      <c r="P2628">
        <v>8.32</v>
      </c>
      <c r="Q2628">
        <v>0.95</v>
      </c>
      <c r="R2628">
        <v>26928</v>
      </c>
      <c r="S2628">
        <v>80.885000000000005</v>
      </c>
      <c r="T2628">
        <v>118105</v>
      </c>
      <c r="U2628">
        <v>354.76</v>
      </c>
      <c r="X2628">
        <v>106930</v>
      </c>
      <c r="Y2628">
        <v>321.19299999999998</v>
      </c>
      <c r="Z2628">
        <v>2280431</v>
      </c>
      <c r="AA2628">
        <v>245607211</v>
      </c>
      <c r="AB2628">
        <v>737.74699999999996</v>
      </c>
      <c r="AC2628">
        <v>6.85</v>
      </c>
      <c r="AD2628">
        <v>1837783</v>
      </c>
      <c r="AE2628">
        <v>5.52</v>
      </c>
      <c r="AF2628">
        <v>0.11700000000000001</v>
      </c>
      <c r="AG2628">
        <v>8.5</v>
      </c>
      <c r="AH2628" t="s">
        <v>204</v>
      </c>
      <c r="AI2628">
        <v>2622364</v>
      </c>
      <c r="AJ2628">
        <v>2560720</v>
      </c>
      <c r="AK2628">
        <v>17365</v>
      </c>
      <c r="AM2628">
        <v>574751</v>
      </c>
      <c r="AN2628">
        <v>339891</v>
      </c>
      <c r="AO2628">
        <v>0.79</v>
      </c>
      <c r="AP2628">
        <v>0.77</v>
      </c>
      <c r="AQ2628">
        <v>0.01</v>
      </c>
      <c r="AS2628">
        <v>1024</v>
      </c>
      <c r="AT2628">
        <v>332898</v>
      </c>
      <c r="AU2628">
        <v>0.1</v>
      </c>
      <c r="AV2628">
        <v>71.760000000000005</v>
      </c>
      <c r="AW2628">
        <v>332915074</v>
      </c>
      <c r="AX2628">
        <v>35.607999999999997</v>
      </c>
      <c r="AY2628">
        <v>38.299999999999997</v>
      </c>
      <c r="AZ2628">
        <v>15.413</v>
      </c>
      <c r="BA2628">
        <v>9.7319999999999993</v>
      </c>
      <c r="BB2628">
        <v>54225.446000000004</v>
      </c>
      <c r="BC2628">
        <v>1.2</v>
      </c>
      <c r="BD2628">
        <v>151.089</v>
      </c>
      <c r="BE2628">
        <v>10.79</v>
      </c>
      <c r="BF2628">
        <v>19.100000000000001</v>
      </c>
      <c r="BG2628">
        <v>24.6</v>
      </c>
      <c r="BI2628">
        <v>2.77</v>
      </c>
      <c r="BJ2628">
        <v>78.86</v>
      </c>
      <c r="BK2628">
        <v>0.92600000000000005</v>
      </c>
    </row>
    <row r="2629" spans="1:67" x14ac:dyDescent="0.3">
      <c r="A2629" t="s">
        <v>210</v>
      </c>
      <c r="B2629" t="s">
        <v>211</v>
      </c>
      <c r="C2629" t="s">
        <v>116</v>
      </c>
      <c r="D2629" s="33">
        <v>44189</v>
      </c>
      <c r="E2629">
        <v>18798442</v>
      </c>
      <c r="F2629">
        <v>212891</v>
      </c>
      <c r="G2629">
        <v>211211.14300000001</v>
      </c>
      <c r="H2629">
        <v>334145</v>
      </c>
      <c r="I2629">
        <v>2922</v>
      </c>
      <c r="J2629">
        <v>2694.4290000000001</v>
      </c>
      <c r="K2629">
        <v>56466.178999999996</v>
      </c>
      <c r="L2629">
        <v>639.47500000000002</v>
      </c>
      <c r="M2629">
        <v>634.42899999999997</v>
      </c>
      <c r="N2629">
        <v>1003.694</v>
      </c>
      <c r="O2629">
        <v>8.7769999999999992</v>
      </c>
      <c r="P2629">
        <v>8.093</v>
      </c>
      <c r="Q2629">
        <v>0.92</v>
      </c>
      <c r="R2629">
        <v>26714</v>
      </c>
      <c r="S2629">
        <v>80.242999999999995</v>
      </c>
      <c r="T2629">
        <v>116273</v>
      </c>
      <c r="U2629">
        <v>349.25700000000001</v>
      </c>
      <c r="X2629">
        <v>107484</v>
      </c>
      <c r="Y2629">
        <v>322.85700000000003</v>
      </c>
      <c r="Z2629">
        <v>1893049</v>
      </c>
      <c r="AA2629">
        <v>247500260</v>
      </c>
      <c r="AB2629">
        <v>743.43399999999997</v>
      </c>
      <c r="AC2629">
        <v>5.6859999999999999</v>
      </c>
      <c r="AD2629">
        <v>1814768</v>
      </c>
      <c r="AE2629">
        <v>5.4509999999999996</v>
      </c>
      <c r="AF2629">
        <v>0.11700000000000001</v>
      </c>
      <c r="AG2629">
        <v>8.5</v>
      </c>
      <c r="AH2629" t="s">
        <v>204</v>
      </c>
      <c r="AI2629">
        <v>2818200</v>
      </c>
      <c r="AJ2629">
        <v>2751553</v>
      </c>
      <c r="AK2629">
        <v>18457</v>
      </c>
      <c r="AM2629">
        <v>195836</v>
      </c>
      <c r="AN2629">
        <v>328951</v>
      </c>
      <c r="AO2629">
        <v>0.85</v>
      </c>
      <c r="AP2629">
        <v>0.83</v>
      </c>
      <c r="AQ2629">
        <v>0.01</v>
      </c>
      <c r="AS2629">
        <v>991</v>
      </c>
      <c r="AT2629">
        <v>322260</v>
      </c>
      <c r="AU2629">
        <v>9.7000000000000003E-2</v>
      </c>
      <c r="AV2629">
        <v>71.760000000000005</v>
      </c>
      <c r="AW2629">
        <v>332915074</v>
      </c>
      <c r="AX2629">
        <v>35.607999999999997</v>
      </c>
      <c r="AY2629">
        <v>38.299999999999997</v>
      </c>
      <c r="AZ2629">
        <v>15.413</v>
      </c>
      <c r="BA2629">
        <v>9.7319999999999993</v>
      </c>
      <c r="BB2629">
        <v>54225.446000000004</v>
      </c>
      <c r="BC2629">
        <v>1.2</v>
      </c>
      <c r="BD2629">
        <v>151.089</v>
      </c>
      <c r="BE2629">
        <v>10.79</v>
      </c>
      <c r="BF2629">
        <v>19.100000000000001</v>
      </c>
      <c r="BG2629">
        <v>24.6</v>
      </c>
      <c r="BI2629">
        <v>2.77</v>
      </c>
      <c r="BJ2629">
        <v>78.86</v>
      </c>
      <c r="BK2629">
        <v>0.92600000000000005</v>
      </c>
    </row>
    <row r="2630" spans="1:67" x14ac:dyDescent="0.3">
      <c r="A2630" t="s">
        <v>210</v>
      </c>
      <c r="B2630" t="s">
        <v>211</v>
      </c>
      <c r="C2630" t="s">
        <v>116</v>
      </c>
      <c r="D2630" s="33">
        <v>44190</v>
      </c>
      <c r="E2630">
        <v>18925760</v>
      </c>
      <c r="F2630">
        <v>127318</v>
      </c>
      <c r="G2630">
        <v>193925.571</v>
      </c>
      <c r="H2630">
        <v>335655</v>
      </c>
      <c r="I2630">
        <v>1510</v>
      </c>
      <c r="J2630">
        <v>2489.857</v>
      </c>
      <c r="K2630">
        <v>56848.612000000001</v>
      </c>
      <c r="L2630">
        <v>382.43400000000003</v>
      </c>
      <c r="M2630">
        <v>582.50800000000004</v>
      </c>
      <c r="N2630">
        <v>1008.23</v>
      </c>
      <c r="O2630">
        <v>4.5359999999999996</v>
      </c>
      <c r="P2630">
        <v>7.4790000000000001</v>
      </c>
      <c r="Q2630">
        <v>0.92</v>
      </c>
      <c r="R2630">
        <v>26559</v>
      </c>
      <c r="S2630">
        <v>79.777000000000001</v>
      </c>
      <c r="T2630">
        <v>113495</v>
      </c>
      <c r="U2630">
        <v>340.91300000000001</v>
      </c>
      <c r="X2630">
        <v>106724</v>
      </c>
      <c r="Y2630">
        <v>320.57400000000001</v>
      </c>
      <c r="Z2630">
        <v>1078782</v>
      </c>
      <c r="AA2630">
        <v>248579042</v>
      </c>
      <c r="AB2630">
        <v>746.67399999999998</v>
      </c>
      <c r="AC2630">
        <v>3.24</v>
      </c>
      <c r="AD2630">
        <v>1679962</v>
      </c>
      <c r="AE2630">
        <v>5.0460000000000003</v>
      </c>
      <c r="AF2630">
        <v>0.11899999999999999</v>
      </c>
      <c r="AG2630">
        <v>8.4</v>
      </c>
      <c r="AH2630" t="s">
        <v>204</v>
      </c>
      <c r="AI2630">
        <v>2830845</v>
      </c>
      <c r="AJ2630">
        <v>2764046</v>
      </c>
      <c r="AK2630">
        <v>18558</v>
      </c>
      <c r="AM2630">
        <v>12645</v>
      </c>
      <c r="AN2630">
        <v>271315</v>
      </c>
      <c r="AO2630">
        <v>0.85</v>
      </c>
      <c r="AP2630">
        <v>0.83</v>
      </c>
      <c r="AQ2630">
        <v>0.01</v>
      </c>
      <c r="AS2630">
        <v>817</v>
      </c>
      <c r="AT2630">
        <v>265821</v>
      </c>
      <c r="AU2630">
        <v>0.08</v>
      </c>
      <c r="AV2630">
        <v>71.760000000000005</v>
      </c>
      <c r="AW2630">
        <v>332915074</v>
      </c>
      <c r="AX2630">
        <v>35.607999999999997</v>
      </c>
      <c r="AY2630">
        <v>38.299999999999997</v>
      </c>
      <c r="AZ2630">
        <v>15.413</v>
      </c>
      <c r="BA2630">
        <v>9.7319999999999993</v>
      </c>
      <c r="BB2630">
        <v>54225.446000000004</v>
      </c>
      <c r="BC2630">
        <v>1.2</v>
      </c>
      <c r="BD2630">
        <v>151.089</v>
      </c>
      <c r="BE2630">
        <v>10.79</v>
      </c>
      <c r="BF2630">
        <v>19.100000000000001</v>
      </c>
      <c r="BG2630">
        <v>24.6</v>
      </c>
      <c r="BI2630">
        <v>2.77</v>
      </c>
      <c r="BJ2630">
        <v>78.86</v>
      </c>
      <c r="BK2630">
        <v>0.92600000000000005</v>
      </c>
    </row>
    <row r="2631" spans="1:67" x14ac:dyDescent="0.3">
      <c r="A2631" t="s">
        <v>210</v>
      </c>
      <c r="B2631" t="s">
        <v>211</v>
      </c>
      <c r="C2631" t="s">
        <v>116</v>
      </c>
      <c r="D2631" s="33">
        <v>44191</v>
      </c>
      <c r="E2631">
        <v>19143220</v>
      </c>
      <c r="F2631">
        <v>217460</v>
      </c>
      <c r="G2631">
        <v>195585.28599999999</v>
      </c>
      <c r="H2631">
        <v>337563</v>
      </c>
      <c r="I2631">
        <v>1908</v>
      </c>
      <c r="J2631">
        <v>2360.857</v>
      </c>
      <c r="K2631">
        <v>57501.811999999998</v>
      </c>
      <c r="L2631">
        <v>653.20000000000005</v>
      </c>
      <c r="M2631">
        <v>587.49300000000005</v>
      </c>
      <c r="N2631">
        <v>1013.961</v>
      </c>
      <c r="O2631">
        <v>5.7309999999999999</v>
      </c>
      <c r="P2631">
        <v>7.0910000000000002</v>
      </c>
      <c r="Q2631">
        <v>0.95</v>
      </c>
      <c r="R2631">
        <v>26734</v>
      </c>
      <c r="S2631">
        <v>80.302999999999997</v>
      </c>
      <c r="T2631">
        <v>115520</v>
      </c>
      <c r="U2631">
        <v>346.995</v>
      </c>
      <c r="X2631">
        <v>104936</v>
      </c>
      <c r="Y2631">
        <v>315.20400000000001</v>
      </c>
      <c r="Z2631">
        <v>994559</v>
      </c>
      <c r="AA2631">
        <v>249573601</v>
      </c>
      <c r="AB2631">
        <v>749.66099999999994</v>
      </c>
      <c r="AC2631">
        <v>2.9870000000000001</v>
      </c>
      <c r="AD2631">
        <v>1577519</v>
      </c>
      <c r="AE2631">
        <v>4.7389999999999999</v>
      </c>
      <c r="AF2631">
        <v>0.122</v>
      </c>
      <c r="AG2631">
        <v>8.1999999999999993</v>
      </c>
      <c r="AH2631" t="s">
        <v>204</v>
      </c>
      <c r="AI2631">
        <v>2972704</v>
      </c>
      <c r="AJ2631">
        <v>2901967</v>
      </c>
      <c r="AK2631">
        <v>19523</v>
      </c>
      <c r="AM2631">
        <v>141859</v>
      </c>
      <c r="AN2631">
        <v>265613</v>
      </c>
      <c r="AO2631">
        <v>0.9</v>
      </c>
      <c r="AP2631">
        <v>0.87</v>
      </c>
      <c r="AQ2631">
        <v>0.01</v>
      </c>
      <c r="AS2631">
        <v>800</v>
      </c>
      <c r="AT2631">
        <v>260117</v>
      </c>
      <c r="AU2631">
        <v>7.8E-2</v>
      </c>
      <c r="AV2631">
        <v>71.760000000000005</v>
      </c>
      <c r="AW2631">
        <v>332915074</v>
      </c>
      <c r="AX2631">
        <v>35.607999999999997</v>
      </c>
      <c r="AY2631">
        <v>38.299999999999997</v>
      </c>
      <c r="AZ2631">
        <v>15.413</v>
      </c>
      <c r="BA2631">
        <v>9.7319999999999993</v>
      </c>
      <c r="BB2631">
        <v>54225.446000000004</v>
      </c>
      <c r="BC2631">
        <v>1.2</v>
      </c>
      <c r="BD2631">
        <v>151.089</v>
      </c>
      <c r="BE2631">
        <v>10.79</v>
      </c>
      <c r="BF2631">
        <v>19.100000000000001</v>
      </c>
      <c r="BG2631">
        <v>24.6</v>
      </c>
      <c r="BI2631">
        <v>2.77</v>
      </c>
      <c r="BJ2631">
        <v>78.86</v>
      </c>
      <c r="BK2631">
        <v>0.92600000000000005</v>
      </c>
    </row>
    <row r="2632" spans="1:67" x14ac:dyDescent="0.3">
      <c r="A2632" t="s">
        <v>210</v>
      </c>
      <c r="B2632" t="s">
        <v>211</v>
      </c>
      <c r="C2632" t="s">
        <v>116</v>
      </c>
      <c r="D2632" s="33">
        <v>44192</v>
      </c>
      <c r="E2632">
        <v>19279174</v>
      </c>
      <c r="F2632">
        <v>135954</v>
      </c>
      <c r="G2632">
        <v>188243.429</v>
      </c>
      <c r="H2632">
        <v>339001</v>
      </c>
      <c r="I2632">
        <v>1438</v>
      </c>
      <c r="J2632">
        <v>2321.7139999999999</v>
      </c>
      <c r="K2632">
        <v>57910.186000000002</v>
      </c>
      <c r="L2632">
        <v>408.37400000000002</v>
      </c>
      <c r="M2632">
        <v>565.44000000000005</v>
      </c>
      <c r="N2632">
        <v>1018.2809999999999</v>
      </c>
      <c r="O2632">
        <v>4.319</v>
      </c>
      <c r="P2632">
        <v>6.9740000000000002</v>
      </c>
      <c r="Q2632">
        <v>0.97</v>
      </c>
      <c r="R2632">
        <v>27063</v>
      </c>
      <c r="S2632">
        <v>81.290999999999997</v>
      </c>
      <c r="T2632">
        <v>118987</v>
      </c>
      <c r="U2632">
        <v>357.40899999999999</v>
      </c>
      <c r="X2632">
        <v>106216</v>
      </c>
      <c r="Y2632">
        <v>319.048</v>
      </c>
      <c r="Z2632">
        <v>949971</v>
      </c>
      <c r="AA2632">
        <v>250523572</v>
      </c>
      <c r="AB2632">
        <v>752.51499999999999</v>
      </c>
      <c r="AC2632">
        <v>2.8530000000000002</v>
      </c>
      <c r="AD2632">
        <v>1530771</v>
      </c>
      <c r="AE2632">
        <v>4.5979999999999999</v>
      </c>
      <c r="AF2632">
        <v>0.124</v>
      </c>
      <c r="AG2632">
        <v>8.1</v>
      </c>
      <c r="AH2632" t="s">
        <v>204</v>
      </c>
      <c r="AI2632">
        <v>3069366</v>
      </c>
      <c r="AJ2632">
        <v>2995354</v>
      </c>
      <c r="AK2632">
        <v>20239</v>
      </c>
      <c r="AM2632">
        <v>96662</v>
      </c>
      <c r="AN2632">
        <v>264396</v>
      </c>
      <c r="AO2632">
        <v>0.92</v>
      </c>
      <c r="AP2632">
        <v>0.9</v>
      </c>
      <c r="AQ2632">
        <v>0.01</v>
      </c>
      <c r="AS2632">
        <v>796</v>
      </c>
      <c r="AT2632">
        <v>258709</v>
      </c>
      <c r="AU2632">
        <v>7.8E-2</v>
      </c>
      <c r="AV2632">
        <v>71.760000000000005</v>
      </c>
      <c r="AW2632">
        <v>332915074</v>
      </c>
      <c r="AX2632">
        <v>35.607999999999997</v>
      </c>
      <c r="AY2632">
        <v>38.299999999999997</v>
      </c>
      <c r="AZ2632">
        <v>15.413</v>
      </c>
      <c r="BA2632">
        <v>9.7319999999999993</v>
      </c>
      <c r="BB2632">
        <v>54225.446000000004</v>
      </c>
      <c r="BC2632">
        <v>1.2</v>
      </c>
      <c r="BD2632">
        <v>151.089</v>
      </c>
      <c r="BE2632">
        <v>10.79</v>
      </c>
      <c r="BF2632">
        <v>19.100000000000001</v>
      </c>
      <c r="BG2632">
        <v>24.6</v>
      </c>
      <c r="BI2632">
        <v>2.77</v>
      </c>
      <c r="BJ2632">
        <v>78.86</v>
      </c>
      <c r="BK2632">
        <v>0.92600000000000005</v>
      </c>
      <c r="BL2632">
        <v>444721.2</v>
      </c>
      <c r="BM2632">
        <v>15.29</v>
      </c>
      <c r="BN2632">
        <v>41.46</v>
      </c>
      <c r="BO2632">
        <v>1335.8397823704399</v>
      </c>
    </row>
    <row r="2633" spans="1:67" x14ac:dyDescent="0.3">
      <c r="A2633" t="s">
        <v>210</v>
      </c>
      <c r="B2633" t="s">
        <v>211</v>
      </c>
      <c r="C2633" t="s">
        <v>116</v>
      </c>
      <c r="D2633" s="33">
        <v>44193</v>
      </c>
      <c r="E2633">
        <v>19452596</v>
      </c>
      <c r="F2633">
        <v>173422</v>
      </c>
      <c r="G2633">
        <v>184900.85699999999</v>
      </c>
      <c r="H2633">
        <v>340878</v>
      </c>
      <c r="I2633">
        <v>1877</v>
      </c>
      <c r="J2633">
        <v>2333.143</v>
      </c>
      <c r="K2633">
        <v>58431.106</v>
      </c>
      <c r="L2633">
        <v>520.91999999999996</v>
      </c>
      <c r="M2633">
        <v>555.399</v>
      </c>
      <c r="N2633">
        <v>1023.919</v>
      </c>
      <c r="O2633">
        <v>5.6379999999999999</v>
      </c>
      <c r="P2633">
        <v>7.008</v>
      </c>
      <c r="Q2633">
        <v>1</v>
      </c>
      <c r="R2633">
        <v>27519</v>
      </c>
      <c r="S2633">
        <v>82.661000000000001</v>
      </c>
      <c r="T2633">
        <v>121424</v>
      </c>
      <c r="U2633">
        <v>364.73</v>
      </c>
      <c r="X2633">
        <v>106869</v>
      </c>
      <c r="Y2633">
        <v>321.01</v>
      </c>
      <c r="Z2633">
        <v>1309986</v>
      </c>
      <c r="AA2633">
        <v>251833558</v>
      </c>
      <c r="AB2633">
        <v>756.45</v>
      </c>
      <c r="AC2633">
        <v>3.9350000000000001</v>
      </c>
      <c r="AD2633">
        <v>1499388</v>
      </c>
      <c r="AE2633">
        <v>4.5039999999999996</v>
      </c>
      <c r="AF2633">
        <v>0.128</v>
      </c>
      <c r="AG2633">
        <v>7.8</v>
      </c>
      <c r="AH2633" t="s">
        <v>204</v>
      </c>
      <c r="AI2633">
        <v>3659961</v>
      </c>
      <c r="AJ2633">
        <v>3571631</v>
      </c>
      <c r="AK2633">
        <v>24390</v>
      </c>
      <c r="AM2633">
        <v>590595</v>
      </c>
      <c r="AN2633">
        <v>294248</v>
      </c>
      <c r="AO2633">
        <v>1.1000000000000001</v>
      </c>
      <c r="AP2633">
        <v>1.08</v>
      </c>
      <c r="AQ2633">
        <v>0.01</v>
      </c>
      <c r="AS2633">
        <v>886</v>
      </c>
      <c r="AT2633">
        <v>287447</v>
      </c>
      <c r="AU2633">
        <v>8.6999999999999994E-2</v>
      </c>
      <c r="AV2633">
        <v>71.760000000000005</v>
      </c>
      <c r="AW2633">
        <v>332915074</v>
      </c>
      <c r="AX2633">
        <v>35.607999999999997</v>
      </c>
      <c r="AY2633">
        <v>38.299999999999997</v>
      </c>
      <c r="AZ2633">
        <v>15.413</v>
      </c>
      <c r="BA2633">
        <v>9.7319999999999993</v>
      </c>
      <c r="BB2633">
        <v>54225.446000000004</v>
      </c>
      <c r="BC2633">
        <v>1.2</v>
      </c>
      <c r="BD2633">
        <v>151.089</v>
      </c>
      <c r="BE2633">
        <v>10.79</v>
      </c>
      <c r="BF2633">
        <v>19.100000000000001</v>
      </c>
      <c r="BG2633">
        <v>24.6</v>
      </c>
      <c r="BI2633">
        <v>2.77</v>
      </c>
      <c r="BJ2633">
        <v>78.86</v>
      </c>
      <c r="BK2633">
        <v>0.92600000000000005</v>
      </c>
    </row>
    <row r="2634" spans="1:67" x14ac:dyDescent="0.3">
      <c r="A2634" t="s">
        <v>210</v>
      </c>
      <c r="B2634" t="s">
        <v>211</v>
      </c>
      <c r="C2634" t="s">
        <v>116</v>
      </c>
      <c r="D2634" s="33">
        <v>44194</v>
      </c>
      <c r="E2634">
        <v>19658440</v>
      </c>
      <c r="F2634">
        <v>205844</v>
      </c>
      <c r="G2634">
        <v>184893.71400000001</v>
      </c>
      <c r="H2634">
        <v>344494</v>
      </c>
      <c r="I2634">
        <v>3616</v>
      </c>
      <c r="J2634">
        <v>2378.5709999999999</v>
      </c>
      <c r="K2634">
        <v>59049.413999999997</v>
      </c>
      <c r="L2634">
        <v>618.30799999999999</v>
      </c>
      <c r="M2634">
        <v>555.37800000000004</v>
      </c>
      <c r="N2634">
        <v>1034.78</v>
      </c>
      <c r="O2634">
        <v>10.862</v>
      </c>
      <c r="P2634">
        <v>7.1449999999999996</v>
      </c>
      <c r="Q2634">
        <v>1.03</v>
      </c>
      <c r="R2634">
        <v>27782</v>
      </c>
      <c r="S2634">
        <v>83.450999999999993</v>
      </c>
      <c r="T2634">
        <v>122664</v>
      </c>
      <c r="U2634">
        <v>368.45400000000001</v>
      </c>
      <c r="X2634">
        <v>106708</v>
      </c>
      <c r="Y2634">
        <v>320.52600000000001</v>
      </c>
      <c r="Z2634">
        <v>1887283</v>
      </c>
      <c r="AA2634">
        <v>253720841</v>
      </c>
      <c r="AB2634">
        <v>762.11900000000003</v>
      </c>
      <c r="AC2634">
        <v>5.6689999999999996</v>
      </c>
      <c r="AD2634">
        <v>1484866</v>
      </c>
      <c r="AE2634">
        <v>4.46</v>
      </c>
      <c r="AF2634">
        <v>0.13400000000000001</v>
      </c>
      <c r="AG2634">
        <v>7.5</v>
      </c>
      <c r="AH2634" t="s">
        <v>204</v>
      </c>
      <c r="AI2634">
        <v>4381481</v>
      </c>
      <c r="AJ2634">
        <v>4274162</v>
      </c>
      <c r="AK2634">
        <v>29599</v>
      </c>
      <c r="AM2634">
        <v>721520</v>
      </c>
      <c r="AN2634">
        <v>333410</v>
      </c>
      <c r="AO2634">
        <v>1.32</v>
      </c>
      <c r="AP2634">
        <v>1.29</v>
      </c>
      <c r="AQ2634">
        <v>0.01</v>
      </c>
      <c r="AS2634">
        <v>1004</v>
      </c>
      <c r="AT2634">
        <v>325108</v>
      </c>
      <c r="AU2634">
        <v>9.8000000000000004E-2</v>
      </c>
      <c r="AV2634">
        <v>71.760000000000005</v>
      </c>
      <c r="AW2634">
        <v>332915074</v>
      </c>
      <c r="AX2634">
        <v>35.607999999999997</v>
      </c>
      <c r="AY2634">
        <v>38.299999999999997</v>
      </c>
      <c r="AZ2634">
        <v>15.413</v>
      </c>
      <c r="BA2634">
        <v>9.7319999999999993</v>
      </c>
      <c r="BB2634">
        <v>54225.446000000004</v>
      </c>
      <c r="BC2634">
        <v>1.2</v>
      </c>
      <c r="BD2634">
        <v>151.089</v>
      </c>
      <c r="BE2634">
        <v>10.79</v>
      </c>
      <c r="BF2634">
        <v>19.100000000000001</v>
      </c>
      <c r="BG2634">
        <v>24.6</v>
      </c>
      <c r="BI2634">
        <v>2.77</v>
      </c>
      <c r="BJ2634">
        <v>78.86</v>
      </c>
      <c r="BK2634">
        <v>0.92600000000000005</v>
      </c>
    </row>
    <row r="2635" spans="1:67" x14ac:dyDescent="0.3">
      <c r="A2635" t="s">
        <v>210</v>
      </c>
      <c r="B2635" t="s">
        <v>211</v>
      </c>
      <c r="C2635" t="s">
        <v>116</v>
      </c>
      <c r="D2635" s="33">
        <v>44195</v>
      </c>
      <c r="E2635">
        <v>19876806</v>
      </c>
      <c r="F2635">
        <v>218366</v>
      </c>
      <c r="G2635">
        <v>184465</v>
      </c>
      <c r="H2635">
        <v>348427</v>
      </c>
      <c r="I2635">
        <v>3933</v>
      </c>
      <c r="J2635">
        <v>2457.7139999999999</v>
      </c>
      <c r="K2635">
        <v>59705.334999999999</v>
      </c>
      <c r="L2635">
        <v>655.92100000000005</v>
      </c>
      <c r="M2635">
        <v>554.09</v>
      </c>
      <c r="N2635">
        <v>1046.5940000000001</v>
      </c>
      <c r="O2635">
        <v>11.814</v>
      </c>
      <c r="P2635">
        <v>7.3819999999999997</v>
      </c>
      <c r="Q2635">
        <v>1.06</v>
      </c>
      <c r="R2635">
        <v>27697</v>
      </c>
      <c r="S2635">
        <v>83.194999999999993</v>
      </c>
      <c r="T2635">
        <v>123921</v>
      </c>
      <c r="U2635">
        <v>372.23</v>
      </c>
      <c r="X2635">
        <v>107060</v>
      </c>
      <c r="Y2635">
        <v>321.584</v>
      </c>
      <c r="Z2635">
        <v>2192194</v>
      </c>
      <c r="AA2635">
        <v>255913035</v>
      </c>
      <c r="AB2635">
        <v>768.70399999999995</v>
      </c>
      <c r="AC2635">
        <v>6.585</v>
      </c>
      <c r="AD2635">
        <v>1472261</v>
      </c>
      <c r="AE2635">
        <v>4.4219999999999997</v>
      </c>
      <c r="AF2635">
        <v>0.14000000000000001</v>
      </c>
      <c r="AG2635">
        <v>7.1</v>
      </c>
      <c r="AH2635" t="s">
        <v>204</v>
      </c>
      <c r="AI2635">
        <v>5224219</v>
      </c>
      <c r="AJ2635">
        <v>5097130</v>
      </c>
      <c r="AK2635">
        <v>37328</v>
      </c>
      <c r="AM2635">
        <v>842738</v>
      </c>
      <c r="AN2635">
        <v>371694</v>
      </c>
      <c r="AO2635">
        <v>1.57</v>
      </c>
      <c r="AP2635">
        <v>1.54</v>
      </c>
      <c r="AQ2635">
        <v>0.01</v>
      </c>
      <c r="AS2635">
        <v>1120</v>
      </c>
      <c r="AT2635">
        <v>362344</v>
      </c>
      <c r="AU2635">
        <v>0.109</v>
      </c>
      <c r="AV2635">
        <v>71.760000000000005</v>
      </c>
      <c r="AW2635">
        <v>332915074</v>
      </c>
      <c r="AX2635">
        <v>35.607999999999997</v>
      </c>
      <c r="AY2635">
        <v>38.299999999999997</v>
      </c>
      <c r="AZ2635">
        <v>15.413</v>
      </c>
      <c r="BA2635">
        <v>9.7319999999999993</v>
      </c>
      <c r="BB2635">
        <v>54225.446000000004</v>
      </c>
      <c r="BC2635">
        <v>1.2</v>
      </c>
      <c r="BD2635">
        <v>151.089</v>
      </c>
      <c r="BE2635">
        <v>10.79</v>
      </c>
      <c r="BF2635">
        <v>19.100000000000001</v>
      </c>
      <c r="BG2635">
        <v>24.6</v>
      </c>
      <c r="BI2635">
        <v>2.77</v>
      </c>
      <c r="BJ2635">
        <v>78.86</v>
      </c>
      <c r="BK2635">
        <v>0.92600000000000005</v>
      </c>
    </row>
    <row r="2636" spans="1:67" x14ac:dyDescent="0.3">
      <c r="A2636" t="s">
        <v>210</v>
      </c>
      <c r="B2636" t="s">
        <v>211</v>
      </c>
      <c r="C2636" t="s">
        <v>116</v>
      </c>
      <c r="D2636" s="33">
        <v>44196</v>
      </c>
      <c r="E2636">
        <v>20191989</v>
      </c>
      <c r="F2636">
        <v>315183</v>
      </c>
      <c r="G2636">
        <v>199078.14300000001</v>
      </c>
      <c r="H2636">
        <v>351754</v>
      </c>
      <c r="I2636">
        <v>3327</v>
      </c>
      <c r="J2636">
        <v>2515.5709999999999</v>
      </c>
      <c r="K2636">
        <v>60652.072</v>
      </c>
      <c r="L2636">
        <v>946.73699999999997</v>
      </c>
      <c r="M2636">
        <v>597.98500000000001</v>
      </c>
      <c r="N2636">
        <v>1056.588</v>
      </c>
      <c r="O2636">
        <v>9.9939999999999998</v>
      </c>
      <c r="P2636">
        <v>7.556</v>
      </c>
      <c r="Q2636">
        <v>1.0900000000000001</v>
      </c>
      <c r="R2636">
        <v>27748</v>
      </c>
      <c r="S2636">
        <v>83.349000000000004</v>
      </c>
      <c r="T2636">
        <v>123346</v>
      </c>
      <c r="U2636">
        <v>370.50299999999999</v>
      </c>
      <c r="X2636">
        <v>108010</v>
      </c>
      <c r="Y2636">
        <v>324.43700000000001</v>
      </c>
      <c r="Z2636">
        <v>1925167</v>
      </c>
      <c r="AA2636">
        <v>257838202</v>
      </c>
      <c r="AB2636">
        <v>774.48599999999999</v>
      </c>
      <c r="AC2636">
        <v>5.7830000000000004</v>
      </c>
      <c r="AD2636">
        <v>1476849</v>
      </c>
      <c r="AE2636">
        <v>4.4359999999999999</v>
      </c>
      <c r="AF2636">
        <v>0.14599999999999999</v>
      </c>
      <c r="AG2636">
        <v>6.8</v>
      </c>
      <c r="AH2636" t="s">
        <v>204</v>
      </c>
      <c r="AI2636">
        <v>5644268</v>
      </c>
      <c r="AJ2636">
        <v>5507259</v>
      </c>
      <c r="AK2636">
        <v>40448</v>
      </c>
      <c r="AM2636">
        <v>420049</v>
      </c>
      <c r="AN2636">
        <v>403724</v>
      </c>
      <c r="AO2636">
        <v>1.7</v>
      </c>
      <c r="AP2636">
        <v>1.66</v>
      </c>
      <c r="AQ2636">
        <v>0.01</v>
      </c>
      <c r="AS2636">
        <v>1216</v>
      </c>
      <c r="AT2636">
        <v>393672</v>
      </c>
      <c r="AU2636">
        <v>0.11899999999999999</v>
      </c>
      <c r="AV2636">
        <v>71.760000000000005</v>
      </c>
      <c r="AW2636">
        <v>332915074</v>
      </c>
      <c r="AX2636">
        <v>35.607999999999997</v>
      </c>
      <c r="AY2636">
        <v>38.299999999999997</v>
      </c>
      <c r="AZ2636">
        <v>15.413</v>
      </c>
      <c r="BA2636">
        <v>9.7319999999999993</v>
      </c>
      <c r="BB2636">
        <v>54225.446000000004</v>
      </c>
      <c r="BC2636">
        <v>1.2</v>
      </c>
      <c r="BD2636">
        <v>151.089</v>
      </c>
      <c r="BE2636">
        <v>10.79</v>
      </c>
      <c r="BF2636">
        <v>19.100000000000001</v>
      </c>
      <c r="BG2636">
        <v>24.6</v>
      </c>
      <c r="BI2636">
        <v>2.77</v>
      </c>
      <c r="BJ2636">
        <v>78.86</v>
      </c>
      <c r="BK2636">
        <v>0.92600000000000005</v>
      </c>
    </row>
    <row r="2637" spans="1:67" x14ac:dyDescent="0.3">
      <c r="A2637" t="s">
        <v>210</v>
      </c>
      <c r="B2637" t="s">
        <v>211</v>
      </c>
      <c r="C2637" t="s">
        <v>116</v>
      </c>
      <c r="D2637" s="33">
        <v>44197</v>
      </c>
      <c r="E2637">
        <v>20371033</v>
      </c>
      <c r="F2637">
        <v>179044</v>
      </c>
      <c r="G2637">
        <v>206467.571</v>
      </c>
      <c r="H2637">
        <v>353996</v>
      </c>
      <c r="I2637">
        <v>2242</v>
      </c>
      <c r="J2637">
        <v>2620.143</v>
      </c>
      <c r="K2637">
        <v>61189.879000000001</v>
      </c>
      <c r="L2637">
        <v>537.80700000000002</v>
      </c>
      <c r="M2637">
        <v>620.18100000000004</v>
      </c>
      <c r="N2637">
        <v>1063.3219999999999</v>
      </c>
      <c r="O2637">
        <v>6.734</v>
      </c>
      <c r="P2637">
        <v>7.87</v>
      </c>
      <c r="Q2637">
        <v>1.08</v>
      </c>
      <c r="R2637">
        <v>27471</v>
      </c>
      <c r="S2637">
        <v>82.516999999999996</v>
      </c>
      <c r="T2637">
        <v>121053</v>
      </c>
      <c r="U2637">
        <v>363.61500000000001</v>
      </c>
      <c r="X2637">
        <v>109535</v>
      </c>
      <c r="Y2637">
        <v>329.01799999999997</v>
      </c>
      <c r="Z2637">
        <v>1257145</v>
      </c>
      <c r="AA2637">
        <v>259095347</v>
      </c>
      <c r="AB2637">
        <v>778.26300000000003</v>
      </c>
      <c r="AC2637">
        <v>3.7759999999999998</v>
      </c>
      <c r="AD2637">
        <v>1502329</v>
      </c>
      <c r="AE2637">
        <v>4.5129999999999999</v>
      </c>
      <c r="AF2637">
        <v>0.14899999999999999</v>
      </c>
      <c r="AG2637">
        <v>6.7</v>
      </c>
      <c r="AH2637" t="s">
        <v>204</v>
      </c>
      <c r="AI2637">
        <v>5745210</v>
      </c>
      <c r="AJ2637">
        <v>5598805</v>
      </c>
      <c r="AK2637">
        <v>47104</v>
      </c>
      <c r="AM2637">
        <v>100942</v>
      </c>
      <c r="AN2637">
        <v>416338</v>
      </c>
      <c r="AO2637">
        <v>1.73</v>
      </c>
      <c r="AP2637">
        <v>1.69</v>
      </c>
      <c r="AQ2637">
        <v>0.01</v>
      </c>
      <c r="AS2637">
        <v>1254</v>
      </c>
      <c r="AT2637">
        <v>404966</v>
      </c>
      <c r="AU2637">
        <v>0.122</v>
      </c>
      <c r="AV2637">
        <v>71.760000000000005</v>
      </c>
      <c r="AW2637">
        <v>332915074</v>
      </c>
      <c r="AX2637">
        <v>35.607999999999997</v>
      </c>
      <c r="AY2637">
        <v>38.299999999999997</v>
      </c>
      <c r="AZ2637">
        <v>15.413</v>
      </c>
      <c r="BA2637">
        <v>9.7319999999999993</v>
      </c>
      <c r="BB2637">
        <v>54225.446000000004</v>
      </c>
      <c r="BC2637">
        <v>1.2</v>
      </c>
      <c r="BD2637">
        <v>151.089</v>
      </c>
      <c r="BE2637">
        <v>10.79</v>
      </c>
      <c r="BF2637">
        <v>19.100000000000001</v>
      </c>
      <c r="BG2637">
        <v>24.6</v>
      </c>
      <c r="BI2637">
        <v>2.77</v>
      </c>
      <c r="BJ2637">
        <v>78.86</v>
      </c>
      <c r="BK2637">
        <v>0.92600000000000005</v>
      </c>
    </row>
    <row r="2638" spans="1:67" x14ac:dyDescent="0.3">
      <c r="A2638" t="s">
        <v>210</v>
      </c>
      <c r="B2638" t="s">
        <v>211</v>
      </c>
      <c r="C2638" t="s">
        <v>116</v>
      </c>
      <c r="D2638" s="33">
        <v>44198</v>
      </c>
      <c r="E2638">
        <v>20643258</v>
      </c>
      <c r="F2638">
        <v>272225</v>
      </c>
      <c r="G2638">
        <v>214291.14300000001</v>
      </c>
      <c r="H2638">
        <v>356547</v>
      </c>
      <c r="I2638">
        <v>2551</v>
      </c>
      <c r="J2638">
        <v>2712</v>
      </c>
      <c r="K2638">
        <v>62007.58</v>
      </c>
      <c r="L2638">
        <v>817.70100000000002</v>
      </c>
      <c r="M2638">
        <v>643.68100000000004</v>
      </c>
      <c r="N2638">
        <v>1070.9849999999999</v>
      </c>
      <c r="O2638">
        <v>7.6630000000000003</v>
      </c>
      <c r="P2638">
        <v>8.1460000000000008</v>
      </c>
      <c r="Q2638">
        <v>1.0900000000000001</v>
      </c>
      <c r="R2638">
        <v>27614</v>
      </c>
      <c r="S2638">
        <v>82.945999999999998</v>
      </c>
      <c r="T2638">
        <v>122668</v>
      </c>
      <c r="U2638">
        <v>368.46600000000001</v>
      </c>
      <c r="X2638">
        <v>111290</v>
      </c>
      <c r="Y2638">
        <v>334.28899999999999</v>
      </c>
      <c r="Z2638">
        <v>1119272</v>
      </c>
      <c r="AA2638">
        <v>260214619</v>
      </c>
      <c r="AB2638">
        <v>781.625</v>
      </c>
      <c r="AC2638">
        <v>3.3620000000000001</v>
      </c>
      <c r="AD2638">
        <v>1520145</v>
      </c>
      <c r="AE2638">
        <v>4.5659999999999998</v>
      </c>
      <c r="AF2638">
        <v>0.15</v>
      </c>
      <c r="AG2638">
        <v>6.7</v>
      </c>
      <c r="AH2638" t="s">
        <v>204</v>
      </c>
      <c r="AI2638">
        <v>6009433</v>
      </c>
      <c r="AJ2638">
        <v>5854185</v>
      </c>
      <c r="AK2638">
        <v>49942</v>
      </c>
      <c r="AM2638">
        <v>264223</v>
      </c>
      <c r="AN2638">
        <v>433818</v>
      </c>
      <c r="AO2638">
        <v>1.81</v>
      </c>
      <c r="AP2638">
        <v>1.76</v>
      </c>
      <c r="AQ2638">
        <v>0.02</v>
      </c>
      <c r="AS2638">
        <v>1307</v>
      </c>
      <c r="AT2638">
        <v>421745</v>
      </c>
      <c r="AU2638">
        <v>0.127</v>
      </c>
      <c r="AV2638">
        <v>71.760000000000005</v>
      </c>
      <c r="AW2638">
        <v>332915074</v>
      </c>
      <c r="AX2638">
        <v>35.607999999999997</v>
      </c>
      <c r="AY2638">
        <v>38.299999999999997</v>
      </c>
      <c r="AZ2638">
        <v>15.413</v>
      </c>
      <c r="BA2638">
        <v>9.7319999999999993</v>
      </c>
      <c r="BB2638">
        <v>54225.446000000004</v>
      </c>
      <c r="BC2638">
        <v>1.2</v>
      </c>
      <c r="BD2638">
        <v>151.089</v>
      </c>
      <c r="BE2638">
        <v>10.79</v>
      </c>
      <c r="BF2638">
        <v>19.100000000000001</v>
      </c>
      <c r="BG2638">
        <v>24.6</v>
      </c>
      <c r="BI2638">
        <v>2.77</v>
      </c>
      <c r="BJ2638">
        <v>78.86</v>
      </c>
      <c r="BK2638">
        <v>0.92600000000000005</v>
      </c>
    </row>
    <row r="2639" spans="1:67" x14ac:dyDescent="0.3">
      <c r="A2639" t="s">
        <v>210</v>
      </c>
      <c r="B2639" t="s">
        <v>211</v>
      </c>
      <c r="C2639" t="s">
        <v>116</v>
      </c>
      <c r="D2639" s="33">
        <v>44199</v>
      </c>
      <c r="E2639">
        <v>20846608</v>
      </c>
      <c r="F2639">
        <v>203350</v>
      </c>
      <c r="G2639">
        <v>223919.14300000001</v>
      </c>
      <c r="H2639">
        <v>357984</v>
      </c>
      <c r="I2639">
        <v>1437</v>
      </c>
      <c r="J2639">
        <v>2711.857</v>
      </c>
      <c r="K2639">
        <v>62618.396000000001</v>
      </c>
      <c r="L2639">
        <v>610.81600000000003</v>
      </c>
      <c r="M2639">
        <v>672.601</v>
      </c>
      <c r="N2639">
        <v>1075.3009999999999</v>
      </c>
      <c r="O2639">
        <v>4.3159999999999998</v>
      </c>
      <c r="P2639">
        <v>8.1460000000000008</v>
      </c>
      <c r="Q2639">
        <v>1.0900000000000001</v>
      </c>
      <c r="R2639">
        <v>28006</v>
      </c>
      <c r="S2639">
        <v>84.123999999999995</v>
      </c>
      <c r="T2639">
        <v>125595</v>
      </c>
      <c r="U2639">
        <v>377.25799999999998</v>
      </c>
      <c r="X2639">
        <v>112069</v>
      </c>
      <c r="Y2639">
        <v>336.62900000000002</v>
      </c>
      <c r="Z2639">
        <v>1051862</v>
      </c>
      <c r="AA2639">
        <v>261266481</v>
      </c>
      <c r="AB2639">
        <v>784.78399999999999</v>
      </c>
      <c r="AC2639">
        <v>3.16</v>
      </c>
      <c r="AD2639">
        <v>1534701</v>
      </c>
      <c r="AE2639">
        <v>4.6100000000000003</v>
      </c>
      <c r="AF2639">
        <v>0.15</v>
      </c>
      <c r="AG2639">
        <v>6.7</v>
      </c>
      <c r="AH2639" t="s">
        <v>204</v>
      </c>
      <c r="AI2639">
        <v>6148207</v>
      </c>
      <c r="AJ2639">
        <v>5985969</v>
      </c>
      <c r="AK2639">
        <v>52380</v>
      </c>
      <c r="AM2639">
        <v>138774</v>
      </c>
      <c r="AN2639">
        <v>439834</v>
      </c>
      <c r="AO2639">
        <v>1.85</v>
      </c>
      <c r="AP2639">
        <v>1.8</v>
      </c>
      <c r="AQ2639">
        <v>0.02</v>
      </c>
      <c r="AS2639">
        <v>1325</v>
      </c>
      <c r="AT2639">
        <v>427231</v>
      </c>
      <c r="AU2639">
        <v>0.129</v>
      </c>
      <c r="AV2639">
        <v>71.760000000000005</v>
      </c>
      <c r="AW2639">
        <v>332915074</v>
      </c>
      <c r="AX2639">
        <v>35.607999999999997</v>
      </c>
      <c r="AY2639">
        <v>38.299999999999997</v>
      </c>
      <c r="AZ2639">
        <v>15.413</v>
      </c>
      <c r="BA2639">
        <v>9.7319999999999993</v>
      </c>
      <c r="BB2639">
        <v>54225.446000000004</v>
      </c>
      <c r="BC2639">
        <v>1.2</v>
      </c>
      <c r="BD2639">
        <v>151.089</v>
      </c>
      <c r="BE2639">
        <v>10.79</v>
      </c>
      <c r="BF2639">
        <v>19.100000000000001</v>
      </c>
      <c r="BG2639">
        <v>24.6</v>
      </c>
      <c r="BI2639">
        <v>2.77</v>
      </c>
      <c r="BJ2639">
        <v>78.86</v>
      </c>
      <c r="BK2639">
        <v>0.92600000000000005</v>
      </c>
      <c r="BL2639">
        <v>472090.6</v>
      </c>
      <c r="BM2639">
        <v>15.91</v>
      </c>
      <c r="BN2639">
        <v>45.92</v>
      </c>
      <c r="BO2639">
        <v>1418.0511393725601</v>
      </c>
    </row>
    <row r="2640" spans="1:67" x14ac:dyDescent="0.3">
      <c r="A2640" t="s">
        <v>210</v>
      </c>
      <c r="B2640" t="s">
        <v>211</v>
      </c>
      <c r="C2640" t="s">
        <v>116</v>
      </c>
      <c r="D2640" s="33">
        <v>44200</v>
      </c>
      <c r="E2640">
        <v>21032204</v>
      </c>
      <c r="F2640">
        <v>185596</v>
      </c>
      <c r="G2640">
        <v>225658.28599999999</v>
      </c>
      <c r="H2640">
        <v>359964</v>
      </c>
      <c r="I2640">
        <v>1980</v>
      </c>
      <c r="J2640">
        <v>2726.5709999999999</v>
      </c>
      <c r="K2640">
        <v>63175.883999999998</v>
      </c>
      <c r="L2640">
        <v>557.48800000000006</v>
      </c>
      <c r="M2640">
        <v>677.82500000000005</v>
      </c>
      <c r="N2640">
        <v>1081.249</v>
      </c>
      <c r="O2640">
        <v>5.9470000000000001</v>
      </c>
      <c r="P2640">
        <v>8.19</v>
      </c>
      <c r="Q2640">
        <v>1.0900000000000001</v>
      </c>
      <c r="R2640">
        <v>28266</v>
      </c>
      <c r="S2640">
        <v>84.905000000000001</v>
      </c>
      <c r="T2640">
        <v>127426</v>
      </c>
      <c r="U2640">
        <v>382.75799999999998</v>
      </c>
      <c r="X2640">
        <v>112336</v>
      </c>
      <c r="Y2640">
        <v>337.43099999999998</v>
      </c>
      <c r="Z2640">
        <v>1409877</v>
      </c>
      <c r="AA2640">
        <v>262676358</v>
      </c>
      <c r="AB2640">
        <v>789.01900000000001</v>
      </c>
      <c r="AC2640">
        <v>4.2350000000000003</v>
      </c>
      <c r="AD2640">
        <v>1548971</v>
      </c>
      <c r="AE2640">
        <v>4.6529999999999996</v>
      </c>
      <c r="AF2640">
        <v>0.15</v>
      </c>
      <c r="AG2640">
        <v>6.7</v>
      </c>
      <c r="AH2640" t="s">
        <v>204</v>
      </c>
      <c r="AI2640">
        <v>6805068</v>
      </c>
      <c r="AJ2640">
        <v>6583669</v>
      </c>
      <c r="AK2640">
        <v>98096</v>
      </c>
      <c r="AM2640">
        <v>656861</v>
      </c>
      <c r="AN2640">
        <v>449301</v>
      </c>
      <c r="AO2640">
        <v>2.0499999999999998</v>
      </c>
      <c r="AP2640">
        <v>1.98</v>
      </c>
      <c r="AQ2640">
        <v>0.03</v>
      </c>
      <c r="AS2640">
        <v>1353</v>
      </c>
      <c r="AT2640">
        <v>430291</v>
      </c>
      <c r="AU2640">
        <v>0.13</v>
      </c>
      <c r="AV2640">
        <v>71.760000000000005</v>
      </c>
      <c r="AW2640">
        <v>332915074</v>
      </c>
      <c r="AX2640">
        <v>35.607999999999997</v>
      </c>
      <c r="AY2640">
        <v>38.299999999999997</v>
      </c>
      <c r="AZ2640">
        <v>15.413</v>
      </c>
      <c r="BA2640">
        <v>9.7319999999999993</v>
      </c>
      <c r="BB2640">
        <v>54225.446000000004</v>
      </c>
      <c r="BC2640">
        <v>1.2</v>
      </c>
      <c r="BD2640">
        <v>151.089</v>
      </c>
      <c r="BE2640">
        <v>10.79</v>
      </c>
      <c r="BF2640">
        <v>19.100000000000001</v>
      </c>
      <c r="BG2640">
        <v>24.6</v>
      </c>
      <c r="BI2640">
        <v>2.77</v>
      </c>
      <c r="BJ2640">
        <v>78.86</v>
      </c>
      <c r="BK2640">
        <v>0.92600000000000005</v>
      </c>
    </row>
    <row r="2641" spans="1:67" x14ac:dyDescent="0.3">
      <c r="A2641" t="s">
        <v>210</v>
      </c>
      <c r="B2641" t="s">
        <v>211</v>
      </c>
      <c r="C2641" t="s">
        <v>116</v>
      </c>
      <c r="D2641" s="33">
        <v>44201</v>
      </c>
      <c r="E2641">
        <v>21264999</v>
      </c>
      <c r="F2641">
        <v>232795</v>
      </c>
      <c r="G2641">
        <v>229508.429</v>
      </c>
      <c r="H2641">
        <v>363568</v>
      </c>
      <c r="I2641">
        <v>3604</v>
      </c>
      <c r="J2641">
        <v>2724.857</v>
      </c>
      <c r="K2641">
        <v>63875.146000000001</v>
      </c>
      <c r="L2641">
        <v>699.26199999999994</v>
      </c>
      <c r="M2641">
        <v>689.39</v>
      </c>
      <c r="N2641">
        <v>1092.0740000000001</v>
      </c>
      <c r="O2641">
        <v>10.826000000000001</v>
      </c>
      <c r="P2641">
        <v>8.1850000000000005</v>
      </c>
      <c r="Q2641">
        <v>1.0900000000000001</v>
      </c>
      <c r="R2641">
        <v>28528</v>
      </c>
      <c r="S2641">
        <v>85.691999999999993</v>
      </c>
      <c r="T2641">
        <v>128858</v>
      </c>
      <c r="U2641">
        <v>387.06</v>
      </c>
      <c r="X2641">
        <v>113829</v>
      </c>
      <c r="Y2641">
        <v>341.916</v>
      </c>
      <c r="Z2641">
        <v>1973812</v>
      </c>
      <c r="AA2641">
        <v>264650170</v>
      </c>
      <c r="AB2641">
        <v>794.94799999999998</v>
      </c>
      <c r="AC2641">
        <v>5.9290000000000003</v>
      </c>
      <c r="AD2641">
        <v>1561333</v>
      </c>
      <c r="AE2641">
        <v>4.6900000000000004</v>
      </c>
      <c r="AF2641">
        <v>0.14899999999999999</v>
      </c>
      <c r="AG2641">
        <v>6.7</v>
      </c>
      <c r="AH2641" t="s">
        <v>204</v>
      </c>
      <c r="AI2641">
        <v>7636004</v>
      </c>
      <c r="AJ2641">
        <v>7312793</v>
      </c>
      <c r="AK2641">
        <v>186477</v>
      </c>
      <c r="AM2641">
        <v>830936</v>
      </c>
      <c r="AN2641">
        <v>464932</v>
      </c>
      <c r="AO2641">
        <v>2.2999999999999998</v>
      </c>
      <c r="AP2641">
        <v>2.2000000000000002</v>
      </c>
      <c r="AQ2641">
        <v>0.06</v>
      </c>
      <c r="AS2641">
        <v>1400</v>
      </c>
      <c r="AT2641">
        <v>434090</v>
      </c>
      <c r="AU2641">
        <v>0.13100000000000001</v>
      </c>
      <c r="AV2641">
        <v>71.760000000000005</v>
      </c>
      <c r="AW2641">
        <v>332915074</v>
      </c>
      <c r="AX2641">
        <v>35.607999999999997</v>
      </c>
      <c r="AY2641">
        <v>38.299999999999997</v>
      </c>
      <c r="AZ2641">
        <v>15.413</v>
      </c>
      <c r="BA2641">
        <v>9.7319999999999993</v>
      </c>
      <c r="BB2641">
        <v>54225.446000000004</v>
      </c>
      <c r="BC2641">
        <v>1.2</v>
      </c>
      <c r="BD2641">
        <v>151.089</v>
      </c>
      <c r="BE2641">
        <v>10.79</v>
      </c>
      <c r="BF2641">
        <v>19.100000000000001</v>
      </c>
      <c r="BG2641">
        <v>24.6</v>
      </c>
      <c r="BI2641">
        <v>2.77</v>
      </c>
      <c r="BJ2641">
        <v>78.86</v>
      </c>
      <c r="BK2641">
        <v>0.92600000000000005</v>
      </c>
    </row>
    <row r="2642" spans="1:67" x14ac:dyDescent="0.3">
      <c r="A2642" t="s">
        <v>210</v>
      </c>
      <c r="B2642" t="s">
        <v>211</v>
      </c>
      <c r="C2642" t="s">
        <v>116</v>
      </c>
      <c r="D2642" s="33">
        <v>44202</v>
      </c>
      <c r="E2642">
        <v>21524822</v>
      </c>
      <c r="F2642">
        <v>259823</v>
      </c>
      <c r="G2642">
        <v>235430.85699999999</v>
      </c>
      <c r="H2642">
        <v>367494</v>
      </c>
      <c r="I2642">
        <v>3926</v>
      </c>
      <c r="J2642">
        <v>2723.857</v>
      </c>
      <c r="K2642">
        <v>64655.593999999997</v>
      </c>
      <c r="L2642">
        <v>780.44799999999998</v>
      </c>
      <c r="M2642">
        <v>707.18</v>
      </c>
      <c r="N2642">
        <v>1103.867</v>
      </c>
      <c r="O2642">
        <v>11.792999999999999</v>
      </c>
      <c r="P2642">
        <v>8.1820000000000004</v>
      </c>
      <c r="Q2642">
        <v>1.1000000000000001</v>
      </c>
      <c r="R2642">
        <v>28608</v>
      </c>
      <c r="S2642">
        <v>85.932000000000002</v>
      </c>
      <c r="T2642">
        <v>129805</v>
      </c>
      <c r="U2642">
        <v>389.904</v>
      </c>
      <c r="X2642">
        <v>114720</v>
      </c>
      <c r="Y2642">
        <v>344.59199999999998</v>
      </c>
      <c r="Z2642">
        <v>2338940</v>
      </c>
      <c r="AA2642">
        <v>266989110</v>
      </c>
      <c r="AB2642">
        <v>801.97400000000005</v>
      </c>
      <c r="AC2642">
        <v>7.0259999999999998</v>
      </c>
      <c r="AD2642">
        <v>1582296</v>
      </c>
      <c r="AE2642">
        <v>4.7530000000000001</v>
      </c>
      <c r="AF2642">
        <v>0.14699999999999999</v>
      </c>
      <c r="AG2642">
        <v>6.8</v>
      </c>
      <c r="AH2642" t="s">
        <v>204</v>
      </c>
      <c r="AI2642">
        <v>8656704</v>
      </c>
      <c r="AJ2642">
        <v>8143183</v>
      </c>
      <c r="AK2642">
        <v>358706</v>
      </c>
      <c r="AM2642">
        <v>1020700</v>
      </c>
      <c r="AN2642">
        <v>490355</v>
      </c>
      <c r="AO2642">
        <v>2.61</v>
      </c>
      <c r="AP2642">
        <v>2.4500000000000002</v>
      </c>
      <c r="AQ2642">
        <v>0.11</v>
      </c>
      <c r="AS2642">
        <v>1477</v>
      </c>
      <c r="AT2642">
        <v>435150</v>
      </c>
      <c r="AU2642">
        <v>0.13100000000000001</v>
      </c>
      <c r="AV2642">
        <v>71.760000000000005</v>
      </c>
      <c r="AW2642">
        <v>332915074</v>
      </c>
      <c r="AX2642">
        <v>35.607999999999997</v>
      </c>
      <c r="AY2642">
        <v>38.299999999999997</v>
      </c>
      <c r="AZ2642">
        <v>15.413</v>
      </c>
      <c r="BA2642">
        <v>9.7319999999999993</v>
      </c>
      <c r="BB2642">
        <v>54225.446000000004</v>
      </c>
      <c r="BC2642">
        <v>1.2</v>
      </c>
      <c r="BD2642">
        <v>151.089</v>
      </c>
      <c r="BE2642">
        <v>10.79</v>
      </c>
      <c r="BF2642">
        <v>19.100000000000001</v>
      </c>
      <c r="BG2642">
        <v>24.6</v>
      </c>
      <c r="BI2642">
        <v>2.77</v>
      </c>
      <c r="BJ2642">
        <v>78.86</v>
      </c>
      <c r="BK2642">
        <v>0.92600000000000005</v>
      </c>
    </row>
    <row r="2643" spans="1:67" x14ac:dyDescent="0.3">
      <c r="A2643" t="s">
        <v>210</v>
      </c>
      <c r="B2643" t="s">
        <v>211</v>
      </c>
      <c r="C2643" t="s">
        <v>116</v>
      </c>
      <c r="D2643" s="33">
        <v>44203</v>
      </c>
      <c r="E2643">
        <v>21811151</v>
      </c>
      <c r="F2643">
        <v>286329</v>
      </c>
      <c r="G2643">
        <v>231308.85699999999</v>
      </c>
      <c r="H2643">
        <v>371520</v>
      </c>
      <c r="I2643">
        <v>4026</v>
      </c>
      <c r="J2643">
        <v>2823.7139999999999</v>
      </c>
      <c r="K2643">
        <v>65515.661</v>
      </c>
      <c r="L2643">
        <v>860.06600000000003</v>
      </c>
      <c r="M2643">
        <v>694.798</v>
      </c>
      <c r="N2643">
        <v>1115.96</v>
      </c>
      <c r="O2643">
        <v>12.093</v>
      </c>
      <c r="P2643">
        <v>8.4819999999999993</v>
      </c>
      <c r="Q2643">
        <v>1.1000000000000001</v>
      </c>
      <c r="R2643">
        <v>28491</v>
      </c>
      <c r="S2643">
        <v>85.58</v>
      </c>
      <c r="T2643">
        <v>128819</v>
      </c>
      <c r="U2643">
        <v>386.94299999999998</v>
      </c>
      <c r="X2643">
        <v>115039</v>
      </c>
      <c r="Y2643">
        <v>345.55099999999999</v>
      </c>
      <c r="Z2643">
        <v>2262508</v>
      </c>
      <c r="AA2643">
        <v>269251618</v>
      </c>
      <c r="AB2643">
        <v>808.77</v>
      </c>
      <c r="AC2643">
        <v>6.7960000000000003</v>
      </c>
      <c r="AD2643">
        <v>1630488</v>
      </c>
      <c r="AE2643">
        <v>4.8979999999999997</v>
      </c>
      <c r="AF2643">
        <v>0.14399999999999999</v>
      </c>
      <c r="AG2643">
        <v>6.9</v>
      </c>
      <c r="AH2643" t="s">
        <v>204</v>
      </c>
      <c r="AI2643">
        <v>9826206</v>
      </c>
      <c r="AJ2643">
        <v>9009220</v>
      </c>
      <c r="AK2643">
        <v>639378</v>
      </c>
      <c r="AM2643">
        <v>1169502</v>
      </c>
      <c r="AN2643">
        <v>597420</v>
      </c>
      <c r="AO2643">
        <v>2.96</v>
      </c>
      <c r="AP2643">
        <v>2.71</v>
      </c>
      <c r="AQ2643">
        <v>0.19</v>
      </c>
      <c r="AS2643">
        <v>1799</v>
      </c>
      <c r="AT2643">
        <v>500280</v>
      </c>
      <c r="AU2643">
        <v>0.151</v>
      </c>
      <c r="AV2643">
        <v>71.760000000000005</v>
      </c>
      <c r="AW2643">
        <v>332915074</v>
      </c>
      <c r="AX2643">
        <v>35.607999999999997</v>
      </c>
      <c r="AY2643">
        <v>38.299999999999997</v>
      </c>
      <c r="AZ2643">
        <v>15.413</v>
      </c>
      <c r="BA2643">
        <v>9.7319999999999993</v>
      </c>
      <c r="BB2643">
        <v>54225.446000000004</v>
      </c>
      <c r="BC2643">
        <v>1.2</v>
      </c>
      <c r="BD2643">
        <v>151.089</v>
      </c>
      <c r="BE2643">
        <v>10.79</v>
      </c>
      <c r="BF2643">
        <v>19.100000000000001</v>
      </c>
      <c r="BG2643">
        <v>24.6</v>
      </c>
      <c r="BI2643">
        <v>2.77</v>
      </c>
      <c r="BJ2643">
        <v>78.86</v>
      </c>
      <c r="BK2643">
        <v>0.92600000000000005</v>
      </c>
    </row>
    <row r="2644" spans="1:67" x14ac:dyDescent="0.3">
      <c r="A2644" t="s">
        <v>210</v>
      </c>
      <c r="B2644" t="s">
        <v>211</v>
      </c>
      <c r="C2644" t="s">
        <v>116</v>
      </c>
      <c r="D2644" s="33">
        <v>44204</v>
      </c>
      <c r="E2644">
        <v>22115322</v>
      </c>
      <c r="F2644">
        <v>304171</v>
      </c>
      <c r="G2644">
        <v>249184.14300000001</v>
      </c>
      <c r="H2644">
        <v>375709</v>
      </c>
      <c r="I2644">
        <v>4189</v>
      </c>
      <c r="J2644">
        <v>3101.857</v>
      </c>
      <c r="K2644">
        <v>66429.320000000007</v>
      </c>
      <c r="L2644">
        <v>913.65899999999999</v>
      </c>
      <c r="M2644">
        <v>748.49199999999996</v>
      </c>
      <c r="N2644">
        <v>1128.5429999999999</v>
      </c>
      <c r="O2644">
        <v>12.583</v>
      </c>
      <c r="P2644">
        <v>9.3170000000000002</v>
      </c>
      <c r="Q2644">
        <v>1.0900000000000001</v>
      </c>
      <c r="R2644">
        <v>28365</v>
      </c>
      <c r="S2644">
        <v>85.201999999999998</v>
      </c>
      <c r="T2644">
        <v>127893</v>
      </c>
      <c r="U2644">
        <v>384.161</v>
      </c>
      <c r="X2644">
        <v>116013</v>
      </c>
      <c r="Y2644">
        <v>348.476</v>
      </c>
      <c r="Z2644">
        <v>2152455</v>
      </c>
      <c r="AA2644">
        <v>271404073</v>
      </c>
      <c r="AB2644">
        <v>815.23500000000001</v>
      </c>
      <c r="AC2644">
        <v>6.4649999999999999</v>
      </c>
      <c r="AD2644">
        <v>1758389</v>
      </c>
      <c r="AE2644">
        <v>5.282</v>
      </c>
      <c r="AF2644">
        <v>0.14000000000000001</v>
      </c>
      <c r="AG2644">
        <v>7.1</v>
      </c>
      <c r="AH2644" t="s">
        <v>204</v>
      </c>
      <c r="AI2644">
        <v>11061989</v>
      </c>
      <c r="AJ2644">
        <v>9856314</v>
      </c>
      <c r="AK2644">
        <v>1002548</v>
      </c>
      <c r="AM2644">
        <v>1235783</v>
      </c>
      <c r="AN2644">
        <v>759540</v>
      </c>
      <c r="AO2644">
        <v>3.33</v>
      </c>
      <c r="AP2644">
        <v>2.97</v>
      </c>
      <c r="AQ2644">
        <v>0.3</v>
      </c>
      <c r="AS2644">
        <v>2288</v>
      </c>
      <c r="AT2644">
        <v>608216</v>
      </c>
      <c r="AU2644">
        <v>0.183</v>
      </c>
      <c r="AV2644">
        <v>71.760000000000005</v>
      </c>
      <c r="AW2644">
        <v>332915074</v>
      </c>
      <c r="AX2644">
        <v>35.607999999999997</v>
      </c>
      <c r="AY2644">
        <v>38.299999999999997</v>
      </c>
      <c r="AZ2644">
        <v>15.413</v>
      </c>
      <c r="BA2644">
        <v>9.7319999999999993</v>
      </c>
      <c r="BB2644">
        <v>54225.446000000004</v>
      </c>
      <c r="BC2644">
        <v>1.2</v>
      </c>
      <c r="BD2644">
        <v>151.089</v>
      </c>
      <c r="BE2644">
        <v>10.79</v>
      </c>
      <c r="BF2644">
        <v>19.100000000000001</v>
      </c>
      <c r="BG2644">
        <v>24.6</v>
      </c>
      <c r="BI2644">
        <v>2.77</v>
      </c>
      <c r="BJ2644">
        <v>78.86</v>
      </c>
      <c r="BK2644">
        <v>0.92600000000000005</v>
      </c>
    </row>
    <row r="2645" spans="1:67" x14ac:dyDescent="0.3">
      <c r="A2645" t="s">
        <v>210</v>
      </c>
      <c r="B2645" t="s">
        <v>211</v>
      </c>
      <c r="C2645" t="s">
        <v>116</v>
      </c>
      <c r="D2645" s="33">
        <v>44205</v>
      </c>
      <c r="E2645">
        <v>22380124</v>
      </c>
      <c r="F2645">
        <v>264802</v>
      </c>
      <c r="G2645">
        <v>248123.71400000001</v>
      </c>
      <c r="H2645">
        <v>378965</v>
      </c>
      <c r="I2645">
        <v>3256</v>
      </c>
      <c r="J2645">
        <v>3202.5709999999999</v>
      </c>
      <c r="K2645">
        <v>67224.724000000002</v>
      </c>
      <c r="L2645">
        <v>795.404</v>
      </c>
      <c r="M2645">
        <v>745.30600000000004</v>
      </c>
      <c r="N2645">
        <v>1138.3230000000001</v>
      </c>
      <c r="O2645">
        <v>9.7799999999999994</v>
      </c>
      <c r="P2645">
        <v>9.6199999999999992</v>
      </c>
      <c r="Q2645">
        <v>1.06</v>
      </c>
      <c r="R2645">
        <v>28187</v>
      </c>
      <c r="S2645">
        <v>84.667000000000002</v>
      </c>
      <c r="T2645">
        <v>126426</v>
      </c>
      <c r="U2645">
        <v>379.755</v>
      </c>
      <c r="X2645">
        <v>117656</v>
      </c>
      <c r="Y2645">
        <v>353.411</v>
      </c>
      <c r="Z2645">
        <v>1720455</v>
      </c>
      <c r="AA2645">
        <v>273124528</v>
      </c>
      <c r="AB2645">
        <v>820.40300000000002</v>
      </c>
      <c r="AC2645">
        <v>5.1680000000000001</v>
      </c>
      <c r="AD2645">
        <v>1844273</v>
      </c>
      <c r="AE2645">
        <v>5.54</v>
      </c>
      <c r="AF2645">
        <v>0.13600000000000001</v>
      </c>
      <c r="AG2645">
        <v>7.4</v>
      </c>
      <c r="AH2645" t="s">
        <v>204</v>
      </c>
      <c r="AI2645">
        <v>11570683</v>
      </c>
      <c r="AJ2645">
        <v>10226602</v>
      </c>
      <c r="AK2645">
        <v>1131111</v>
      </c>
      <c r="AM2645">
        <v>508694</v>
      </c>
      <c r="AN2645">
        <v>794464</v>
      </c>
      <c r="AO2645">
        <v>3.49</v>
      </c>
      <c r="AP2645">
        <v>3.08</v>
      </c>
      <c r="AQ2645">
        <v>0.34</v>
      </c>
      <c r="AS2645">
        <v>2393</v>
      </c>
      <c r="AT2645">
        <v>624631</v>
      </c>
      <c r="AU2645">
        <v>0.188</v>
      </c>
      <c r="AV2645">
        <v>71.760000000000005</v>
      </c>
      <c r="AW2645">
        <v>332915074</v>
      </c>
      <c r="AX2645">
        <v>35.607999999999997</v>
      </c>
      <c r="AY2645">
        <v>38.299999999999997</v>
      </c>
      <c r="AZ2645">
        <v>15.413</v>
      </c>
      <c r="BA2645">
        <v>9.7319999999999993</v>
      </c>
      <c r="BB2645">
        <v>54225.446000000004</v>
      </c>
      <c r="BC2645">
        <v>1.2</v>
      </c>
      <c r="BD2645">
        <v>151.089</v>
      </c>
      <c r="BE2645">
        <v>10.79</v>
      </c>
      <c r="BF2645">
        <v>19.100000000000001</v>
      </c>
      <c r="BG2645">
        <v>24.6</v>
      </c>
      <c r="BI2645">
        <v>2.77</v>
      </c>
      <c r="BJ2645">
        <v>78.86</v>
      </c>
      <c r="BK2645">
        <v>0.92600000000000005</v>
      </c>
    </row>
    <row r="2646" spans="1:67" x14ac:dyDescent="0.3">
      <c r="A2646" t="s">
        <v>210</v>
      </c>
      <c r="B2646" t="s">
        <v>211</v>
      </c>
      <c r="C2646" t="s">
        <v>116</v>
      </c>
      <c r="D2646" s="33">
        <v>44206</v>
      </c>
      <c r="E2646">
        <v>22591004</v>
      </c>
      <c r="F2646">
        <v>210880</v>
      </c>
      <c r="G2646">
        <v>249199.429</v>
      </c>
      <c r="H2646">
        <v>381069</v>
      </c>
      <c r="I2646">
        <v>2104</v>
      </c>
      <c r="J2646">
        <v>3297.857</v>
      </c>
      <c r="K2646">
        <v>67858.159</v>
      </c>
      <c r="L2646">
        <v>633.43499999999995</v>
      </c>
      <c r="M2646">
        <v>748.53800000000001</v>
      </c>
      <c r="N2646">
        <v>1144.643</v>
      </c>
      <c r="O2646">
        <v>6.32</v>
      </c>
      <c r="P2646">
        <v>9.9060000000000006</v>
      </c>
      <c r="Q2646">
        <v>1.03</v>
      </c>
      <c r="R2646">
        <v>28370</v>
      </c>
      <c r="S2646">
        <v>85.216999999999999</v>
      </c>
      <c r="T2646">
        <v>126538</v>
      </c>
      <c r="U2646">
        <v>380.09100000000001</v>
      </c>
      <c r="X2646">
        <v>116243</v>
      </c>
      <c r="Y2646">
        <v>349.16699999999997</v>
      </c>
      <c r="Z2646">
        <v>1170726</v>
      </c>
      <c r="AA2646">
        <v>274295254</v>
      </c>
      <c r="AB2646">
        <v>823.92</v>
      </c>
      <c r="AC2646">
        <v>3.5169999999999999</v>
      </c>
      <c r="AD2646">
        <v>1861253</v>
      </c>
      <c r="AE2646">
        <v>5.5910000000000002</v>
      </c>
      <c r="AF2646">
        <v>0.13500000000000001</v>
      </c>
      <c r="AG2646">
        <v>7.4</v>
      </c>
      <c r="AH2646" t="s">
        <v>204</v>
      </c>
      <c r="AI2646">
        <v>11821645</v>
      </c>
      <c r="AJ2646">
        <v>10402868</v>
      </c>
      <c r="AK2646">
        <v>1200633</v>
      </c>
      <c r="AM2646">
        <v>250962</v>
      </c>
      <c r="AN2646">
        <v>810491</v>
      </c>
      <c r="AO2646">
        <v>3.56</v>
      </c>
      <c r="AP2646">
        <v>3.13</v>
      </c>
      <c r="AQ2646">
        <v>0.36</v>
      </c>
      <c r="AS2646">
        <v>2441</v>
      </c>
      <c r="AT2646">
        <v>630986</v>
      </c>
      <c r="AU2646">
        <v>0.19</v>
      </c>
      <c r="AV2646">
        <v>71.760000000000005</v>
      </c>
      <c r="AW2646">
        <v>332915074</v>
      </c>
      <c r="AX2646">
        <v>35.607999999999997</v>
      </c>
      <c r="AY2646">
        <v>38.299999999999997</v>
      </c>
      <c r="AZ2646">
        <v>15.413</v>
      </c>
      <c r="BA2646">
        <v>9.7319999999999993</v>
      </c>
      <c r="BB2646">
        <v>54225.446000000004</v>
      </c>
      <c r="BC2646">
        <v>1.2</v>
      </c>
      <c r="BD2646">
        <v>151.089</v>
      </c>
      <c r="BE2646">
        <v>10.79</v>
      </c>
      <c r="BF2646">
        <v>19.100000000000001</v>
      </c>
      <c r="BG2646">
        <v>24.6</v>
      </c>
      <c r="BI2646">
        <v>2.77</v>
      </c>
      <c r="BJ2646">
        <v>78.86</v>
      </c>
      <c r="BK2646">
        <v>0.92600000000000005</v>
      </c>
      <c r="BL2646">
        <v>495589</v>
      </c>
      <c r="BM2646">
        <v>16.350000000000001</v>
      </c>
      <c r="BN2646">
        <v>36.97</v>
      </c>
      <c r="BO2646">
        <v>1488.6349063304999</v>
      </c>
    </row>
    <row r="2647" spans="1:67" x14ac:dyDescent="0.3">
      <c r="A2647" t="s">
        <v>210</v>
      </c>
      <c r="B2647" t="s">
        <v>211</v>
      </c>
      <c r="C2647" t="s">
        <v>116</v>
      </c>
      <c r="D2647" s="33">
        <v>44207</v>
      </c>
      <c r="E2647">
        <v>22794875</v>
      </c>
      <c r="F2647">
        <v>203871</v>
      </c>
      <c r="G2647">
        <v>251810.14300000001</v>
      </c>
      <c r="H2647">
        <v>382906</v>
      </c>
      <c r="I2647">
        <v>1837</v>
      </c>
      <c r="J2647">
        <v>3277.4290000000001</v>
      </c>
      <c r="K2647">
        <v>68470.539999999994</v>
      </c>
      <c r="L2647">
        <v>612.38099999999997</v>
      </c>
      <c r="M2647">
        <v>756.38</v>
      </c>
      <c r="N2647">
        <v>1150.1610000000001</v>
      </c>
      <c r="O2647">
        <v>5.5179999999999998</v>
      </c>
      <c r="P2647">
        <v>9.8450000000000006</v>
      </c>
      <c r="Q2647">
        <v>1.01</v>
      </c>
      <c r="R2647">
        <v>28739</v>
      </c>
      <c r="S2647">
        <v>86.325000000000003</v>
      </c>
      <c r="T2647">
        <v>127639</v>
      </c>
      <c r="U2647">
        <v>383.39800000000002</v>
      </c>
      <c r="X2647">
        <v>115308</v>
      </c>
      <c r="Y2647">
        <v>346.35899999999998</v>
      </c>
      <c r="Z2647">
        <v>1531288</v>
      </c>
      <c r="AA2647">
        <v>275826542</v>
      </c>
      <c r="AB2647">
        <v>828.51900000000001</v>
      </c>
      <c r="AC2647">
        <v>4.5999999999999996</v>
      </c>
      <c r="AD2647">
        <v>1878598</v>
      </c>
      <c r="AE2647">
        <v>5.6429999999999998</v>
      </c>
      <c r="AF2647">
        <v>0.13200000000000001</v>
      </c>
      <c r="AG2647">
        <v>7.6</v>
      </c>
      <c r="AH2647" t="s">
        <v>204</v>
      </c>
      <c r="AI2647">
        <v>12891689</v>
      </c>
      <c r="AJ2647">
        <v>11126177</v>
      </c>
      <c r="AK2647">
        <v>1523051</v>
      </c>
      <c r="AM2647">
        <v>1070044</v>
      </c>
      <c r="AN2647">
        <v>869517</v>
      </c>
      <c r="AO2647">
        <v>3.88</v>
      </c>
      <c r="AP2647">
        <v>3.35</v>
      </c>
      <c r="AQ2647">
        <v>0.46</v>
      </c>
      <c r="AS2647">
        <v>2619</v>
      </c>
      <c r="AT2647">
        <v>648930</v>
      </c>
      <c r="AU2647">
        <v>0.19500000000000001</v>
      </c>
      <c r="AV2647">
        <v>71.760000000000005</v>
      </c>
      <c r="AW2647">
        <v>332915074</v>
      </c>
      <c r="AX2647">
        <v>35.607999999999997</v>
      </c>
      <c r="AY2647">
        <v>38.299999999999997</v>
      </c>
      <c r="AZ2647">
        <v>15.413</v>
      </c>
      <c r="BA2647">
        <v>9.7319999999999993</v>
      </c>
      <c r="BB2647">
        <v>54225.446000000004</v>
      </c>
      <c r="BC2647">
        <v>1.2</v>
      </c>
      <c r="BD2647">
        <v>151.089</v>
      </c>
      <c r="BE2647">
        <v>10.79</v>
      </c>
      <c r="BF2647">
        <v>19.100000000000001</v>
      </c>
      <c r="BG2647">
        <v>24.6</v>
      </c>
      <c r="BI2647">
        <v>2.77</v>
      </c>
      <c r="BJ2647">
        <v>78.86</v>
      </c>
      <c r="BK2647">
        <v>0.92600000000000005</v>
      </c>
    </row>
    <row r="2648" spans="1:67" x14ac:dyDescent="0.3">
      <c r="A2648" t="s">
        <v>210</v>
      </c>
      <c r="B2648" t="s">
        <v>211</v>
      </c>
      <c r="C2648" t="s">
        <v>116</v>
      </c>
      <c r="D2648" s="33">
        <v>44208</v>
      </c>
      <c r="E2648">
        <v>23016601</v>
      </c>
      <c r="F2648">
        <v>221726</v>
      </c>
      <c r="G2648">
        <v>250228.85699999999</v>
      </c>
      <c r="H2648">
        <v>387295</v>
      </c>
      <c r="I2648">
        <v>4389</v>
      </c>
      <c r="J2648">
        <v>3389.5709999999999</v>
      </c>
      <c r="K2648">
        <v>69136.554000000004</v>
      </c>
      <c r="L2648">
        <v>666.01400000000001</v>
      </c>
      <c r="M2648">
        <v>751.63</v>
      </c>
      <c r="N2648">
        <v>1163.345</v>
      </c>
      <c r="O2648">
        <v>13.183999999999999</v>
      </c>
      <c r="P2648">
        <v>10.180999999999999</v>
      </c>
      <c r="Q2648">
        <v>0.98</v>
      </c>
      <c r="R2648">
        <v>28891</v>
      </c>
      <c r="S2648">
        <v>86.781999999999996</v>
      </c>
      <c r="T2648">
        <v>127090</v>
      </c>
      <c r="U2648">
        <v>381.74900000000002</v>
      </c>
      <c r="X2648">
        <v>113846</v>
      </c>
      <c r="Y2648">
        <v>341.96699999999998</v>
      </c>
      <c r="Z2648">
        <v>2037833</v>
      </c>
      <c r="AA2648">
        <v>277864375</v>
      </c>
      <c r="AB2648">
        <v>834.64</v>
      </c>
      <c r="AC2648">
        <v>6.1210000000000004</v>
      </c>
      <c r="AD2648">
        <v>1887744</v>
      </c>
      <c r="AE2648">
        <v>5.67</v>
      </c>
      <c r="AF2648">
        <v>0.128</v>
      </c>
      <c r="AG2648">
        <v>7.8</v>
      </c>
      <c r="AH2648" t="s">
        <v>204</v>
      </c>
      <c r="AI2648">
        <v>14149363</v>
      </c>
      <c r="AJ2648">
        <v>12042525</v>
      </c>
      <c r="AK2648">
        <v>1837285</v>
      </c>
      <c r="AM2648">
        <v>1257674</v>
      </c>
      <c r="AN2648">
        <v>930480</v>
      </c>
      <c r="AO2648">
        <v>4.26</v>
      </c>
      <c r="AP2648">
        <v>3.63</v>
      </c>
      <c r="AQ2648">
        <v>0.55000000000000004</v>
      </c>
      <c r="AS2648">
        <v>2803</v>
      </c>
      <c r="AT2648">
        <v>675676</v>
      </c>
      <c r="AU2648">
        <v>0.20399999999999999</v>
      </c>
      <c r="AV2648">
        <v>71.760000000000005</v>
      </c>
      <c r="AW2648">
        <v>332915074</v>
      </c>
      <c r="AX2648">
        <v>35.607999999999997</v>
      </c>
      <c r="AY2648">
        <v>38.299999999999997</v>
      </c>
      <c r="AZ2648">
        <v>15.413</v>
      </c>
      <c r="BA2648">
        <v>9.7319999999999993</v>
      </c>
      <c r="BB2648">
        <v>54225.446000000004</v>
      </c>
      <c r="BC2648">
        <v>1.2</v>
      </c>
      <c r="BD2648">
        <v>151.089</v>
      </c>
      <c r="BE2648">
        <v>10.79</v>
      </c>
      <c r="BF2648">
        <v>19.100000000000001</v>
      </c>
      <c r="BG2648">
        <v>24.6</v>
      </c>
      <c r="BI2648">
        <v>2.77</v>
      </c>
      <c r="BJ2648">
        <v>78.86</v>
      </c>
      <c r="BK2648">
        <v>0.92600000000000005</v>
      </c>
    </row>
    <row r="2649" spans="1:67" x14ac:dyDescent="0.3">
      <c r="A2649" t="s">
        <v>210</v>
      </c>
      <c r="B2649" t="s">
        <v>211</v>
      </c>
      <c r="C2649" t="s">
        <v>116</v>
      </c>
      <c r="D2649" s="33">
        <v>44209</v>
      </c>
      <c r="E2649">
        <v>23245868</v>
      </c>
      <c r="F2649">
        <v>229267</v>
      </c>
      <c r="G2649">
        <v>245863.71400000001</v>
      </c>
      <c r="H2649">
        <v>391313</v>
      </c>
      <c r="I2649">
        <v>4018</v>
      </c>
      <c r="J2649">
        <v>3402.7139999999999</v>
      </c>
      <c r="K2649">
        <v>69825.218999999997</v>
      </c>
      <c r="L2649">
        <v>688.66499999999996</v>
      </c>
      <c r="M2649">
        <v>738.51800000000003</v>
      </c>
      <c r="N2649">
        <v>1175.414</v>
      </c>
      <c r="O2649">
        <v>12.069000000000001</v>
      </c>
      <c r="P2649">
        <v>10.221</v>
      </c>
      <c r="Q2649">
        <v>0.95</v>
      </c>
      <c r="R2649">
        <v>28734</v>
      </c>
      <c r="S2649">
        <v>86.31</v>
      </c>
      <c r="T2649">
        <v>126585</v>
      </c>
      <c r="U2649">
        <v>380.23200000000003</v>
      </c>
      <c r="X2649">
        <v>112599</v>
      </c>
      <c r="Y2649">
        <v>338.221</v>
      </c>
      <c r="Z2649">
        <v>2119584</v>
      </c>
      <c r="AA2649">
        <v>279983959</v>
      </c>
      <c r="AB2649">
        <v>841.00699999999995</v>
      </c>
      <c r="AC2649">
        <v>6.367</v>
      </c>
      <c r="AD2649">
        <v>1856407</v>
      </c>
      <c r="AE2649">
        <v>5.5759999999999996</v>
      </c>
      <c r="AF2649">
        <v>0.124</v>
      </c>
      <c r="AG2649">
        <v>8.1</v>
      </c>
      <c r="AH2649" t="s">
        <v>204</v>
      </c>
      <c r="AI2649">
        <v>15472364</v>
      </c>
      <c r="AJ2649">
        <v>13071603</v>
      </c>
      <c r="AK2649">
        <v>2107591</v>
      </c>
      <c r="AM2649">
        <v>1323001</v>
      </c>
      <c r="AN2649">
        <v>973666</v>
      </c>
      <c r="AO2649">
        <v>4.66</v>
      </c>
      <c r="AP2649">
        <v>3.94</v>
      </c>
      <c r="AQ2649">
        <v>0.63</v>
      </c>
      <c r="AS2649">
        <v>2933</v>
      </c>
      <c r="AT2649">
        <v>704060</v>
      </c>
      <c r="AU2649">
        <v>0.21199999999999999</v>
      </c>
      <c r="AV2649">
        <v>71.760000000000005</v>
      </c>
      <c r="AW2649">
        <v>332915074</v>
      </c>
      <c r="AX2649">
        <v>35.607999999999997</v>
      </c>
      <c r="AY2649">
        <v>38.299999999999997</v>
      </c>
      <c r="AZ2649">
        <v>15.413</v>
      </c>
      <c r="BA2649">
        <v>9.7319999999999993</v>
      </c>
      <c r="BB2649">
        <v>54225.446000000004</v>
      </c>
      <c r="BC2649">
        <v>1.2</v>
      </c>
      <c r="BD2649">
        <v>151.089</v>
      </c>
      <c r="BE2649">
        <v>10.79</v>
      </c>
      <c r="BF2649">
        <v>19.100000000000001</v>
      </c>
      <c r="BG2649">
        <v>24.6</v>
      </c>
      <c r="BI2649">
        <v>2.77</v>
      </c>
      <c r="BJ2649">
        <v>78.86</v>
      </c>
      <c r="BK2649">
        <v>0.92600000000000005</v>
      </c>
    </row>
    <row r="2650" spans="1:67" x14ac:dyDescent="0.3">
      <c r="A2650" t="s">
        <v>210</v>
      </c>
      <c r="B2650" t="s">
        <v>211</v>
      </c>
      <c r="C2650" t="s">
        <v>116</v>
      </c>
      <c r="D2650" s="33">
        <v>44210</v>
      </c>
      <c r="E2650">
        <v>23481471</v>
      </c>
      <c r="F2650">
        <v>235603</v>
      </c>
      <c r="G2650">
        <v>238617.14300000001</v>
      </c>
      <c r="H2650">
        <v>395105</v>
      </c>
      <c r="I2650">
        <v>3792</v>
      </c>
      <c r="J2650">
        <v>3369.2860000000001</v>
      </c>
      <c r="K2650">
        <v>70532.915999999997</v>
      </c>
      <c r="L2650">
        <v>707.697</v>
      </c>
      <c r="M2650">
        <v>716.75099999999998</v>
      </c>
      <c r="N2650">
        <v>1186.8040000000001</v>
      </c>
      <c r="O2650">
        <v>11.39</v>
      </c>
      <c r="P2650">
        <v>10.121</v>
      </c>
      <c r="Q2650">
        <v>0.93</v>
      </c>
      <c r="R2650">
        <v>28527</v>
      </c>
      <c r="S2650">
        <v>85.688999999999993</v>
      </c>
      <c r="T2650">
        <v>133268</v>
      </c>
      <c r="U2650">
        <v>400.30599999999998</v>
      </c>
      <c r="X2650">
        <v>111773</v>
      </c>
      <c r="Y2650">
        <v>335.74</v>
      </c>
      <c r="Z2650">
        <v>2090858</v>
      </c>
      <c r="AA2650">
        <v>282074817</v>
      </c>
      <c r="AB2650">
        <v>847.28800000000001</v>
      </c>
      <c r="AC2650">
        <v>6.28</v>
      </c>
      <c r="AD2650">
        <v>1831886</v>
      </c>
      <c r="AE2650">
        <v>5.5030000000000001</v>
      </c>
      <c r="AF2650">
        <v>0.12</v>
      </c>
      <c r="AG2650">
        <v>8.3000000000000007</v>
      </c>
      <c r="AH2650" t="s">
        <v>204</v>
      </c>
      <c r="AI2650">
        <v>16788053</v>
      </c>
      <c r="AJ2650">
        <v>14227902</v>
      </c>
      <c r="AK2650">
        <v>2243231</v>
      </c>
      <c r="AM2650">
        <v>1315689</v>
      </c>
      <c r="AN2650">
        <v>994550</v>
      </c>
      <c r="AO2650">
        <v>5.0599999999999996</v>
      </c>
      <c r="AP2650">
        <v>4.29</v>
      </c>
      <c r="AQ2650">
        <v>0.68</v>
      </c>
      <c r="AS2650">
        <v>2996</v>
      </c>
      <c r="AT2650">
        <v>745526</v>
      </c>
      <c r="AU2650">
        <v>0.22500000000000001</v>
      </c>
      <c r="AV2650">
        <v>71.760000000000005</v>
      </c>
      <c r="AW2650">
        <v>332915074</v>
      </c>
      <c r="AX2650">
        <v>35.607999999999997</v>
      </c>
      <c r="AY2650">
        <v>38.299999999999997</v>
      </c>
      <c r="AZ2650">
        <v>15.413</v>
      </c>
      <c r="BA2650">
        <v>9.7319999999999993</v>
      </c>
      <c r="BB2650">
        <v>54225.446000000004</v>
      </c>
      <c r="BC2650">
        <v>1.2</v>
      </c>
      <c r="BD2650">
        <v>151.089</v>
      </c>
      <c r="BE2650">
        <v>10.79</v>
      </c>
      <c r="BF2650">
        <v>19.100000000000001</v>
      </c>
      <c r="BG2650">
        <v>24.6</v>
      </c>
      <c r="BI2650">
        <v>2.77</v>
      </c>
      <c r="BJ2650">
        <v>78.86</v>
      </c>
      <c r="BK2650">
        <v>0.92600000000000005</v>
      </c>
    </row>
    <row r="2651" spans="1:67" x14ac:dyDescent="0.3">
      <c r="A2651" t="s">
        <v>210</v>
      </c>
      <c r="B2651" t="s">
        <v>211</v>
      </c>
      <c r="C2651" t="s">
        <v>116</v>
      </c>
      <c r="D2651" s="33">
        <v>44211</v>
      </c>
      <c r="E2651">
        <v>23726583</v>
      </c>
      <c r="F2651">
        <v>245112</v>
      </c>
      <c r="G2651">
        <v>230180.14300000001</v>
      </c>
      <c r="H2651">
        <v>398917</v>
      </c>
      <c r="I2651">
        <v>3812</v>
      </c>
      <c r="J2651">
        <v>3315.4290000000001</v>
      </c>
      <c r="K2651">
        <v>71269.176000000007</v>
      </c>
      <c r="L2651">
        <v>736.26</v>
      </c>
      <c r="M2651">
        <v>691.40800000000002</v>
      </c>
      <c r="N2651">
        <v>1198.2550000000001</v>
      </c>
      <c r="O2651">
        <v>11.45</v>
      </c>
      <c r="P2651">
        <v>9.9589999999999996</v>
      </c>
      <c r="Q2651">
        <v>0.92</v>
      </c>
      <c r="R2651">
        <v>28422</v>
      </c>
      <c r="S2651">
        <v>85.373000000000005</v>
      </c>
      <c r="T2651">
        <v>123790</v>
      </c>
      <c r="U2651">
        <v>371.83699999999999</v>
      </c>
      <c r="X2651">
        <v>111022</v>
      </c>
      <c r="Y2651">
        <v>333.48399999999998</v>
      </c>
      <c r="Z2651">
        <v>2050127</v>
      </c>
      <c r="AA2651">
        <v>284124944</v>
      </c>
      <c r="AB2651">
        <v>853.44600000000003</v>
      </c>
      <c r="AC2651">
        <v>6.1580000000000004</v>
      </c>
      <c r="AD2651">
        <v>1817267</v>
      </c>
      <c r="AE2651">
        <v>5.4589999999999996</v>
      </c>
      <c r="AF2651">
        <v>0.11700000000000001</v>
      </c>
      <c r="AG2651">
        <v>8.5</v>
      </c>
      <c r="AH2651" t="s">
        <v>204</v>
      </c>
      <c r="AI2651">
        <v>18044111</v>
      </c>
      <c r="AJ2651">
        <v>15343943</v>
      </c>
      <c r="AK2651">
        <v>2363689</v>
      </c>
      <c r="AM2651">
        <v>1256058</v>
      </c>
      <c r="AN2651">
        <v>997446</v>
      </c>
      <c r="AO2651">
        <v>5.43</v>
      </c>
      <c r="AP2651">
        <v>4.62</v>
      </c>
      <c r="AQ2651">
        <v>0.71</v>
      </c>
      <c r="AS2651">
        <v>3004</v>
      </c>
      <c r="AT2651">
        <v>783947</v>
      </c>
      <c r="AU2651">
        <v>0.23599999999999999</v>
      </c>
      <c r="AV2651">
        <v>71.760000000000005</v>
      </c>
      <c r="AW2651">
        <v>332915074</v>
      </c>
      <c r="AX2651">
        <v>35.607999999999997</v>
      </c>
      <c r="AY2651">
        <v>38.299999999999997</v>
      </c>
      <c r="AZ2651">
        <v>15.413</v>
      </c>
      <c r="BA2651">
        <v>9.7319999999999993</v>
      </c>
      <c r="BB2651">
        <v>54225.446000000004</v>
      </c>
      <c r="BC2651">
        <v>1.2</v>
      </c>
      <c r="BD2651">
        <v>151.089</v>
      </c>
      <c r="BE2651">
        <v>10.79</v>
      </c>
      <c r="BF2651">
        <v>19.100000000000001</v>
      </c>
      <c r="BG2651">
        <v>24.6</v>
      </c>
      <c r="BI2651">
        <v>2.77</v>
      </c>
      <c r="BJ2651">
        <v>78.86</v>
      </c>
      <c r="BK2651">
        <v>0.92600000000000005</v>
      </c>
    </row>
    <row r="2652" spans="1:67" x14ac:dyDescent="0.3">
      <c r="A2652" t="s">
        <v>210</v>
      </c>
      <c r="B2652" t="s">
        <v>211</v>
      </c>
      <c r="C2652" t="s">
        <v>116</v>
      </c>
      <c r="D2652" s="33">
        <v>44212</v>
      </c>
      <c r="E2652">
        <v>23944221</v>
      </c>
      <c r="F2652">
        <v>217638</v>
      </c>
      <c r="G2652">
        <v>223442.429</v>
      </c>
      <c r="H2652">
        <v>402494</v>
      </c>
      <c r="I2652">
        <v>3577</v>
      </c>
      <c r="J2652">
        <v>3361.2860000000001</v>
      </c>
      <c r="K2652">
        <v>71922.91</v>
      </c>
      <c r="L2652">
        <v>653.73400000000004</v>
      </c>
      <c r="M2652">
        <v>671.16899999999998</v>
      </c>
      <c r="N2652">
        <v>1208.999</v>
      </c>
      <c r="O2652">
        <v>10.744</v>
      </c>
      <c r="P2652">
        <v>10.097</v>
      </c>
      <c r="Q2652">
        <v>0.9</v>
      </c>
      <c r="R2652">
        <v>28120</v>
      </c>
      <c r="S2652">
        <v>84.465999999999994</v>
      </c>
      <c r="T2652">
        <v>121139</v>
      </c>
      <c r="U2652">
        <v>363.87400000000002</v>
      </c>
      <c r="X2652">
        <v>109852</v>
      </c>
      <c r="Y2652">
        <v>329.97</v>
      </c>
      <c r="Z2652">
        <v>1598860</v>
      </c>
      <c r="AA2652">
        <v>285723804</v>
      </c>
      <c r="AB2652">
        <v>858.24800000000005</v>
      </c>
      <c r="AC2652">
        <v>4.8029999999999999</v>
      </c>
      <c r="AD2652">
        <v>1799897</v>
      </c>
      <c r="AE2652">
        <v>5.4059999999999997</v>
      </c>
      <c r="AF2652">
        <v>0.115</v>
      </c>
      <c r="AG2652">
        <v>8.6999999999999993</v>
      </c>
      <c r="AH2652" t="s">
        <v>204</v>
      </c>
      <c r="AI2652">
        <v>18692996</v>
      </c>
      <c r="AJ2652">
        <v>15909805</v>
      </c>
      <c r="AK2652">
        <v>2435571</v>
      </c>
      <c r="AM2652">
        <v>648885</v>
      </c>
      <c r="AN2652">
        <v>1017473</v>
      </c>
      <c r="AO2652">
        <v>5.63</v>
      </c>
      <c r="AP2652">
        <v>4.79</v>
      </c>
      <c r="AQ2652">
        <v>0.73</v>
      </c>
      <c r="AS2652">
        <v>3065</v>
      </c>
      <c r="AT2652">
        <v>811886</v>
      </c>
      <c r="AU2652">
        <v>0.245</v>
      </c>
      <c r="AV2652">
        <v>71.760000000000005</v>
      </c>
      <c r="AW2652">
        <v>332915074</v>
      </c>
      <c r="AX2652">
        <v>35.607999999999997</v>
      </c>
      <c r="AY2652">
        <v>38.299999999999997</v>
      </c>
      <c r="AZ2652">
        <v>15.413</v>
      </c>
      <c r="BA2652">
        <v>9.7319999999999993</v>
      </c>
      <c r="BB2652">
        <v>54225.446000000004</v>
      </c>
      <c r="BC2652">
        <v>1.2</v>
      </c>
      <c r="BD2652">
        <v>151.089</v>
      </c>
      <c r="BE2652">
        <v>10.79</v>
      </c>
      <c r="BF2652">
        <v>19.100000000000001</v>
      </c>
      <c r="BG2652">
        <v>24.6</v>
      </c>
      <c r="BI2652">
        <v>2.77</v>
      </c>
      <c r="BJ2652">
        <v>78.86</v>
      </c>
      <c r="BK2652">
        <v>0.92600000000000005</v>
      </c>
    </row>
    <row r="2653" spans="1:67" x14ac:dyDescent="0.3">
      <c r="A2653" t="s">
        <v>210</v>
      </c>
      <c r="B2653" t="s">
        <v>211</v>
      </c>
      <c r="C2653" t="s">
        <v>116</v>
      </c>
      <c r="D2653" s="33">
        <v>44213</v>
      </c>
      <c r="E2653">
        <v>24120840</v>
      </c>
      <c r="F2653">
        <v>176619</v>
      </c>
      <c r="G2653">
        <v>218548</v>
      </c>
      <c r="H2653">
        <v>404485</v>
      </c>
      <c r="I2653">
        <v>1991</v>
      </c>
      <c r="J2653">
        <v>3345.143</v>
      </c>
      <c r="K2653">
        <v>72453.433000000005</v>
      </c>
      <c r="L2653">
        <v>530.52300000000002</v>
      </c>
      <c r="M2653">
        <v>656.46799999999996</v>
      </c>
      <c r="N2653">
        <v>1214.98</v>
      </c>
      <c r="O2653">
        <v>5.9809999999999999</v>
      </c>
      <c r="P2653">
        <v>10.048</v>
      </c>
      <c r="Q2653">
        <v>0.88</v>
      </c>
      <c r="R2653">
        <v>27891</v>
      </c>
      <c r="S2653">
        <v>83.778000000000006</v>
      </c>
      <c r="T2653">
        <v>120835</v>
      </c>
      <c r="U2653">
        <v>362.96</v>
      </c>
      <c r="X2653">
        <v>108767</v>
      </c>
      <c r="Y2653">
        <v>326.71100000000001</v>
      </c>
      <c r="Z2653">
        <v>1078360</v>
      </c>
      <c r="AA2653">
        <v>286802164</v>
      </c>
      <c r="AB2653">
        <v>861.48699999999997</v>
      </c>
      <c r="AC2653">
        <v>3.2389999999999999</v>
      </c>
      <c r="AD2653">
        <v>1786701</v>
      </c>
      <c r="AE2653">
        <v>5.367</v>
      </c>
      <c r="AF2653">
        <v>0.114</v>
      </c>
      <c r="AG2653">
        <v>8.8000000000000007</v>
      </c>
      <c r="AH2653" t="s">
        <v>204</v>
      </c>
      <c r="AI2653">
        <v>18997833</v>
      </c>
      <c r="AJ2653">
        <v>16165296</v>
      </c>
      <c r="AK2653">
        <v>2477604</v>
      </c>
      <c r="AM2653">
        <v>304837</v>
      </c>
      <c r="AN2653">
        <v>1025170</v>
      </c>
      <c r="AO2653">
        <v>5.72</v>
      </c>
      <c r="AP2653">
        <v>4.87</v>
      </c>
      <c r="AQ2653">
        <v>0.75</v>
      </c>
      <c r="AS2653">
        <v>3088</v>
      </c>
      <c r="AT2653">
        <v>823204</v>
      </c>
      <c r="AU2653">
        <v>0.248</v>
      </c>
      <c r="AV2653">
        <v>71.760000000000005</v>
      </c>
      <c r="AW2653">
        <v>332915074</v>
      </c>
      <c r="AX2653">
        <v>35.607999999999997</v>
      </c>
      <c r="AY2653">
        <v>38.299999999999997</v>
      </c>
      <c r="AZ2653">
        <v>15.413</v>
      </c>
      <c r="BA2653">
        <v>9.7319999999999993</v>
      </c>
      <c r="BB2653">
        <v>54225.446000000004</v>
      </c>
      <c r="BC2653">
        <v>1.2</v>
      </c>
      <c r="BD2653">
        <v>151.089</v>
      </c>
      <c r="BE2653">
        <v>10.79</v>
      </c>
      <c r="BF2653">
        <v>19.100000000000001</v>
      </c>
      <c r="BG2653">
        <v>24.6</v>
      </c>
      <c r="BI2653">
        <v>2.77</v>
      </c>
      <c r="BJ2653">
        <v>78.86</v>
      </c>
      <c r="BK2653">
        <v>0.92600000000000005</v>
      </c>
      <c r="BL2653">
        <v>519080.8</v>
      </c>
      <c r="BM2653">
        <v>16.77</v>
      </c>
      <c r="BN2653">
        <v>36.76</v>
      </c>
      <c r="BO2653">
        <v>1559.19884841261</v>
      </c>
    </row>
    <row r="2654" spans="1:67" x14ac:dyDescent="0.3">
      <c r="A2654" t="s">
        <v>210</v>
      </c>
      <c r="B2654" t="s">
        <v>211</v>
      </c>
      <c r="C2654" t="s">
        <v>116</v>
      </c>
      <c r="D2654" s="33">
        <v>44214</v>
      </c>
      <c r="E2654">
        <v>24261584</v>
      </c>
      <c r="F2654">
        <v>140744</v>
      </c>
      <c r="G2654">
        <v>209529.85699999999</v>
      </c>
      <c r="H2654">
        <v>406050</v>
      </c>
      <c r="I2654">
        <v>1565</v>
      </c>
      <c r="J2654">
        <v>3306.2860000000001</v>
      </c>
      <c r="K2654">
        <v>72876.195000000007</v>
      </c>
      <c r="L2654">
        <v>422.762</v>
      </c>
      <c r="M2654">
        <v>629.37900000000002</v>
      </c>
      <c r="N2654">
        <v>1219.68</v>
      </c>
      <c r="O2654">
        <v>4.7009999999999996</v>
      </c>
      <c r="P2654">
        <v>9.9309999999999992</v>
      </c>
      <c r="Q2654">
        <v>0.86</v>
      </c>
      <c r="R2654">
        <v>27831</v>
      </c>
      <c r="S2654">
        <v>83.597999999999999</v>
      </c>
      <c r="T2654">
        <v>120422</v>
      </c>
      <c r="U2654">
        <v>361.72</v>
      </c>
      <c r="X2654">
        <v>107616</v>
      </c>
      <c r="Y2654">
        <v>323.25400000000002</v>
      </c>
      <c r="Z2654">
        <v>1296982</v>
      </c>
      <c r="AA2654">
        <v>288099146</v>
      </c>
      <c r="AB2654">
        <v>865.38300000000004</v>
      </c>
      <c r="AC2654">
        <v>3.8959999999999999</v>
      </c>
      <c r="AD2654">
        <v>1753229</v>
      </c>
      <c r="AE2654">
        <v>5.266</v>
      </c>
      <c r="AF2654">
        <v>0.112</v>
      </c>
      <c r="AG2654">
        <v>8.9</v>
      </c>
      <c r="AH2654" t="s">
        <v>204</v>
      </c>
      <c r="AI2654">
        <v>19881968</v>
      </c>
      <c r="AJ2654">
        <v>16803352</v>
      </c>
      <c r="AK2654">
        <v>2705289</v>
      </c>
      <c r="AM2654">
        <v>884135</v>
      </c>
      <c r="AN2654">
        <v>998611</v>
      </c>
      <c r="AO2654">
        <v>5.99</v>
      </c>
      <c r="AP2654">
        <v>5.0599999999999996</v>
      </c>
      <c r="AQ2654">
        <v>0.81</v>
      </c>
      <c r="AS2654">
        <v>3008</v>
      </c>
      <c r="AT2654">
        <v>811025</v>
      </c>
      <c r="AU2654">
        <v>0.24399999999999999</v>
      </c>
      <c r="AV2654">
        <v>71.760000000000005</v>
      </c>
      <c r="AW2654">
        <v>332915074</v>
      </c>
      <c r="AX2654">
        <v>35.607999999999997</v>
      </c>
      <c r="AY2654">
        <v>38.299999999999997</v>
      </c>
      <c r="AZ2654">
        <v>15.413</v>
      </c>
      <c r="BA2654">
        <v>9.7319999999999993</v>
      </c>
      <c r="BB2654">
        <v>54225.446000000004</v>
      </c>
      <c r="BC2654">
        <v>1.2</v>
      </c>
      <c r="BD2654">
        <v>151.089</v>
      </c>
      <c r="BE2654">
        <v>10.79</v>
      </c>
      <c r="BF2654">
        <v>19.100000000000001</v>
      </c>
      <c r="BG2654">
        <v>24.6</v>
      </c>
      <c r="BI2654">
        <v>2.77</v>
      </c>
      <c r="BJ2654">
        <v>78.86</v>
      </c>
      <c r="BK2654">
        <v>0.92600000000000005</v>
      </c>
    </row>
    <row r="2655" spans="1:67" x14ac:dyDescent="0.3">
      <c r="A2655" t="s">
        <v>210</v>
      </c>
      <c r="B2655" t="s">
        <v>211</v>
      </c>
      <c r="C2655" t="s">
        <v>116</v>
      </c>
      <c r="D2655" s="33">
        <v>44215</v>
      </c>
      <c r="E2655">
        <v>24418511</v>
      </c>
      <c r="F2655">
        <v>156927</v>
      </c>
      <c r="G2655">
        <v>200272.85699999999</v>
      </c>
      <c r="H2655">
        <v>408450</v>
      </c>
      <c r="I2655">
        <v>2400</v>
      </c>
      <c r="J2655">
        <v>3022.143</v>
      </c>
      <c r="K2655">
        <v>73347.567999999999</v>
      </c>
      <c r="L2655">
        <v>471.37200000000001</v>
      </c>
      <c r="M2655">
        <v>601.57299999999998</v>
      </c>
      <c r="N2655">
        <v>1226.8889999999999</v>
      </c>
      <c r="O2655">
        <v>7.2089999999999996</v>
      </c>
      <c r="P2655">
        <v>9.0779999999999994</v>
      </c>
      <c r="Q2655">
        <v>0.85</v>
      </c>
      <c r="R2655">
        <v>27584</v>
      </c>
      <c r="S2655">
        <v>82.855999999999995</v>
      </c>
      <c r="T2655">
        <v>119383</v>
      </c>
      <c r="U2655">
        <v>358.59899999999999</v>
      </c>
      <c r="X2655">
        <v>105530</v>
      </c>
      <c r="Y2655">
        <v>316.988</v>
      </c>
      <c r="Z2655">
        <v>1817484</v>
      </c>
      <c r="AA2655">
        <v>289916630</v>
      </c>
      <c r="AB2655">
        <v>870.84299999999996</v>
      </c>
      <c r="AC2655">
        <v>5.4589999999999996</v>
      </c>
      <c r="AD2655">
        <v>1721751</v>
      </c>
      <c r="AE2655">
        <v>5.1719999999999997</v>
      </c>
      <c r="AF2655">
        <v>0.11</v>
      </c>
      <c r="AG2655">
        <v>9.1</v>
      </c>
      <c r="AH2655" t="s">
        <v>204</v>
      </c>
      <c r="AI2655">
        <v>21227622</v>
      </c>
      <c r="AJ2655">
        <v>17768216</v>
      </c>
      <c r="AK2655">
        <v>3061538</v>
      </c>
      <c r="AM2655">
        <v>1345654</v>
      </c>
      <c r="AN2655">
        <v>1011180</v>
      </c>
      <c r="AO2655">
        <v>6.39</v>
      </c>
      <c r="AP2655">
        <v>5.35</v>
      </c>
      <c r="AQ2655">
        <v>0.92</v>
      </c>
      <c r="AS2655">
        <v>3046</v>
      </c>
      <c r="AT2655">
        <v>817956</v>
      </c>
      <c r="AU2655">
        <v>0.246</v>
      </c>
      <c r="AV2655">
        <v>71.760000000000005</v>
      </c>
      <c r="AW2655">
        <v>332915074</v>
      </c>
      <c r="AX2655">
        <v>35.607999999999997</v>
      </c>
      <c r="AY2655">
        <v>38.299999999999997</v>
      </c>
      <c r="AZ2655">
        <v>15.413</v>
      </c>
      <c r="BA2655">
        <v>9.7319999999999993</v>
      </c>
      <c r="BB2655">
        <v>54225.446000000004</v>
      </c>
      <c r="BC2655">
        <v>1.2</v>
      </c>
      <c r="BD2655">
        <v>151.089</v>
      </c>
      <c r="BE2655">
        <v>10.79</v>
      </c>
      <c r="BF2655">
        <v>19.100000000000001</v>
      </c>
      <c r="BG2655">
        <v>24.6</v>
      </c>
      <c r="BI2655">
        <v>2.77</v>
      </c>
      <c r="BJ2655">
        <v>78.86</v>
      </c>
      <c r="BK2655">
        <v>0.92600000000000005</v>
      </c>
    </row>
    <row r="2656" spans="1:67" x14ac:dyDescent="0.3">
      <c r="A2656" t="s">
        <v>210</v>
      </c>
      <c r="B2656" t="s">
        <v>211</v>
      </c>
      <c r="C2656" t="s">
        <v>116</v>
      </c>
      <c r="D2656" s="33">
        <v>44216</v>
      </c>
      <c r="E2656">
        <v>24605923</v>
      </c>
      <c r="F2656">
        <v>187412</v>
      </c>
      <c r="G2656">
        <v>194293.571</v>
      </c>
      <c r="H2656">
        <v>412893</v>
      </c>
      <c r="I2656">
        <v>4443</v>
      </c>
      <c r="J2656">
        <v>3082.857</v>
      </c>
      <c r="K2656">
        <v>73910.509999999995</v>
      </c>
      <c r="L2656">
        <v>562.94200000000001</v>
      </c>
      <c r="M2656">
        <v>583.61300000000006</v>
      </c>
      <c r="N2656">
        <v>1240.2349999999999</v>
      </c>
      <c r="O2656">
        <v>13.346</v>
      </c>
      <c r="P2656">
        <v>9.26</v>
      </c>
      <c r="Q2656">
        <v>0.85</v>
      </c>
      <c r="R2656">
        <v>27003</v>
      </c>
      <c r="S2656">
        <v>81.111000000000004</v>
      </c>
      <c r="T2656">
        <v>117143</v>
      </c>
      <c r="U2656">
        <v>351.87099999999998</v>
      </c>
      <c r="X2656">
        <v>103154</v>
      </c>
      <c r="Y2656">
        <v>309.851</v>
      </c>
      <c r="Z2656">
        <v>2143428</v>
      </c>
      <c r="AA2656">
        <v>292060058</v>
      </c>
      <c r="AB2656">
        <v>877.28099999999995</v>
      </c>
      <c r="AC2656">
        <v>6.4379999999999997</v>
      </c>
      <c r="AD2656">
        <v>1725157</v>
      </c>
      <c r="AE2656">
        <v>5.1820000000000004</v>
      </c>
      <c r="AF2656">
        <v>0.107</v>
      </c>
      <c r="AG2656">
        <v>9.3000000000000007</v>
      </c>
      <c r="AH2656" t="s">
        <v>204</v>
      </c>
      <c r="AI2656">
        <v>22829131</v>
      </c>
      <c r="AJ2656">
        <v>18921422</v>
      </c>
      <c r="AK2656">
        <v>3482266</v>
      </c>
      <c r="AM2656">
        <v>1601509</v>
      </c>
      <c r="AN2656">
        <v>1050967</v>
      </c>
      <c r="AO2656">
        <v>6.88</v>
      </c>
      <c r="AP2656">
        <v>5.7</v>
      </c>
      <c r="AQ2656">
        <v>1.05</v>
      </c>
      <c r="AS2656">
        <v>3165</v>
      </c>
      <c r="AT2656">
        <v>835688</v>
      </c>
      <c r="AU2656">
        <v>0.252</v>
      </c>
      <c r="AV2656">
        <v>71.760000000000005</v>
      </c>
      <c r="AW2656">
        <v>332915074</v>
      </c>
      <c r="AX2656">
        <v>35.607999999999997</v>
      </c>
      <c r="AY2656">
        <v>38.299999999999997</v>
      </c>
      <c r="AZ2656">
        <v>15.413</v>
      </c>
      <c r="BA2656">
        <v>9.7319999999999993</v>
      </c>
      <c r="BB2656">
        <v>54225.446000000004</v>
      </c>
      <c r="BC2656">
        <v>1.2</v>
      </c>
      <c r="BD2656">
        <v>151.089</v>
      </c>
      <c r="BE2656">
        <v>10.79</v>
      </c>
      <c r="BF2656">
        <v>19.100000000000001</v>
      </c>
      <c r="BG2656">
        <v>24.6</v>
      </c>
      <c r="BI2656">
        <v>2.77</v>
      </c>
      <c r="BJ2656">
        <v>78.86</v>
      </c>
      <c r="BK2656">
        <v>0.92600000000000005</v>
      </c>
    </row>
    <row r="2657" spans="1:67" x14ac:dyDescent="0.3">
      <c r="A2657" t="s">
        <v>210</v>
      </c>
      <c r="B2657" t="s">
        <v>211</v>
      </c>
      <c r="C2657" t="s">
        <v>116</v>
      </c>
      <c r="D2657" s="33">
        <v>44217</v>
      </c>
      <c r="E2657">
        <v>24798478</v>
      </c>
      <c r="F2657">
        <v>192555</v>
      </c>
      <c r="G2657">
        <v>188143.85699999999</v>
      </c>
      <c r="H2657">
        <v>417030</v>
      </c>
      <c r="I2657">
        <v>4137</v>
      </c>
      <c r="J2657">
        <v>3132.143</v>
      </c>
      <c r="K2657">
        <v>74488.900999999998</v>
      </c>
      <c r="L2657">
        <v>578.39099999999996</v>
      </c>
      <c r="M2657">
        <v>565.14099999999996</v>
      </c>
      <c r="N2657">
        <v>1252.662</v>
      </c>
      <c r="O2657">
        <v>12.427</v>
      </c>
      <c r="P2657">
        <v>9.4079999999999995</v>
      </c>
      <c r="Q2657">
        <v>0.85</v>
      </c>
      <c r="R2657">
        <v>26517</v>
      </c>
      <c r="S2657">
        <v>79.650999999999996</v>
      </c>
      <c r="T2657">
        <v>114100</v>
      </c>
      <c r="U2657">
        <v>342.73</v>
      </c>
      <c r="X2657">
        <v>100805</v>
      </c>
      <c r="Y2657">
        <v>302.79500000000002</v>
      </c>
      <c r="Z2657">
        <v>2068673</v>
      </c>
      <c r="AA2657">
        <v>294128731</v>
      </c>
      <c r="AB2657">
        <v>883.495</v>
      </c>
      <c r="AC2657">
        <v>6.2140000000000004</v>
      </c>
      <c r="AD2657">
        <v>1721988</v>
      </c>
      <c r="AE2657">
        <v>5.1719999999999997</v>
      </c>
      <c r="AF2657">
        <v>0.104</v>
      </c>
      <c r="AG2657">
        <v>9.6</v>
      </c>
      <c r="AH2657" t="s">
        <v>204</v>
      </c>
      <c r="AI2657">
        <v>24458838</v>
      </c>
      <c r="AJ2657">
        <v>20250484</v>
      </c>
      <c r="AK2657">
        <v>3756831</v>
      </c>
      <c r="AM2657">
        <v>1629707</v>
      </c>
      <c r="AN2657">
        <v>1095826</v>
      </c>
      <c r="AO2657">
        <v>7.37</v>
      </c>
      <c r="AP2657">
        <v>6.1</v>
      </c>
      <c r="AQ2657">
        <v>1.1299999999999999</v>
      </c>
      <c r="AS2657">
        <v>3301</v>
      </c>
      <c r="AT2657">
        <v>860369</v>
      </c>
      <c r="AU2657">
        <v>0.25900000000000001</v>
      </c>
      <c r="AV2657">
        <v>71.760000000000005</v>
      </c>
      <c r="AW2657">
        <v>332915074</v>
      </c>
      <c r="AX2657">
        <v>35.607999999999997</v>
      </c>
      <c r="AY2657">
        <v>38.299999999999997</v>
      </c>
      <c r="AZ2657">
        <v>15.413</v>
      </c>
      <c r="BA2657">
        <v>9.7319999999999993</v>
      </c>
      <c r="BB2657">
        <v>54225.446000000004</v>
      </c>
      <c r="BC2657">
        <v>1.2</v>
      </c>
      <c r="BD2657">
        <v>151.089</v>
      </c>
      <c r="BE2657">
        <v>10.79</v>
      </c>
      <c r="BF2657">
        <v>19.100000000000001</v>
      </c>
      <c r="BG2657">
        <v>24.6</v>
      </c>
      <c r="BI2657">
        <v>2.77</v>
      </c>
      <c r="BJ2657">
        <v>78.86</v>
      </c>
      <c r="BK2657">
        <v>0.92600000000000005</v>
      </c>
    </row>
    <row r="2658" spans="1:67" x14ac:dyDescent="0.3">
      <c r="A2658" t="s">
        <v>210</v>
      </c>
      <c r="B2658" t="s">
        <v>211</v>
      </c>
      <c r="C2658" t="s">
        <v>116</v>
      </c>
      <c r="D2658" s="33">
        <v>44218</v>
      </c>
      <c r="E2658">
        <v>24990283</v>
      </c>
      <c r="F2658">
        <v>191805</v>
      </c>
      <c r="G2658">
        <v>180528.571</v>
      </c>
      <c r="H2658">
        <v>420807</v>
      </c>
      <c r="I2658">
        <v>3777</v>
      </c>
      <c r="J2658">
        <v>3127.143</v>
      </c>
      <c r="K2658">
        <v>75065.039000000004</v>
      </c>
      <c r="L2658">
        <v>576.13800000000003</v>
      </c>
      <c r="M2658">
        <v>542.26599999999996</v>
      </c>
      <c r="N2658">
        <v>1264.0070000000001</v>
      </c>
      <c r="O2658">
        <v>11.345000000000001</v>
      </c>
      <c r="P2658">
        <v>9.3930000000000007</v>
      </c>
      <c r="Q2658">
        <v>0.85</v>
      </c>
      <c r="R2658">
        <v>26006</v>
      </c>
      <c r="S2658">
        <v>78.116</v>
      </c>
      <c r="T2658">
        <v>111835</v>
      </c>
      <c r="U2658">
        <v>335.92700000000002</v>
      </c>
      <c r="X2658">
        <v>98767</v>
      </c>
      <c r="Y2658">
        <v>296.673</v>
      </c>
      <c r="Z2658">
        <v>1938930</v>
      </c>
      <c r="AA2658">
        <v>296067661</v>
      </c>
      <c r="AB2658">
        <v>889.31899999999996</v>
      </c>
      <c r="AC2658">
        <v>5.8239999999999998</v>
      </c>
      <c r="AD2658">
        <v>1706102</v>
      </c>
      <c r="AE2658">
        <v>5.125</v>
      </c>
      <c r="AF2658">
        <v>0.10100000000000001</v>
      </c>
      <c r="AG2658">
        <v>9.9</v>
      </c>
      <c r="AH2658" t="s">
        <v>204</v>
      </c>
      <c r="AI2658">
        <v>26085409</v>
      </c>
      <c r="AJ2658">
        <v>21642327</v>
      </c>
      <c r="AK2658">
        <v>3966204</v>
      </c>
      <c r="AM2658">
        <v>1626571</v>
      </c>
      <c r="AN2658">
        <v>1148757</v>
      </c>
      <c r="AO2658">
        <v>7.86</v>
      </c>
      <c r="AP2658">
        <v>6.52</v>
      </c>
      <c r="AQ2658">
        <v>1.19</v>
      </c>
      <c r="AS2658">
        <v>3460</v>
      </c>
      <c r="AT2658">
        <v>899769</v>
      </c>
      <c r="AU2658">
        <v>0.27100000000000002</v>
      </c>
      <c r="AV2658">
        <v>71.760000000000005</v>
      </c>
      <c r="AW2658">
        <v>332915074</v>
      </c>
      <c r="AX2658">
        <v>35.607999999999997</v>
      </c>
      <c r="AY2658">
        <v>38.299999999999997</v>
      </c>
      <c r="AZ2658">
        <v>15.413</v>
      </c>
      <c r="BA2658">
        <v>9.7319999999999993</v>
      </c>
      <c r="BB2658">
        <v>54225.446000000004</v>
      </c>
      <c r="BC2658">
        <v>1.2</v>
      </c>
      <c r="BD2658">
        <v>151.089</v>
      </c>
      <c r="BE2658">
        <v>10.79</v>
      </c>
      <c r="BF2658">
        <v>19.100000000000001</v>
      </c>
      <c r="BG2658">
        <v>24.6</v>
      </c>
      <c r="BI2658">
        <v>2.77</v>
      </c>
      <c r="BJ2658">
        <v>78.86</v>
      </c>
      <c r="BK2658">
        <v>0.92600000000000005</v>
      </c>
    </row>
    <row r="2659" spans="1:67" x14ac:dyDescent="0.3">
      <c r="A2659" t="s">
        <v>210</v>
      </c>
      <c r="B2659" t="s">
        <v>211</v>
      </c>
      <c r="C2659" t="s">
        <v>116</v>
      </c>
      <c r="D2659" s="33">
        <v>44219</v>
      </c>
      <c r="E2659">
        <v>25168568</v>
      </c>
      <c r="F2659">
        <v>178285</v>
      </c>
      <c r="G2659">
        <v>174906.71400000001</v>
      </c>
      <c r="H2659">
        <v>424363</v>
      </c>
      <c r="I2659">
        <v>3556</v>
      </c>
      <c r="J2659">
        <v>3124.143</v>
      </c>
      <c r="K2659">
        <v>75600.566000000006</v>
      </c>
      <c r="L2659">
        <v>535.52700000000004</v>
      </c>
      <c r="M2659">
        <v>525.37900000000002</v>
      </c>
      <c r="N2659">
        <v>1274.6880000000001</v>
      </c>
      <c r="O2659">
        <v>10.680999999999999</v>
      </c>
      <c r="P2659">
        <v>9.3840000000000003</v>
      </c>
      <c r="Q2659">
        <v>0.85</v>
      </c>
      <c r="R2659">
        <v>25364</v>
      </c>
      <c r="S2659">
        <v>76.188000000000002</v>
      </c>
      <c r="T2659">
        <v>108127</v>
      </c>
      <c r="U2659">
        <v>324.78899999999999</v>
      </c>
      <c r="X2659">
        <v>96480</v>
      </c>
      <c r="Y2659">
        <v>289.80399999999997</v>
      </c>
      <c r="Z2659">
        <v>1555649</v>
      </c>
      <c r="AA2659">
        <v>297623310</v>
      </c>
      <c r="AB2659">
        <v>893.99199999999996</v>
      </c>
      <c r="AC2659">
        <v>4.673</v>
      </c>
      <c r="AD2659">
        <v>1699929</v>
      </c>
      <c r="AE2659">
        <v>5.1059999999999999</v>
      </c>
      <c r="AF2659">
        <v>9.9000000000000005E-2</v>
      </c>
      <c r="AG2659">
        <v>10.1</v>
      </c>
      <c r="AH2659" t="s">
        <v>204</v>
      </c>
      <c r="AI2659">
        <v>26991836</v>
      </c>
      <c r="AJ2659">
        <v>22384661</v>
      </c>
      <c r="AK2659">
        <v>4116846</v>
      </c>
      <c r="AM2659">
        <v>906427</v>
      </c>
      <c r="AN2659">
        <v>1185549</v>
      </c>
      <c r="AO2659">
        <v>8.1300000000000008</v>
      </c>
      <c r="AP2659">
        <v>6.74</v>
      </c>
      <c r="AQ2659">
        <v>1.24</v>
      </c>
      <c r="AS2659">
        <v>3571</v>
      </c>
      <c r="AT2659">
        <v>924979</v>
      </c>
      <c r="AU2659">
        <v>0.27900000000000003</v>
      </c>
      <c r="AV2659">
        <v>71.760000000000005</v>
      </c>
      <c r="AW2659">
        <v>332915074</v>
      </c>
      <c r="AX2659">
        <v>35.607999999999997</v>
      </c>
      <c r="AY2659">
        <v>38.299999999999997</v>
      </c>
      <c r="AZ2659">
        <v>15.413</v>
      </c>
      <c r="BA2659">
        <v>9.7319999999999993</v>
      </c>
      <c r="BB2659">
        <v>54225.446000000004</v>
      </c>
      <c r="BC2659">
        <v>1.2</v>
      </c>
      <c r="BD2659">
        <v>151.089</v>
      </c>
      <c r="BE2659">
        <v>10.79</v>
      </c>
      <c r="BF2659">
        <v>19.100000000000001</v>
      </c>
      <c r="BG2659">
        <v>24.6</v>
      </c>
      <c r="BI2659">
        <v>2.77</v>
      </c>
      <c r="BJ2659">
        <v>78.86</v>
      </c>
      <c r="BK2659">
        <v>0.92600000000000005</v>
      </c>
    </row>
    <row r="2660" spans="1:67" x14ac:dyDescent="0.3">
      <c r="A2660" t="s">
        <v>210</v>
      </c>
      <c r="B2660" t="s">
        <v>211</v>
      </c>
      <c r="C2660" t="s">
        <v>116</v>
      </c>
      <c r="D2660" s="33">
        <v>44220</v>
      </c>
      <c r="E2660">
        <v>25308756</v>
      </c>
      <c r="F2660">
        <v>140188</v>
      </c>
      <c r="G2660">
        <v>169702.28599999999</v>
      </c>
      <c r="H2660">
        <v>426221</v>
      </c>
      <c r="I2660">
        <v>1858</v>
      </c>
      <c r="J2660">
        <v>3105.143</v>
      </c>
      <c r="K2660">
        <v>76021.657999999996</v>
      </c>
      <c r="L2660">
        <v>421.09199999999998</v>
      </c>
      <c r="M2660">
        <v>509.74599999999998</v>
      </c>
      <c r="N2660">
        <v>1280.269</v>
      </c>
      <c r="O2660">
        <v>5.5810000000000004</v>
      </c>
      <c r="P2660">
        <v>9.327</v>
      </c>
      <c r="Q2660">
        <v>0.85</v>
      </c>
      <c r="R2660">
        <v>25121</v>
      </c>
      <c r="S2660">
        <v>75.457999999999998</v>
      </c>
      <c r="T2660">
        <v>107008</v>
      </c>
      <c r="U2660">
        <v>321.42700000000002</v>
      </c>
      <c r="X2660">
        <v>94451</v>
      </c>
      <c r="Y2660">
        <v>283.709</v>
      </c>
      <c r="Z2660">
        <v>1009759</v>
      </c>
      <c r="AA2660">
        <v>298633069</v>
      </c>
      <c r="AB2660">
        <v>897.02499999999998</v>
      </c>
      <c r="AC2660">
        <v>3.0329999999999999</v>
      </c>
      <c r="AD2660">
        <v>1690129</v>
      </c>
      <c r="AE2660">
        <v>5.077</v>
      </c>
      <c r="AF2660">
        <v>9.8000000000000004E-2</v>
      </c>
      <c r="AG2660">
        <v>10.199999999999999</v>
      </c>
      <c r="AH2660" t="s">
        <v>204</v>
      </c>
      <c r="AI2660">
        <v>27386628</v>
      </c>
      <c r="AJ2660">
        <v>22684145</v>
      </c>
      <c r="AK2660">
        <v>4205147</v>
      </c>
      <c r="AM2660">
        <v>394792</v>
      </c>
      <c r="AN2660">
        <v>1198399</v>
      </c>
      <c r="AO2660">
        <v>8.25</v>
      </c>
      <c r="AP2660">
        <v>6.83</v>
      </c>
      <c r="AQ2660">
        <v>1.27</v>
      </c>
      <c r="AS2660">
        <v>3610</v>
      </c>
      <c r="AT2660">
        <v>931264</v>
      </c>
      <c r="AU2660">
        <v>0.28000000000000003</v>
      </c>
      <c r="AV2660">
        <v>71.760000000000005</v>
      </c>
      <c r="AW2660">
        <v>332915074</v>
      </c>
      <c r="AX2660">
        <v>35.607999999999997</v>
      </c>
      <c r="AY2660">
        <v>38.299999999999997</v>
      </c>
      <c r="AZ2660">
        <v>15.413</v>
      </c>
      <c r="BA2660">
        <v>9.7319999999999993</v>
      </c>
      <c r="BB2660">
        <v>54225.446000000004</v>
      </c>
      <c r="BC2660">
        <v>1.2</v>
      </c>
      <c r="BD2660">
        <v>151.089</v>
      </c>
      <c r="BE2660">
        <v>10.79</v>
      </c>
      <c r="BF2660">
        <v>19.100000000000001</v>
      </c>
      <c r="BG2660">
        <v>24.6</v>
      </c>
      <c r="BI2660">
        <v>2.77</v>
      </c>
      <c r="BJ2660">
        <v>78.86</v>
      </c>
      <c r="BK2660">
        <v>0.92600000000000005</v>
      </c>
      <c r="BL2660">
        <v>540364.4</v>
      </c>
      <c r="BM2660">
        <v>17.12</v>
      </c>
      <c r="BN2660">
        <v>34.11</v>
      </c>
      <c r="BO2660">
        <v>1623.1298676490701</v>
      </c>
    </row>
    <row r="2661" spans="1:67" x14ac:dyDescent="0.3">
      <c r="A2661" t="s">
        <v>210</v>
      </c>
      <c r="B2661" t="s">
        <v>211</v>
      </c>
      <c r="C2661" t="s">
        <v>116</v>
      </c>
      <c r="D2661" s="33">
        <v>44221</v>
      </c>
      <c r="E2661">
        <v>25438273</v>
      </c>
      <c r="F2661">
        <v>129517</v>
      </c>
      <c r="G2661">
        <v>168098.429</v>
      </c>
      <c r="H2661">
        <v>427991</v>
      </c>
      <c r="I2661">
        <v>1770</v>
      </c>
      <c r="J2661">
        <v>3134.4290000000001</v>
      </c>
      <c r="K2661">
        <v>76410.697</v>
      </c>
      <c r="L2661">
        <v>389.03899999999999</v>
      </c>
      <c r="M2661">
        <v>504.92899999999997</v>
      </c>
      <c r="N2661">
        <v>1285.586</v>
      </c>
      <c r="O2661">
        <v>5.3170000000000002</v>
      </c>
      <c r="P2661">
        <v>9.4149999999999991</v>
      </c>
      <c r="Q2661">
        <v>0.85</v>
      </c>
      <c r="R2661">
        <v>25003</v>
      </c>
      <c r="S2661">
        <v>75.102999999999994</v>
      </c>
      <c r="T2661">
        <v>106268</v>
      </c>
      <c r="U2661">
        <v>319.20499999999998</v>
      </c>
      <c r="X2661">
        <v>92177</v>
      </c>
      <c r="Y2661">
        <v>276.87799999999999</v>
      </c>
      <c r="Z2661">
        <v>1243079</v>
      </c>
      <c r="AA2661">
        <v>299876148</v>
      </c>
      <c r="AB2661">
        <v>900.75900000000001</v>
      </c>
      <c r="AC2661">
        <v>3.734</v>
      </c>
      <c r="AD2661">
        <v>1682429</v>
      </c>
      <c r="AE2661">
        <v>5.0540000000000003</v>
      </c>
      <c r="AF2661">
        <v>9.7000000000000003E-2</v>
      </c>
      <c r="AG2661">
        <v>10.3</v>
      </c>
      <c r="AH2661" t="s">
        <v>204</v>
      </c>
      <c r="AI2661">
        <v>28758712</v>
      </c>
      <c r="AJ2661">
        <v>23543422</v>
      </c>
      <c r="AK2661">
        <v>4694399</v>
      </c>
      <c r="AM2661">
        <v>1372084</v>
      </c>
      <c r="AN2661">
        <v>1268106</v>
      </c>
      <c r="AO2661">
        <v>8.66</v>
      </c>
      <c r="AP2661">
        <v>7.09</v>
      </c>
      <c r="AQ2661">
        <v>1.41</v>
      </c>
      <c r="AS2661">
        <v>3819</v>
      </c>
      <c r="AT2661">
        <v>962867</v>
      </c>
      <c r="AU2661">
        <v>0.28999999999999998</v>
      </c>
      <c r="AV2661">
        <v>71.760000000000005</v>
      </c>
      <c r="AW2661">
        <v>332915074</v>
      </c>
      <c r="AX2661">
        <v>35.607999999999997</v>
      </c>
      <c r="AY2661">
        <v>38.299999999999997</v>
      </c>
      <c r="AZ2661">
        <v>15.413</v>
      </c>
      <c r="BA2661">
        <v>9.7319999999999993</v>
      </c>
      <c r="BB2661">
        <v>54225.446000000004</v>
      </c>
      <c r="BC2661">
        <v>1.2</v>
      </c>
      <c r="BD2661">
        <v>151.089</v>
      </c>
      <c r="BE2661">
        <v>10.79</v>
      </c>
      <c r="BF2661">
        <v>19.100000000000001</v>
      </c>
      <c r="BG2661">
        <v>24.6</v>
      </c>
      <c r="BI2661">
        <v>2.77</v>
      </c>
      <c r="BJ2661">
        <v>78.86</v>
      </c>
      <c r="BK2661">
        <v>0.92600000000000005</v>
      </c>
    </row>
    <row r="2662" spans="1:67" x14ac:dyDescent="0.3">
      <c r="A2662" t="s">
        <v>210</v>
      </c>
      <c r="B2662" t="s">
        <v>211</v>
      </c>
      <c r="C2662" t="s">
        <v>116</v>
      </c>
      <c r="D2662" s="33">
        <v>44222</v>
      </c>
      <c r="E2662">
        <v>25589270</v>
      </c>
      <c r="F2662">
        <v>150997</v>
      </c>
      <c r="G2662">
        <v>167251.28599999999</v>
      </c>
      <c r="H2662">
        <v>431973</v>
      </c>
      <c r="I2662">
        <v>3982</v>
      </c>
      <c r="J2662">
        <v>3360.4290000000001</v>
      </c>
      <c r="K2662">
        <v>76864.258000000002</v>
      </c>
      <c r="L2662">
        <v>453.56</v>
      </c>
      <c r="M2662">
        <v>502.38400000000001</v>
      </c>
      <c r="N2662">
        <v>1297.547</v>
      </c>
      <c r="O2662">
        <v>11.961</v>
      </c>
      <c r="P2662">
        <v>10.093999999999999</v>
      </c>
      <c r="Q2662">
        <v>0.85</v>
      </c>
      <c r="R2662">
        <v>24897</v>
      </c>
      <c r="S2662">
        <v>74.784999999999997</v>
      </c>
      <c r="T2662">
        <v>104627</v>
      </c>
      <c r="U2662">
        <v>314.27499999999998</v>
      </c>
      <c r="X2662">
        <v>90894</v>
      </c>
      <c r="Y2662">
        <v>273.02499999999998</v>
      </c>
      <c r="Z2662">
        <v>1794301</v>
      </c>
      <c r="AA2662">
        <v>301670449</v>
      </c>
      <c r="AB2662">
        <v>906.14800000000002</v>
      </c>
      <c r="AC2662">
        <v>5.39</v>
      </c>
      <c r="AD2662">
        <v>1679117</v>
      </c>
      <c r="AE2662">
        <v>5.0439999999999996</v>
      </c>
      <c r="AF2662">
        <v>9.5000000000000001E-2</v>
      </c>
      <c r="AG2662">
        <v>10.5</v>
      </c>
      <c r="AH2662" t="s">
        <v>204</v>
      </c>
      <c r="AI2662">
        <v>30419141</v>
      </c>
      <c r="AJ2662">
        <v>24595240</v>
      </c>
      <c r="AK2662">
        <v>5276166</v>
      </c>
      <c r="AM2662">
        <v>1660429</v>
      </c>
      <c r="AN2662">
        <v>1313074</v>
      </c>
      <c r="AO2662">
        <v>9.16</v>
      </c>
      <c r="AP2662">
        <v>7.41</v>
      </c>
      <c r="AQ2662">
        <v>1.59</v>
      </c>
      <c r="AS2662">
        <v>3955</v>
      </c>
      <c r="AT2662">
        <v>975289</v>
      </c>
      <c r="AU2662">
        <v>0.29399999999999998</v>
      </c>
      <c r="AV2662">
        <v>71.760000000000005</v>
      </c>
      <c r="AW2662">
        <v>332915074</v>
      </c>
      <c r="AX2662">
        <v>35.607999999999997</v>
      </c>
      <c r="AY2662">
        <v>38.299999999999997</v>
      </c>
      <c r="AZ2662">
        <v>15.413</v>
      </c>
      <c r="BA2662">
        <v>9.7319999999999993</v>
      </c>
      <c r="BB2662">
        <v>54225.446000000004</v>
      </c>
      <c r="BC2662">
        <v>1.2</v>
      </c>
      <c r="BD2662">
        <v>151.089</v>
      </c>
      <c r="BE2662">
        <v>10.79</v>
      </c>
      <c r="BF2662">
        <v>19.100000000000001</v>
      </c>
      <c r="BG2662">
        <v>24.6</v>
      </c>
      <c r="BI2662">
        <v>2.77</v>
      </c>
      <c r="BJ2662">
        <v>78.86</v>
      </c>
      <c r="BK2662">
        <v>0.92600000000000005</v>
      </c>
    </row>
    <row r="2663" spans="1:67" x14ac:dyDescent="0.3">
      <c r="A2663" t="s">
        <v>210</v>
      </c>
      <c r="B2663" t="s">
        <v>211</v>
      </c>
      <c r="C2663" t="s">
        <v>116</v>
      </c>
      <c r="D2663" s="33">
        <v>44223</v>
      </c>
      <c r="E2663">
        <v>25744730</v>
      </c>
      <c r="F2663">
        <v>155460</v>
      </c>
      <c r="G2663">
        <v>162686.71400000001</v>
      </c>
      <c r="H2663">
        <v>436101</v>
      </c>
      <c r="I2663">
        <v>4128</v>
      </c>
      <c r="J2663">
        <v>3315.4290000000001</v>
      </c>
      <c r="K2663">
        <v>77331.224000000002</v>
      </c>
      <c r="L2663">
        <v>466.96600000000001</v>
      </c>
      <c r="M2663">
        <v>488.673</v>
      </c>
      <c r="N2663">
        <v>1309.9469999999999</v>
      </c>
      <c r="O2663">
        <v>12.4</v>
      </c>
      <c r="P2663">
        <v>9.9589999999999996</v>
      </c>
      <c r="Q2663">
        <v>0.84</v>
      </c>
      <c r="R2663">
        <v>24360</v>
      </c>
      <c r="S2663">
        <v>73.171999999999997</v>
      </c>
      <c r="T2663">
        <v>102664</v>
      </c>
      <c r="U2663">
        <v>308.37900000000002</v>
      </c>
      <c r="X2663">
        <v>89327</v>
      </c>
      <c r="Y2663">
        <v>268.31799999999998</v>
      </c>
      <c r="Z2663">
        <v>2077159</v>
      </c>
      <c r="AA2663">
        <v>303747608</v>
      </c>
      <c r="AB2663">
        <v>912.38800000000003</v>
      </c>
      <c r="AC2663">
        <v>6.2389999999999999</v>
      </c>
      <c r="AD2663">
        <v>1669650</v>
      </c>
      <c r="AE2663">
        <v>5.0149999999999997</v>
      </c>
      <c r="AF2663">
        <v>9.1999999999999998E-2</v>
      </c>
      <c r="AG2663">
        <v>10.9</v>
      </c>
      <c r="AH2663" t="s">
        <v>204</v>
      </c>
      <c r="AI2663">
        <v>32349216</v>
      </c>
      <c r="AJ2663">
        <v>25844346</v>
      </c>
      <c r="AK2663">
        <v>5924147</v>
      </c>
      <c r="AM2663">
        <v>1930075</v>
      </c>
      <c r="AN2663">
        <v>1360012</v>
      </c>
      <c r="AO2663">
        <v>9.74</v>
      </c>
      <c r="AP2663">
        <v>7.78</v>
      </c>
      <c r="AQ2663">
        <v>1.78</v>
      </c>
      <c r="AS2663">
        <v>4096</v>
      </c>
      <c r="AT2663">
        <v>988989</v>
      </c>
      <c r="AU2663">
        <v>0.29799999999999999</v>
      </c>
      <c r="AV2663">
        <v>71.760000000000005</v>
      </c>
      <c r="AW2663">
        <v>332915074</v>
      </c>
      <c r="AX2663">
        <v>35.607999999999997</v>
      </c>
      <c r="AY2663">
        <v>38.299999999999997</v>
      </c>
      <c r="AZ2663">
        <v>15.413</v>
      </c>
      <c r="BA2663">
        <v>9.7319999999999993</v>
      </c>
      <c r="BB2663">
        <v>54225.446000000004</v>
      </c>
      <c r="BC2663">
        <v>1.2</v>
      </c>
      <c r="BD2663">
        <v>151.089</v>
      </c>
      <c r="BE2663">
        <v>10.79</v>
      </c>
      <c r="BF2663">
        <v>19.100000000000001</v>
      </c>
      <c r="BG2663">
        <v>24.6</v>
      </c>
      <c r="BI2663">
        <v>2.77</v>
      </c>
      <c r="BJ2663">
        <v>78.86</v>
      </c>
      <c r="BK2663">
        <v>0.92600000000000005</v>
      </c>
    </row>
    <row r="2664" spans="1:67" x14ac:dyDescent="0.3">
      <c r="A2664" t="s">
        <v>210</v>
      </c>
      <c r="B2664" t="s">
        <v>211</v>
      </c>
      <c r="C2664" t="s">
        <v>116</v>
      </c>
      <c r="D2664" s="33">
        <v>44224</v>
      </c>
      <c r="E2664">
        <v>25911505</v>
      </c>
      <c r="F2664">
        <v>166775</v>
      </c>
      <c r="G2664">
        <v>159003.85699999999</v>
      </c>
      <c r="H2664">
        <v>439951</v>
      </c>
      <c r="I2664">
        <v>3850</v>
      </c>
      <c r="J2664">
        <v>3274.4290000000001</v>
      </c>
      <c r="K2664">
        <v>77832.176999999996</v>
      </c>
      <c r="L2664">
        <v>500.95400000000001</v>
      </c>
      <c r="M2664">
        <v>477.61099999999999</v>
      </c>
      <c r="N2664">
        <v>1321.511</v>
      </c>
      <c r="O2664">
        <v>11.565</v>
      </c>
      <c r="P2664">
        <v>9.8360000000000003</v>
      </c>
      <c r="Q2664">
        <v>0.84</v>
      </c>
      <c r="R2664">
        <v>23786</v>
      </c>
      <c r="S2664">
        <v>71.447999999999993</v>
      </c>
      <c r="T2664">
        <v>100052</v>
      </c>
      <c r="U2664">
        <v>300.53300000000002</v>
      </c>
      <c r="X2664">
        <v>87639</v>
      </c>
      <c r="Y2664">
        <v>263.24700000000001</v>
      </c>
      <c r="Z2664">
        <v>1919068</v>
      </c>
      <c r="AA2664">
        <v>305666676</v>
      </c>
      <c r="AB2664">
        <v>918.15200000000004</v>
      </c>
      <c r="AC2664">
        <v>5.7640000000000002</v>
      </c>
      <c r="AD2664">
        <v>1648278</v>
      </c>
      <c r="AE2664">
        <v>4.9509999999999996</v>
      </c>
      <c r="AF2664">
        <v>0.09</v>
      </c>
      <c r="AG2664">
        <v>11.1</v>
      </c>
      <c r="AH2664" t="s">
        <v>204</v>
      </c>
      <c r="AI2664">
        <v>34309263</v>
      </c>
      <c r="AJ2664">
        <v>27212875</v>
      </c>
      <c r="AK2664">
        <v>6482039</v>
      </c>
      <c r="AM2664">
        <v>1960047</v>
      </c>
      <c r="AN2664">
        <v>1407204</v>
      </c>
      <c r="AO2664">
        <v>10.33</v>
      </c>
      <c r="AP2664">
        <v>8.1999999999999993</v>
      </c>
      <c r="AQ2664">
        <v>1.95</v>
      </c>
      <c r="AS2664">
        <v>4238</v>
      </c>
      <c r="AT2664">
        <v>994627</v>
      </c>
      <c r="AU2664">
        <v>0.3</v>
      </c>
      <c r="AV2664">
        <v>71.760000000000005</v>
      </c>
      <c r="AW2664">
        <v>332915074</v>
      </c>
      <c r="AX2664">
        <v>35.607999999999997</v>
      </c>
      <c r="AY2664">
        <v>38.299999999999997</v>
      </c>
      <c r="AZ2664">
        <v>15.413</v>
      </c>
      <c r="BA2664">
        <v>9.7319999999999993</v>
      </c>
      <c r="BB2664">
        <v>54225.446000000004</v>
      </c>
      <c r="BC2664">
        <v>1.2</v>
      </c>
      <c r="BD2664">
        <v>151.089</v>
      </c>
      <c r="BE2664">
        <v>10.79</v>
      </c>
      <c r="BF2664">
        <v>19.100000000000001</v>
      </c>
      <c r="BG2664">
        <v>24.6</v>
      </c>
      <c r="BI2664">
        <v>2.77</v>
      </c>
      <c r="BJ2664">
        <v>78.86</v>
      </c>
      <c r="BK2664">
        <v>0.92600000000000005</v>
      </c>
    </row>
    <row r="2665" spans="1:67" x14ac:dyDescent="0.3">
      <c r="A2665" t="s">
        <v>210</v>
      </c>
      <c r="B2665" t="s">
        <v>211</v>
      </c>
      <c r="C2665" t="s">
        <v>116</v>
      </c>
      <c r="D2665" s="33">
        <v>44225</v>
      </c>
      <c r="E2665">
        <v>26075352</v>
      </c>
      <c r="F2665">
        <v>163847</v>
      </c>
      <c r="G2665">
        <v>155009.85699999999</v>
      </c>
      <c r="H2665">
        <v>443550</v>
      </c>
      <c r="I2665">
        <v>3599</v>
      </c>
      <c r="J2665">
        <v>3249</v>
      </c>
      <c r="K2665">
        <v>78324.335999999996</v>
      </c>
      <c r="L2665">
        <v>492.15899999999999</v>
      </c>
      <c r="M2665">
        <v>465.61399999999998</v>
      </c>
      <c r="N2665">
        <v>1332.3219999999999</v>
      </c>
      <c r="O2665">
        <v>10.811</v>
      </c>
      <c r="P2665">
        <v>9.7590000000000003</v>
      </c>
      <c r="Q2665">
        <v>0.84</v>
      </c>
      <c r="R2665">
        <v>23121</v>
      </c>
      <c r="S2665">
        <v>69.45</v>
      </c>
      <c r="T2665">
        <v>96111</v>
      </c>
      <c r="U2665">
        <v>288.69499999999999</v>
      </c>
      <c r="X2665">
        <v>84647</v>
      </c>
      <c r="Y2665">
        <v>254.26</v>
      </c>
      <c r="Z2665">
        <v>1857006</v>
      </c>
      <c r="AA2665">
        <v>307523682</v>
      </c>
      <c r="AB2665">
        <v>923.73</v>
      </c>
      <c r="AC2665">
        <v>5.5780000000000003</v>
      </c>
      <c r="AD2665">
        <v>1636574</v>
      </c>
      <c r="AE2665">
        <v>4.9160000000000004</v>
      </c>
      <c r="AF2665">
        <v>8.8999999999999996E-2</v>
      </c>
      <c r="AG2665">
        <v>11.2</v>
      </c>
      <c r="AH2665" t="s">
        <v>204</v>
      </c>
      <c r="AI2665">
        <v>36221875</v>
      </c>
      <c r="AJ2665">
        <v>28584075</v>
      </c>
      <c r="AK2665">
        <v>6977948</v>
      </c>
      <c r="AM2665">
        <v>1912612</v>
      </c>
      <c r="AN2665">
        <v>1448067</v>
      </c>
      <c r="AO2665">
        <v>10.91</v>
      </c>
      <c r="AP2665">
        <v>8.61</v>
      </c>
      <c r="AQ2665">
        <v>2.1</v>
      </c>
      <c r="AS2665">
        <v>4362</v>
      </c>
      <c r="AT2665">
        <v>991678</v>
      </c>
      <c r="AU2665">
        <v>0.29899999999999999</v>
      </c>
      <c r="AV2665">
        <v>71.760000000000005</v>
      </c>
      <c r="AW2665">
        <v>332915074</v>
      </c>
      <c r="AX2665">
        <v>35.607999999999997</v>
      </c>
      <c r="AY2665">
        <v>38.299999999999997</v>
      </c>
      <c r="AZ2665">
        <v>15.413</v>
      </c>
      <c r="BA2665">
        <v>9.7319999999999993</v>
      </c>
      <c r="BB2665">
        <v>54225.446000000004</v>
      </c>
      <c r="BC2665">
        <v>1.2</v>
      </c>
      <c r="BD2665">
        <v>151.089</v>
      </c>
      <c r="BE2665">
        <v>10.79</v>
      </c>
      <c r="BF2665">
        <v>19.100000000000001</v>
      </c>
      <c r="BG2665">
        <v>24.6</v>
      </c>
      <c r="BI2665">
        <v>2.77</v>
      </c>
      <c r="BJ2665">
        <v>78.86</v>
      </c>
      <c r="BK2665">
        <v>0.92600000000000005</v>
      </c>
    </row>
    <row r="2666" spans="1:67" x14ac:dyDescent="0.3">
      <c r="A2666" t="s">
        <v>210</v>
      </c>
      <c r="B2666" t="s">
        <v>211</v>
      </c>
      <c r="C2666" t="s">
        <v>116</v>
      </c>
      <c r="D2666" s="33">
        <v>44226</v>
      </c>
      <c r="E2666">
        <v>26226330</v>
      </c>
      <c r="F2666">
        <v>150978</v>
      </c>
      <c r="G2666">
        <v>151108.85699999999</v>
      </c>
      <c r="H2666">
        <v>446451</v>
      </c>
      <c r="I2666">
        <v>2901</v>
      </c>
      <c r="J2666">
        <v>3155.4290000000001</v>
      </c>
      <c r="K2666">
        <v>78777.839000000007</v>
      </c>
      <c r="L2666">
        <v>453.50299999999999</v>
      </c>
      <c r="M2666">
        <v>453.89600000000002</v>
      </c>
      <c r="N2666">
        <v>1341.0360000000001</v>
      </c>
      <c r="O2666">
        <v>8.7140000000000004</v>
      </c>
      <c r="P2666">
        <v>9.4779999999999998</v>
      </c>
      <c r="Q2666">
        <v>0.84</v>
      </c>
      <c r="R2666">
        <v>22708</v>
      </c>
      <c r="S2666">
        <v>68.209999999999994</v>
      </c>
      <c r="T2666">
        <v>92548</v>
      </c>
      <c r="U2666">
        <v>277.99299999999999</v>
      </c>
      <c r="X2666">
        <v>82400</v>
      </c>
      <c r="Y2666">
        <v>247.511</v>
      </c>
      <c r="Z2666">
        <v>1448648</v>
      </c>
      <c r="AA2666">
        <v>308972330</v>
      </c>
      <c r="AB2666">
        <v>928.08199999999999</v>
      </c>
      <c r="AC2666">
        <v>4.351</v>
      </c>
      <c r="AD2666">
        <v>1621289</v>
      </c>
      <c r="AE2666">
        <v>4.87</v>
      </c>
      <c r="AF2666">
        <v>8.6999999999999994E-2</v>
      </c>
      <c r="AG2666">
        <v>11.5</v>
      </c>
      <c r="AH2666" t="s">
        <v>204</v>
      </c>
      <c r="AI2666">
        <v>37239240</v>
      </c>
      <c r="AJ2666">
        <v>29341700</v>
      </c>
      <c r="AK2666">
        <v>7220435</v>
      </c>
      <c r="AM2666">
        <v>1017365</v>
      </c>
      <c r="AN2666">
        <v>1463915</v>
      </c>
      <c r="AO2666">
        <v>11.22</v>
      </c>
      <c r="AP2666">
        <v>8.84</v>
      </c>
      <c r="AQ2666">
        <v>2.17</v>
      </c>
      <c r="AS2666">
        <v>4409</v>
      </c>
      <c r="AT2666">
        <v>993863</v>
      </c>
      <c r="AU2666">
        <v>0.29899999999999999</v>
      </c>
      <c r="AV2666">
        <v>71.760000000000005</v>
      </c>
      <c r="AW2666">
        <v>332915074</v>
      </c>
      <c r="AX2666">
        <v>35.607999999999997</v>
      </c>
      <c r="AY2666">
        <v>38.299999999999997</v>
      </c>
      <c r="AZ2666">
        <v>15.413</v>
      </c>
      <c r="BA2666">
        <v>9.7319999999999993</v>
      </c>
      <c r="BB2666">
        <v>54225.446000000004</v>
      </c>
      <c r="BC2666">
        <v>1.2</v>
      </c>
      <c r="BD2666">
        <v>151.089</v>
      </c>
      <c r="BE2666">
        <v>10.79</v>
      </c>
      <c r="BF2666">
        <v>19.100000000000001</v>
      </c>
      <c r="BG2666">
        <v>24.6</v>
      </c>
      <c r="BI2666">
        <v>2.77</v>
      </c>
      <c r="BJ2666">
        <v>78.86</v>
      </c>
      <c r="BK2666">
        <v>0.92600000000000005</v>
      </c>
    </row>
    <row r="2667" spans="1:67" x14ac:dyDescent="0.3">
      <c r="A2667" t="s">
        <v>210</v>
      </c>
      <c r="B2667" t="s">
        <v>211</v>
      </c>
      <c r="C2667" t="s">
        <v>116</v>
      </c>
      <c r="D2667" s="33">
        <v>44227</v>
      </c>
      <c r="E2667">
        <v>26339211</v>
      </c>
      <c r="F2667">
        <v>112881</v>
      </c>
      <c r="G2667">
        <v>147207.85699999999</v>
      </c>
      <c r="H2667">
        <v>448408</v>
      </c>
      <c r="I2667">
        <v>1957</v>
      </c>
      <c r="J2667">
        <v>3169.5709999999999</v>
      </c>
      <c r="K2667">
        <v>79116.907000000007</v>
      </c>
      <c r="L2667">
        <v>339.06799999999998</v>
      </c>
      <c r="M2667">
        <v>442.178</v>
      </c>
      <c r="N2667">
        <v>1346.914</v>
      </c>
      <c r="O2667">
        <v>5.8780000000000001</v>
      </c>
      <c r="P2667">
        <v>9.5210000000000008</v>
      </c>
      <c r="Q2667">
        <v>0.83</v>
      </c>
      <c r="R2667">
        <v>22503</v>
      </c>
      <c r="S2667">
        <v>67.593999999999994</v>
      </c>
      <c r="T2667">
        <v>91438</v>
      </c>
      <c r="U2667">
        <v>274.65899999999999</v>
      </c>
      <c r="X2667">
        <v>80527</v>
      </c>
      <c r="Y2667">
        <v>241.88499999999999</v>
      </c>
      <c r="Z2667">
        <v>951926</v>
      </c>
      <c r="AA2667">
        <v>309924256</v>
      </c>
      <c r="AB2667">
        <v>930.94100000000003</v>
      </c>
      <c r="AC2667">
        <v>2.859</v>
      </c>
      <c r="AD2667">
        <v>1613027</v>
      </c>
      <c r="AE2667">
        <v>4.8449999999999998</v>
      </c>
      <c r="AF2667">
        <v>8.5000000000000006E-2</v>
      </c>
      <c r="AG2667">
        <v>11.8</v>
      </c>
      <c r="AH2667" t="s">
        <v>204</v>
      </c>
      <c r="AI2667">
        <v>37697719</v>
      </c>
      <c r="AJ2667">
        <v>29662806</v>
      </c>
      <c r="AK2667">
        <v>7347646</v>
      </c>
      <c r="AM2667">
        <v>458479</v>
      </c>
      <c r="AN2667">
        <v>1473013</v>
      </c>
      <c r="AO2667">
        <v>11.35</v>
      </c>
      <c r="AP2667">
        <v>8.93</v>
      </c>
      <c r="AQ2667">
        <v>2.21</v>
      </c>
      <c r="AS2667">
        <v>4437</v>
      </c>
      <c r="AT2667">
        <v>996952</v>
      </c>
      <c r="AU2667">
        <v>0.3</v>
      </c>
      <c r="AV2667">
        <v>71.760000000000005</v>
      </c>
      <c r="AW2667">
        <v>332915074</v>
      </c>
      <c r="AX2667">
        <v>35.607999999999997</v>
      </c>
      <c r="AY2667">
        <v>38.299999999999997</v>
      </c>
      <c r="AZ2667">
        <v>15.413</v>
      </c>
      <c r="BA2667">
        <v>9.7319999999999993</v>
      </c>
      <c r="BB2667">
        <v>54225.446000000004</v>
      </c>
      <c r="BC2667">
        <v>1.2</v>
      </c>
      <c r="BD2667">
        <v>151.089</v>
      </c>
      <c r="BE2667">
        <v>10.79</v>
      </c>
      <c r="BF2667">
        <v>19.100000000000001</v>
      </c>
      <c r="BG2667">
        <v>24.6</v>
      </c>
      <c r="BI2667">
        <v>2.77</v>
      </c>
      <c r="BJ2667">
        <v>78.86</v>
      </c>
      <c r="BK2667">
        <v>0.92600000000000005</v>
      </c>
      <c r="BL2667">
        <v>558034.19999999995</v>
      </c>
      <c r="BM2667">
        <v>17.34</v>
      </c>
      <c r="BN2667">
        <v>28.72</v>
      </c>
      <c r="BO2667">
        <v>1676.2058662444299</v>
      </c>
    </row>
    <row r="2668" spans="1:67" x14ac:dyDescent="0.3">
      <c r="A2668" t="s">
        <v>210</v>
      </c>
      <c r="B2668" t="s">
        <v>211</v>
      </c>
      <c r="C2668" t="s">
        <v>116</v>
      </c>
      <c r="D2668" s="33">
        <v>44228</v>
      </c>
      <c r="E2668">
        <v>26464454</v>
      </c>
      <c r="F2668">
        <v>125243</v>
      </c>
      <c r="G2668">
        <v>146597.28599999999</v>
      </c>
      <c r="H2668">
        <v>450185</v>
      </c>
      <c r="I2668">
        <v>1777</v>
      </c>
      <c r="J2668">
        <v>3170.5709999999999</v>
      </c>
      <c r="K2668">
        <v>79493.107999999993</v>
      </c>
      <c r="L2668">
        <v>376.20100000000002</v>
      </c>
      <c r="M2668">
        <v>440.34399999999999</v>
      </c>
      <c r="N2668">
        <v>1352.252</v>
      </c>
      <c r="O2668">
        <v>5.3380000000000001</v>
      </c>
      <c r="P2668">
        <v>9.5239999999999991</v>
      </c>
      <c r="Q2668">
        <v>0.83</v>
      </c>
      <c r="R2668">
        <v>22230</v>
      </c>
      <c r="S2668">
        <v>66.774000000000001</v>
      </c>
      <c r="T2668">
        <v>90582</v>
      </c>
      <c r="U2668">
        <v>272.08699999999999</v>
      </c>
      <c r="X2668">
        <v>79093</v>
      </c>
      <c r="Y2668">
        <v>237.577</v>
      </c>
      <c r="Z2668">
        <v>1038376</v>
      </c>
      <c r="AA2668">
        <v>310962632</v>
      </c>
      <c r="AB2668">
        <v>934.06</v>
      </c>
      <c r="AC2668">
        <v>3.1190000000000002</v>
      </c>
      <c r="AD2668">
        <v>1583783</v>
      </c>
      <c r="AE2668">
        <v>4.7569999999999997</v>
      </c>
      <c r="AF2668">
        <v>8.4000000000000005E-2</v>
      </c>
      <c r="AG2668">
        <v>11.9</v>
      </c>
      <c r="AH2668" t="s">
        <v>204</v>
      </c>
      <c r="AI2668">
        <v>39078964</v>
      </c>
      <c r="AJ2668">
        <v>30430672</v>
      </c>
      <c r="AK2668">
        <v>7919907</v>
      </c>
      <c r="AM2668">
        <v>1381245</v>
      </c>
      <c r="AN2668">
        <v>1474322</v>
      </c>
      <c r="AO2668">
        <v>11.77</v>
      </c>
      <c r="AP2668">
        <v>9.17</v>
      </c>
      <c r="AQ2668">
        <v>2.39</v>
      </c>
      <c r="AS2668">
        <v>4441</v>
      </c>
      <c r="AT2668">
        <v>983893</v>
      </c>
      <c r="AU2668">
        <v>0.29599999999999999</v>
      </c>
      <c r="AV2668">
        <v>71.760000000000005</v>
      </c>
      <c r="AW2668">
        <v>332915074</v>
      </c>
      <c r="AX2668">
        <v>35.607999999999997</v>
      </c>
      <c r="AY2668">
        <v>38.299999999999997</v>
      </c>
      <c r="AZ2668">
        <v>15.413</v>
      </c>
      <c r="BA2668">
        <v>9.7319999999999993</v>
      </c>
      <c r="BB2668">
        <v>54225.446000000004</v>
      </c>
      <c r="BC2668">
        <v>1.2</v>
      </c>
      <c r="BD2668">
        <v>151.089</v>
      </c>
      <c r="BE2668">
        <v>10.79</v>
      </c>
      <c r="BF2668">
        <v>19.100000000000001</v>
      </c>
      <c r="BG2668">
        <v>24.6</v>
      </c>
      <c r="BI2668">
        <v>2.77</v>
      </c>
      <c r="BJ2668">
        <v>78.86</v>
      </c>
      <c r="BK2668">
        <v>0.92600000000000005</v>
      </c>
    </row>
    <row r="2669" spans="1:67" x14ac:dyDescent="0.3">
      <c r="A2669" t="s">
        <v>210</v>
      </c>
      <c r="B2669" t="s">
        <v>211</v>
      </c>
      <c r="C2669" t="s">
        <v>116</v>
      </c>
      <c r="D2669" s="33">
        <v>44229</v>
      </c>
      <c r="E2669">
        <v>26581442</v>
      </c>
      <c r="F2669">
        <v>116988</v>
      </c>
      <c r="G2669">
        <v>141738.85699999999</v>
      </c>
      <c r="H2669">
        <v>453718</v>
      </c>
      <c r="I2669">
        <v>3533</v>
      </c>
      <c r="J2669">
        <v>3106.4290000000001</v>
      </c>
      <c r="K2669">
        <v>79844.513000000006</v>
      </c>
      <c r="L2669">
        <v>351.40499999999997</v>
      </c>
      <c r="M2669">
        <v>425.75099999999998</v>
      </c>
      <c r="N2669">
        <v>1362.864</v>
      </c>
      <c r="O2669">
        <v>10.612</v>
      </c>
      <c r="P2669">
        <v>9.3309999999999995</v>
      </c>
      <c r="Q2669">
        <v>0.81</v>
      </c>
      <c r="R2669">
        <v>21767</v>
      </c>
      <c r="S2669">
        <v>65.382999999999996</v>
      </c>
      <c r="T2669">
        <v>89004</v>
      </c>
      <c r="U2669">
        <v>267.34699999999998</v>
      </c>
      <c r="X2669">
        <v>76508</v>
      </c>
      <c r="Y2669">
        <v>229.81200000000001</v>
      </c>
      <c r="Z2669">
        <v>1641275</v>
      </c>
      <c r="AA2669">
        <v>312603907</v>
      </c>
      <c r="AB2669">
        <v>938.99</v>
      </c>
      <c r="AC2669">
        <v>4.93</v>
      </c>
      <c r="AD2669">
        <v>1561923</v>
      </c>
      <c r="AE2669">
        <v>4.6920000000000002</v>
      </c>
      <c r="AF2669">
        <v>8.2000000000000003E-2</v>
      </c>
      <c r="AG2669">
        <v>12.2</v>
      </c>
      <c r="AH2669" t="s">
        <v>204</v>
      </c>
      <c r="AI2669">
        <v>40773407</v>
      </c>
      <c r="AJ2669">
        <v>31392110</v>
      </c>
      <c r="AK2669">
        <v>8619242</v>
      </c>
      <c r="AM2669">
        <v>1694443</v>
      </c>
      <c r="AN2669">
        <v>1479181</v>
      </c>
      <c r="AO2669">
        <v>12.28</v>
      </c>
      <c r="AP2669">
        <v>9.4600000000000009</v>
      </c>
      <c r="AQ2669">
        <v>2.6</v>
      </c>
      <c r="AS2669">
        <v>4455</v>
      </c>
      <c r="AT2669">
        <v>970981</v>
      </c>
      <c r="AU2669">
        <v>0.29199999999999998</v>
      </c>
      <c r="AV2669">
        <v>71.760000000000005</v>
      </c>
      <c r="AW2669">
        <v>332915074</v>
      </c>
      <c r="AX2669">
        <v>35.607999999999997</v>
      </c>
      <c r="AY2669">
        <v>38.299999999999997</v>
      </c>
      <c r="AZ2669">
        <v>15.413</v>
      </c>
      <c r="BA2669">
        <v>9.7319999999999993</v>
      </c>
      <c r="BB2669">
        <v>54225.446000000004</v>
      </c>
      <c r="BC2669">
        <v>1.2</v>
      </c>
      <c r="BD2669">
        <v>151.089</v>
      </c>
      <c r="BE2669">
        <v>10.79</v>
      </c>
      <c r="BF2669">
        <v>19.100000000000001</v>
      </c>
      <c r="BG2669">
        <v>24.6</v>
      </c>
      <c r="BI2669">
        <v>2.77</v>
      </c>
      <c r="BJ2669">
        <v>78.86</v>
      </c>
      <c r="BK2669">
        <v>0.92600000000000005</v>
      </c>
    </row>
    <row r="2670" spans="1:67" x14ac:dyDescent="0.3">
      <c r="A2670" t="s">
        <v>210</v>
      </c>
      <c r="B2670" t="s">
        <v>211</v>
      </c>
      <c r="C2670" t="s">
        <v>116</v>
      </c>
      <c r="D2670" s="33">
        <v>44230</v>
      </c>
      <c r="E2670">
        <v>26705794</v>
      </c>
      <c r="F2670">
        <v>124352</v>
      </c>
      <c r="G2670">
        <v>137294.85699999999</v>
      </c>
      <c r="H2670">
        <v>457635</v>
      </c>
      <c r="I2670">
        <v>3917</v>
      </c>
      <c r="J2670">
        <v>3076.2860000000001</v>
      </c>
      <c r="K2670">
        <v>80218.038</v>
      </c>
      <c r="L2670">
        <v>373.52499999999998</v>
      </c>
      <c r="M2670">
        <v>412.40199999999999</v>
      </c>
      <c r="N2670">
        <v>1374.63</v>
      </c>
      <c r="O2670">
        <v>11.766</v>
      </c>
      <c r="P2670">
        <v>9.24</v>
      </c>
      <c r="Q2670">
        <v>0.8</v>
      </c>
      <c r="R2670">
        <v>21406</v>
      </c>
      <c r="S2670">
        <v>64.299000000000007</v>
      </c>
      <c r="T2670">
        <v>87290</v>
      </c>
      <c r="U2670">
        <v>262.19900000000001</v>
      </c>
      <c r="X2670">
        <v>74576</v>
      </c>
      <c r="Y2670">
        <v>224.00899999999999</v>
      </c>
      <c r="Z2670">
        <v>1878935</v>
      </c>
      <c r="AA2670">
        <v>314482842</v>
      </c>
      <c r="AB2670">
        <v>944.63400000000001</v>
      </c>
      <c r="AC2670">
        <v>5.6440000000000001</v>
      </c>
      <c r="AD2670">
        <v>1533605</v>
      </c>
      <c r="AE2670">
        <v>4.6070000000000002</v>
      </c>
      <c r="AF2670">
        <v>7.9000000000000001E-2</v>
      </c>
      <c r="AG2670">
        <v>12.7</v>
      </c>
      <c r="AH2670" t="s">
        <v>204</v>
      </c>
      <c r="AI2670">
        <v>42909892</v>
      </c>
      <c r="AJ2670">
        <v>32650550</v>
      </c>
      <c r="AK2670">
        <v>9453719</v>
      </c>
      <c r="AM2670">
        <v>2136485</v>
      </c>
      <c r="AN2670">
        <v>1508668</v>
      </c>
      <c r="AO2670">
        <v>12.92</v>
      </c>
      <c r="AP2670">
        <v>9.83</v>
      </c>
      <c r="AQ2670">
        <v>2.85</v>
      </c>
      <c r="AS2670">
        <v>4544</v>
      </c>
      <c r="AT2670">
        <v>972315</v>
      </c>
      <c r="AU2670">
        <v>0.29299999999999998</v>
      </c>
      <c r="AV2670">
        <v>68.06</v>
      </c>
      <c r="AW2670">
        <v>332915074</v>
      </c>
      <c r="AX2670">
        <v>35.607999999999997</v>
      </c>
      <c r="AY2670">
        <v>38.299999999999997</v>
      </c>
      <c r="AZ2670">
        <v>15.413</v>
      </c>
      <c r="BA2670">
        <v>9.7319999999999993</v>
      </c>
      <c r="BB2670">
        <v>54225.446000000004</v>
      </c>
      <c r="BC2670">
        <v>1.2</v>
      </c>
      <c r="BD2670">
        <v>151.089</v>
      </c>
      <c r="BE2670">
        <v>10.79</v>
      </c>
      <c r="BF2670">
        <v>19.100000000000001</v>
      </c>
      <c r="BG2670">
        <v>24.6</v>
      </c>
      <c r="BI2670">
        <v>2.77</v>
      </c>
      <c r="BJ2670">
        <v>78.86</v>
      </c>
      <c r="BK2670">
        <v>0.92600000000000005</v>
      </c>
    </row>
    <row r="2671" spans="1:67" x14ac:dyDescent="0.3">
      <c r="A2671" t="s">
        <v>210</v>
      </c>
      <c r="B2671" t="s">
        <v>211</v>
      </c>
      <c r="C2671" t="s">
        <v>116</v>
      </c>
      <c r="D2671" s="33">
        <v>44231</v>
      </c>
      <c r="E2671">
        <v>26830833</v>
      </c>
      <c r="F2671">
        <v>125039</v>
      </c>
      <c r="G2671">
        <v>131332.571</v>
      </c>
      <c r="H2671">
        <v>461519</v>
      </c>
      <c r="I2671">
        <v>3884</v>
      </c>
      <c r="J2671">
        <v>3081.143</v>
      </c>
      <c r="K2671">
        <v>80593.626000000004</v>
      </c>
      <c r="L2671">
        <v>375.58800000000002</v>
      </c>
      <c r="M2671">
        <v>394.49299999999999</v>
      </c>
      <c r="N2671">
        <v>1386.296</v>
      </c>
      <c r="O2671">
        <v>11.667</v>
      </c>
      <c r="P2671">
        <v>9.2550000000000008</v>
      </c>
      <c r="Q2671">
        <v>0.79</v>
      </c>
      <c r="R2671">
        <v>20872</v>
      </c>
      <c r="S2671">
        <v>62.695</v>
      </c>
      <c r="T2671">
        <v>84604</v>
      </c>
      <c r="U2671">
        <v>254.131</v>
      </c>
      <c r="X2671">
        <v>73011</v>
      </c>
      <c r="Y2671">
        <v>219.30799999999999</v>
      </c>
      <c r="Z2671">
        <v>1939414</v>
      </c>
      <c r="AA2671">
        <v>316422256</v>
      </c>
      <c r="AB2671">
        <v>950.45899999999995</v>
      </c>
      <c r="AC2671">
        <v>5.8259999999999996</v>
      </c>
      <c r="AD2671">
        <v>1536511</v>
      </c>
      <c r="AE2671">
        <v>4.6150000000000002</v>
      </c>
      <c r="AF2671">
        <v>7.6999999999999999E-2</v>
      </c>
      <c r="AG2671">
        <v>13</v>
      </c>
      <c r="AH2671" t="s">
        <v>204</v>
      </c>
      <c r="AI2671">
        <v>45253783</v>
      </c>
      <c r="AJ2671">
        <v>34037580</v>
      </c>
      <c r="AK2671">
        <v>10366409</v>
      </c>
      <c r="AM2671">
        <v>2343891</v>
      </c>
      <c r="AN2671">
        <v>1563503</v>
      </c>
      <c r="AO2671">
        <v>13.63</v>
      </c>
      <c r="AP2671">
        <v>10.25</v>
      </c>
      <c r="AQ2671">
        <v>3.12</v>
      </c>
      <c r="AS2671">
        <v>4709</v>
      </c>
      <c r="AT2671">
        <v>974958</v>
      </c>
      <c r="AU2671">
        <v>0.29399999999999998</v>
      </c>
      <c r="AV2671">
        <v>68.06</v>
      </c>
      <c r="AW2671">
        <v>332915074</v>
      </c>
      <c r="AX2671">
        <v>35.607999999999997</v>
      </c>
      <c r="AY2671">
        <v>38.299999999999997</v>
      </c>
      <c r="AZ2671">
        <v>15.413</v>
      </c>
      <c r="BA2671">
        <v>9.7319999999999993</v>
      </c>
      <c r="BB2671">
        <v>54225.446000000004</v>
      </c>
      <c r="BC2671">
        <v>1.2</v>
      </c>
      <c r="BD2671">
        <v>151.089</v>
      </c>
      <c r="BE2671">
        <v>10.79</v>
      </c>
      <c r="BF2671">
        <v>19.100000000000001</v>
      </c>
      <c r="BG2671">
        <v>24.6</v>
      </c>
      <c r="BI2671">
        <v>2.77</v>
      </c>
      <c r="BJ2671">
        <v>78.86</v>
      </c>
      <c r="BK2671">
        <v>0.92600000000000005</v>
      </c>
    </row>
    <row r="2672" spans="1:67" x14ac:dyDescent="0.3">
      <c r="A2672" t="s">
        <v>210</v>
      </c>
      <c r="B2672" t="s">
        <v>211</v>
      </c>
      <c r="C2672" t="s">
        <v>116</v>
      </c>
      <c r="D2672" s="33">
        <v>44232</v>
      </c>
      <c r="E2672">
        <v>26961913</v>
      </c>
      <c r="F2672">
        <v>131080</v>
      </c>
      <c r="G2672">
        <v>126651.571</v>
      </c>
      <c r="H2672">
        <v>465193</v>
      </c>
      <c r="I2672">
        <v>3674</v>
      </c>
      <c r="J2672">
        <v>3091.857</v>
      </c>
      <c r="K2672">
        <v>80987.360000000001</v>
      </c>
      <c r="L2672">
        <v>393.73399999999998</v>
      </c>
      <c r="M2672">
        <v>380.43200000000002</v>
      </c>
      <c r="N2672">
        <v>1397.3320000000001</v>
      </c>
      <c r="O2672">
        <v>11.036</v>
      </c>
      <c r="P2672">
        <v>9.2870000000000008</v>
      </c>
      <c r="Q2672">
        <v>0.79</v>
      </c>
      <c r="R2672">
        <v>20354</v>
      </c>
      <c r="S2672">
        <v>61.139000000000003</v>
      </c>
      <c r="T2672">
        <v>82139</v>
      </c>
      <c r="U2672">
        <v>246.727</v>
      </c>
      <c r="X2672">
        <v>71948</v>
      </c>
      <c r="Y2672">
        <v>216.11500000000001</v>
      </c>
      <c r="Z2672">
        <v>1839381</v>
      </c>
      <c r="AA2672">
        <v>318261637</v>
      </c>
      <c r="AB2672">
        <v>955.98400000000004</v>
      </c>
      <c r="AC2672">
        <v>5.5250000000000004</v>
      </c>
      <c r="AD2672">
        <v>1533994</v>
      </c>
      <c r="AE2672">
        <v>4.6079999999999997</v>
      </c>
      <c r="AF2672">
        <v>7.4999999999999997E-2</v>
      </c>
      <c r="AG2672">
        <v>13.3</v>
      </c>
      <c r="AH2672" t="s">
        <v>204</v>
      </c>
      <c r="AI2672">
        <v>47607068</v>
      </c>
      <c r="AJ2672">
        <v>35391067</v>
      </c>
      <c r="AK2672">
        <v>11326990</v>
      </c>
      <c r="AM2672">
        <v>2353285</v>
      </c>
      <c r="AN2672">
        <v>1626456</v>
      </c>
      <c r="AO2672">
        <v>14.34</v>
      </c>
      <c r="AP2672">
        <v>10.66</v>
      </c>
      <c r="AQ2672">
        <v>3.41</v>
      </c>
      <c r="AS2672">
        <v>4899</v>
      </c>
      <c r="AT2672">
        <v>972427</v>
      </c>
      <c r="AU2672">
        <v>0.29299999999999998</v>
      </c>
      <c r="AV2672">
        <v>68.06</v>
      </c>
      <c r="AW2672">
        <v>332915074</v>
      </c>
      <c r="AX2672">
        <v>35.607999999999997</v>
      </c>
      <c r="AY2672">
        <v>38.299999999999997</v>
      </c>
      <c r="AZ2672">
        <v>15.413</v>
      </c>
      <c r="BA2672">
        <v>9.7319999999999993</v>
      </c>
      <c r="BB2672">
        <v>54225.446000000004</v>
      </c>
      <c r="BC2672">
        <v>1.2</v>
      </c>
      <c r="BD2672">
        <v>151.089</v>
      </c>
      <c r="BE2672">
        <v>10.79</v>
      </c>
      <c r="BF2672">
        <v>19.100000000000001</v>
      </c>
      <c r="BG2672">
        <v>24.6</v>
      </c>
      <c r="BI2672">
        <v>2.77</v>
      </c>
      <c r="BJ2672">
        <v>78.86</v>
      </c>
      <c r="BK2672">
        <v>0.92600000000000005</v>
      </c>
    </row>
    <row r="2673" spans="1:67" x14ac:dyDescent="0.3">
      <c r="A2673" t="s">
        <v>210</v>
      </c>
      <c r="B2673" t="s">
        <v>211</v>
      </c>
      <c r="C2673" t="s">
        <v>116</v>
      </c>
      <c r="D2673" s="33">
        <v>44233</v>
      </c>
      <c r="E2673">
        <v>27078735</v>
      </c>
      <c r="F2673">
        <v>116822</v>
      </c>
      <c r="G2673">
        <v>121772.143</v>
      </c>
      <c r="H2673">
        <v>467930</v>
      </c>
      <c r="I2673">
        <v>2737</v>
      </c>
      <c r="J2673">
        <v>3068.4290000000001</v>
      </c>
      <c r="K2673">
        <v>81338.266000000003</v>
      </c>
      <c r="L2673">
        <v>350.90600000000001</v>
      </c>
      <c r="M2673">
        <v>365.77499999999998</v>
      </c>
      <c r="N2673">
        <v>1405.5540000000001</v>
      </c>
      <c r="O2673">
        <v>8.2210000000000001</v>
      </c>
      <c r="P2673">
        <v>9.2170000000000005</v>
      </c>
      <c r="Q2673">
        <v>0.79</v>
      </c>
      <c r="R2673">
        <v>19863</v>
      </c>
      <c r="S2673">
        <v>59.664000000000001</v>
      </c>
      <c r="T2673">
        <v>79113</v>
      </c>
      <c r="U2673">
        <v>237.637</v>
      </c>
      <c r="X2673">
        <v>70719</v>
      </c>
      <c r="Y2673">
        <v>212.42400000000001</v>
      </c>
      <c r="Z2673">
        <v>1338050</v>
      </c>
      <c r="AA2673">
        <v>319599687</v>
      </c>
      <c r="AB2673">
        <v>960.00400000000002</v>
      </c>
      <c r="AC2673">
        <v>4.0190000000000001</v>
      </c>
      <c r="AD2673">
        <v>1518194</v>
      </c>
      <c r="AE2673">
        <v>4.5599999999999996</v>
      </c>
      <c r="AF2673">
        <v>7.2999999999999995E-2</v>
      </c>
      <c r="AG2673">
        <v>13.7</v>
      </c>
      <c r="AH2673" t="s">
        <v>204</v>
      </c>
      <c r="AI2673">
        <v>48906015</v>
      </c>
      <c r="AJ2673">
        <v>36241736</v>
      </c>
      <c r="AK2673">
        <v>11748875</v>
      </c>
      <c r="AM2673">
        <v>1298947</v>
      </c>
      <c r="AN2673">
        <v>1666682</v>
      </c>
      <c r="AO2673">
        <v>14.73</v>
      </c>
      <c r="AP2673">
        <v>10.92</v>
      </c>
      <c r="AQ2673">
        <v>3.54</v>
      </c>
      <c r="AS2673">
        <v>5020</v>
      </c>
      <c r="AT2673">
        <v>985719</v>
      </c>
      <c r="AU2673">
        <v>0.29699999999999999</v>
      </c>
      <c r="AV2673">
        <v>68.06</v>
      </c>
      <c r="AW2673">
        <v>332915074</v>
      </c>
      <c r="AX2673">
        <v>35.607999999999997</v>
      </c>
      <c r="AY2673">
        <v>38.299999999999997</v>
      </c>
      <c r="AZ2673">
        <v>15.413</v>
      </c>
      <c r="BA2673">
        <v>9.7319999999999993</v>
      </c>
      <c r="BB2673">
        <v>54225.446000000004</v>
      </c>
      <c r="BC2673">
        <v>1.2</v>
      </c>
      <c r="BD2673">
        <v>151.089</v>
      </c>
      <c r="BE2673">
        <v>10.79</v>
      </c>
      <c r="BF2673">
        <v>19.100000000000001</v>
      </c>
      <c r="BG2673">
        <v>24.6</v>
      </c>
      <c r="BI2673">
        <v>2.77</v>
      </c>
      <c r="BJ2673">
        <v>78.86</v>
      </c>
      <c r="BK2673">
        <v>0.92600000000000005</v>
      </c>
    </row>
    <row r="2674" spans="1:67" x14ac:dyDescent="0.3">
      <c r="A2674" t="s">
        <v>210</v>
      </c>
      <c r="B2674" t="s">
        <v>211</v>
      </c>
      <c r="C2674" t="s">
        <v>116</v>
      </c>
      <c r="D2674" s="33">
        <v>44234</v>
      </c>
      <c r="E2674">
        <v>27168178</v>
      </c>
      <c r="F2674">
        <v>89443</v>
      </c>
      <c r="G2674">
        <v>118423.857</v>
      </c>
      <c r="H2674">
        <v>469407</v>
      </c>
      <c r="I2674">
        <v>1477</v>
      </c>
      <c r="J2674">
        <v>2999.857</v>
      </c>
      <c r="K2674">
        <v>81606.933000000005</v>
      </c>
      <c r="L2674">
        <v>268.666</v>
      </c>
      <c r="M2674">
        <v>355.71800000000002</v>
      </c>
      <c r="N2674">
        <v>1409.99</v>
      </c>
      <c r="O2674">
        <v>4.4370000000000003</v>
      </c>
      <c r="P2674">
        <v>9.0109999999999992</v>
      </c>
      <c r="Q2674">
        <v>0.79</v>
      </c>
      <c r="R2674">
        <v>19377</v>
      </c>
      <c r="S2674">
        <v>58.204000000000001</v>
      </c>
      <c r="T2674">
        <v>77866</v>
      </c>
      <c r="U2674">
        <v>233.89099999999999</v>
      </c>
      <c r="X2674">
        <v>69310</v>
      </c>
      <c r="Y2674">
        <v>208.191</v>
      </c>
      <c r="Z2674">
        <v>832170</v>
      </c>
      <c r="AA2674">
        <v>320431857</v>
      </c>
      <c r="AB2674">
        <v>962.50300000000004</v>
      </c>
      <c r="AC2674">
        <v>2.5</v>
      </c>
      <c r="AD2674">
        <v>1501086</v>
      </c>
      <c r="AE2674">
        <v>4.5090000000000003</v>
      </c>
      <c r="AF2674">
        <v>7.2999999999999995E-2</v>
      </c>
      <c r="AG2674">
        <v>13.7</v>
      </c>
      <c r="AH2674" t="s">
        <v>204</v>
      </c>
      <c r="AI2674">
        <v>49349686</v>
      </c>
      <c r="AJ2674">
        <v>36518227</v>
      </c>
      <c r="AK2674">
        <v>11905559</v>
      </c>
      <c r="AM2674">
        <v>443671</v>
      </c>
      <c r="AN2674">
        <v>1664567</v>
      </c>
      <c r="AO2674">
        <v>14.86</v>
      </c>
      <c r="AP2674">
        <v>11</v>
      </c>
      <c r="AQ2674">
        <v>3.59</v>
      </c>
      <c r="AS2674">
        <v>5014</v>
      </c>
      <c r="AT2674">
        <v>979346</v>
      </c>
      <c r="AU2674">
        <v>0.29499999999999998</v>
      </c>
      <c r="AV2674">
        <v>68.06</v>
      </c>
      <c r="AW2674">
        <v>332915074</v>
      </c>
      <c r="AX2674">
        <v>35.607999999999997</v>
      </c>
      <c r="AY2674">
        <v>38.299999999999997</v>
      </c>
      <c r="AZ2674">
        <v>15.413</v>
      </c>
      <c r="BA2674">
        <v>9.7319999999999993</v>
      </c>
      <c r="BB2674">
        <v>54225.446000000004</v>
      </c>
      <c r="BC2674">
        <v>1.2</v>
      </c>
      <c r="BD2674">
        <v>151.089</v>
      </c>
      <c r="BE2674">
        <v>10.79</v>
      </c>
      <c r="BF2674">
        <v>19.100000000000001</v>
      </c>
      <c r="BG2674">
        <v>24.6</v>
      </c>
      <c r="BI2674">
        <v>2.77</v>
      </c>
      <c r="BJ2674">
        <v>78.86</v>
      </c>
      <c r="BK2674">
        <v>0.92600000000000005</v>
      </c>
      <c r="BL2674">
        <v>573339.6</v>
      </c>
      <c r="BM2674">
        <v>17.48</v>
      </c>
      <c r="BN2674">
        <v>25.02</v>
      </c>
      <c r="BO2674">
        <v>1722.17975326644</v>
      </c>
    </row>
    <row r="2675" spans="1:67" x14ac:dyDescent="0.3">
      <c r="A2675" t="s">
        <v>210</v>
      </c>
      <c r="B2675" t="s">
        <v>211</v>
      </c>
      <c r="C2675" t="s">
        <v>116</v>
      </c>
      <c r="D2675" s="33">
        <v>44235</v>
      </c>
      <c r="E2675">
        <v>27250960</v>
      </c>
      <c r="F2675">
        <v>82782</v>
      </c>
      <c r="G2675">
        <v>112358</v>
      </c>
      <c r="H2675">
        <v>470858</v>
      </c>
      <c r="I2675">
        <v>1451</v>
      </c>
      <c r="J2675">
        <v>2953.2860000000001</v>
      </c>
      <c r="K2675">
        <v>81855.591</v>
      </c>
      <c r="L2675">
        <v>248.65799999999999</v>
      </c>
      <c r="M2675">
        <v>337.49700000000001</v>
      </c>
      <c r="N2675">
        <v>1414.3489999999999</v>
      </c>
      <c r="O2675">
        <v>4.3579999999999997</v>
      </c>
      <c r="P2675">
        <v>8.8710000000000004</v>
      </c>
      <c r="Q2675">
        <v>0.78</v>
      </c>
      <c r="R2675">
        <v>19328</v>
      </c>
      <c r="S2675">
        <v>58.057000000000002</v>
      </c>
      <c r="T2675">
        <v>76870</v>
      </c>
      <c r="U2675">
        <v>230.9</v>
      </c>
      <c r="X2675">
        <v>67660</v>
      </c>
      <c r="Y2675">
        <v>203.23500000000001</v>
      </c>
      <c r="Z2675">
        <v>1050260</v>
      </c>
      <c r="AA2675">
        <v>321482117</v>
      </c>
      <c r="AB2675">
        <v>965.65800000000002</v>
      </c>
      <c r="AC2675">
        <v>3.1549999999999998</v>
      </c>
      <c r="AD2675">
        <v>1502784</v>
      </c>
      <c r="AE2675">
        <v>4.5140000000000002</v>
      </c>
      <c r="AF2675">
        <v>7.0999999999999994E-2</v>
      </c>
      <c r="AG2675">
        <v>14.1</v>
      </c>
      <c r="AH2675" t="s">
        <v>204</v>
      </c>
      <c r="AI2675">
        <v>50926904</v>
      </c>
      <c r="AJ2675">
        <v>37354083</v>
      </c>
      <c r="AK2675">
        <v>12610071</v>
      </c>
      <c r="AM2675">
        <v>1577218</v>
      </c>
      <c r="AN2675">
        <v>1692563</v>
      </c>
      <c r="AO2675">
        <v>15.34</v>
      </c>
      <c r="AP2675">
        <v>11.25</v>
      </c>
      <c r="AQ2675">
        <v>3.8</v>
      </c>
      <c r="AS2675">
        <v>5098</v>
      </c>
      <c r="AT2675">
        <v>989059</v>
      </c>
      <c r="AU2675">
        <v>0.29799999999999999</v>
      </c>
      <c r="AV2675">
        <v>68.06</v>
      </c>
      <c r="AW2675">
        <v>332915074</v>
      </c>
      <c r="AX2675">
        <v>35.607999999999997</v>
      </c>
      <c r="AY2675">
        <v>38.299999999999997</v>
      </c>
      <c r="AZ2675">
        <v>15.413</v>
      </c>
      <c r="BA2675">
        <v>9.7319999999999993</v>
      </c>
      <c r="BB2675">
        <v>54225.446000000004</v>
      </c>
      <c r="BC2675">
        <v>1.2</v>
      </c>
      <c r="BD2675">
        <v>151.089</v>
      </c>
      <c r="BE2675">
        <v>10.79</v>
      </c>
      <c r="BF2675">
        <v>19.100000000000001</v>
      </c>
      <c r="BG2675">
        <v>24.6</v>
      </c>
      <c r="BI2675">
        <v>2.77</v>
      </c>
      <c r="BJ2675">
        <v>78.86</v>
      </c>
      <c r="BK2675">
        <v>0.92600000000000005</v>
      </c>
    </row>
    <row r="2676" spans="1:67" x14ac:dyDescent="0.3">
      <c r="A2676" t="s">
        <v>210</v>
      </c>
      <c r="B2676" t="s">
        <v>211</v>
      </c>
      <c r="C2676" t="s">
        <v>116</v>
      </c>
      <c r="D2676" s="33">
        <v>44236</v>
      </c>
      <c r="E2676">
        <v>27346179</v>
      </c>
      <c r="F2676">
        <v>95219</v>
      </c>
      <c r="G2676">
        <v>109248.143</v>
      </c>
      <c r="H2676">
        <v>473923</v>
      </c>
      <c r="I2676">
        <v>3065</v>
      </c>
      <c r="J2676">
        <v>2886.4290000000001</v>
      </c>
      <c r="K2676">
        <v>82141.606</v>
      </c>
      <c r="L2676">
        <v>286.01600000000002</v>
      </c>
      <c r="M2676">
        <v>328.15600000000001</v>
      </c>
      <c r="N2676">
        <v>1423.5550000000001</v>
      </c>
      <c r="O2676">
        <v>9.2070000000000007</v>
      </c>
      <c r="P2676">
        <v>8.67</v>
      </c>
      <c r="Q2676">
        <v>0.78</v>
      </c>
      <c r="R2676">
        <v>18929</v>
      </c>
      <c r="S2676">
        <v>56.857999999999997</v>
      </c>
      <c r="T2676">
        <v>75626</v>
      </c>
      <c r="U2676">
        <v>227.16300000000001</v>
      </c>
      <c r="X2676">
        <v>66095</v>
      </c>
      <c r="Y2676">
        <v>198.53399999999999</v>
      </c>
      <c r="Z2676">
        <v>1701454</v>
      </c>
      <c r="AA2676">
        <v>323183571</v>
      </c>
      <c r="AB2676">
        <v>970.76900000000001</v>
      </c>
      <c r="AC2676">
        <v>5.1109999999999998</v>
      </c>
      <c r="AD2676">
        <v>1511381</v>
      </c>
      <c r="AE2676">
        <v>4.54</v>
      </c>
      <c r="AF2676">
        <v>6.9000000000000006E-2</v>
      </c>
      <c r="AG2676">
        <v>14.5</v>
      </c>
      <c r="AH2676" t="s">
        <v>204</v>
      </c>
      <c r="AI2676">
        <v>52899204</v>
      </c>
      <c r="AJ2676">
        <v>38390167</v>
      </c>
      <c r="AK2676">
        <v>13505147</v>
      </c>
      <c r="AM2676">
        <v>1972300</v>
      </c>
      <c r="AN2676">
        <v>1732257</v>
      </c>
      <c r="AO2676">
        <v>15.93</v>
      </c>
      <c r="AP2676">
        <v>11.56</v>
      </c>
      <c r="AQ2676">
        <v>4.07</v>
      </c>
      <c r="AS2676">
        <v>5218</v>
      </c>
      <c r="AT2676">
        <v>999722</v>
      </c>
      <c r="AU2676">
        <v>0.30099999999999999</v>
      </c>
      <c r="AV2676">
        <v>68.06</v>
      </c>
      <c r="AW2676">
        <v>332915074</v>
      </c>
      <c r="AX2676">
        <v>35.607999999999997</v>
      </c>
      <c r="AY2676">
        <v>38.299999999999997</v>
      </c>
      <c r="AZ2676">
        <v>15.413</v>
      </c>
      <c r="BA2676">
        <v>9.7319999999999993</v>
      </c>
      <c r="BB2676">
        <v>54225.446000000004</v>
      </c>
      <c r="BC2676">
        <v>1.2</v>
      </c>
      <c r="BD2676">
        <v>151.089</v>
      </c>
      <c r="BE2676">
        <v>10.79</v>
      </c>
      <c r="BF2676">
        <v>19.100000000000001</v>
      </c>
      <c r="BG2676">
        <v>24.6</v>
      </c>
      <c r="BI2676">
        <v>2.77</v>
      </c>
      <c r="BJ2676">
        <v>78.86</v>
      </c>
      <c r="BK2676">
        <v>0.92600000000000005</v>
      </c>
    </row>
    <row r="2677" spans="1:67" x14ac:dyDescent="0.3">
      <c r="A2677" t="s">
        <v>210</v>
      </c>
      <c r="B2677" t="s">
        <v>211</v>
      </c>
      <c r="C2677" t="s">
        <v>116</v>
      </c>
      <c r="D2677" s="33">
        <v>44237</v>
      </c>
      <c r="E2677">
        <v>27441359</v>
      </c>
      <c r="F2677">
        <v>95180</v>
      </c>
      <c r="G2677">
        <v>105080.71400000001</v>
      </c>
      <c r="H2677">
        <v>477330</v>
      </c>
      <c r="I2677">
        <v>3407</v>
      </c>
      <c r="J2677">
        <v>2813.5709999999999</v>
      </c>
      <c r="K2677">
        <v>82427.505000000005</v>
      </c>
      <c r="L2677">
        <v>285.899</v>
      </c>
      <c r="M2677">
        <v>315.63799999999998</v>
      </c>
      <c r="N2677">
        <v>1433.789</v>
      </c>
      <c r="O2677">
        <v>10.234</v>
      </c>
      <c r="P2677">
        <v>8.4510000000000005</v>
      </c>
      <c r="Q2677">
        <v>0.77</v>
      </c>
      <c r="R2677">
        <v>18316</v>
      </c>
      <c r="S2677">
        <v>55.017000000000003</v>
      </c>
      <c r="T2677">
        <v>72859</v>
      </c>
      <c r="U2677">
        <v>218.852</v>
      </c>
      <c r="X2677">
        <v>64192</v>
      </c>
      <c r="Y2677">
        <v>192.81800000000001</v>
      </c>
      <c r="Z2677">
        <v>1649107</v>
      </c>
      <c r="AA2677">
        <v>324832678</v>
      </c>
      <c r="AB2677">
        <v>975.72199999999998</v>
      </c>
      <c r="AC2677">
        <v>4.9539999999999997</v>
      </c>
      <c r="AD2677">
        <v>1478548</v>
      </c>
      <c r="AE2677">
        <v>4.4409999999999998</v>
      </c>
      <c r="AF2677">
        <v>6.7000000000000004E-2</v>
      </c>
      <c r="AG2677">
        <v>14.9</v>
      </c>
      <c r="AH2677" t="s">
        <v>204</v>
      </c>
      <c r="AI2677">
        <v>55201183</v>
      </c>
      <c r="AJ2677">
        <v>39617576</v>
      </c>
      <c r="AK2677">
        <v>14540131</v>
      </c>
      <c r="AM2677">
        <v>2301979</v>
      </c>
      <c r="AN2677">
        <v>1755899</v>
      </c>
      <c r="AO2677">
        <v>16.63</v>
      </c>
      <c r="AP2677">
        <v>11.93</v>
      </c>
      <c r="AQ2677">
        <v>4.38</v>
      </c>
      <c r="AS2677">
        <v>5289</v>
      </c>
      <c r="AT2677">
        <v>995289</v>
      </c>
      <c r="AU2677">
        <v>0.3</v>
      </c>
      <c r="AV2677">
        <v>68.06</v>
      </c>
      <c r="AW2677">
        <v>332915074</v>
      </c>
      <c r="AX2677">
        <v>35.607999999999997</v>
      </c>
      <c r="AY2677">
        <v>38.299999999999997</v>
      </c>
      <c r="AZ2677">
        <v>15.413</v>
      </c>
      <c r="BA2677">
        <v>9.7319999999999993</v>
      </c>
      <c r="BB2677">
        <v>54225.446000000004</v>
      </c>
      <c r="BC2677">
        <v>1.2</v>
      </c>
      <c r="BD2677">
        <v>151.089</v>
      </c>
      <c r="BE2677">
        <v>10.79</v>
      </c>
      <c r="BF2677">
        <v>19.100000000000001</v>
      </c>
      <c r="BG2677">
        <v>24.6</v>
      </c>
      <c r="BI2677">
        <v>2.77</v>
      </c>
      <c r="BJ2677">
        <v>78.86</v>
      </c>
      <c r="BK2677">
        <v>0.92600000000000005</v>
      </c>
    </row>
    <row r="2678" spans="1:67" x14ac:dyDescent="0.3">
      <c r="A2678" t="s">
        <v>210</v>
      </c>
      <c r="B2678" t="s">
        <v>211</v>
      </c>
      <c r="C2678" t="s">
        <v>116</v>
      </c>
      <c r="D2678" s="33">
        <v>44238</v>
      </c>
      <c r="E2678">
        <v>27548157</v>
      </c>
      <c r="F2678">
        <v>106798</v>
      </c>
      <c r="G2678">
        <v>102474.857</v>
      </c>
      <c r="H2678">
        <v>480521</v>
      </c>
      <c r="I2678">
        <v>3191</v>
      </c>
      <c r="J2678">
        <v>2714.5709999999999</v>
      </c>
      <c r="K2678">
        <v>82748.301999999996</v>
      </c>
      <c r="L2678">
        <v>320.79700000000003</v>
      </c>
      <c r="M2678">
        <v>307.81099999999998</v>
      </c>
      <c r="N2678">
        <v>1443.374</v>
      </c>
      <c r="O2678">
        <v>9.5850000000000009</v>
      </c>
      <c r="P2678">
        <v>8.1539999999999999</v>
      </c>
      <c r="Q2678">
        <v>0.77</v>
      </c>
      <c r="R2678">
        <v>17714</v>
      </c>
      <c r="S2678">
        <v>53.209000000000003</v>
      </c>
      <c r="T2678">
        <v>70110</v>
      </c>
      <c r="U2678">
        <v>210.59399999999999</v>
      </c>
      <c r="X2678">
        <v>61890</v>
      </c>
      <c r="Y2678">
        <v>185.90299999999999</v>
      </c>
      <c r="Z2678">
        <v>1424660</v>
      </c>
      <c r="AA2678">
        <v>326257338</v>
      </c>
      <c r="AB2678">
        <v>980.00199999999995</v>
      </c>
      <c r="AC2678">
        <v>4.2789999999999999</v>
      </c>
      <c r="AD2678">
        <v>1405012</v>
      </c>
      <c r="AE2678">
        <v>4.22</v>
      </c>
      <c r="AF2678">
        <v>6.6000000000000003E-2</v>
      </c>
      <c r="AG2678">
        <v>15.2</v>
      </c>
      <c r="AH2678" t="s">
        <v>204</v>
      </c>
      <c r="AI2678">
        <v>57605406</v>
      </c>
      <c r="AJ2678">
        <v>40892783</v>
      </c>
      <c r="AK2678">
        <v>15628868</v>
      </c>
      <c r="AM2678">
        <v>2404223</v>
      </c>
      <c r="AN2678">
        <v>1764518</v>
      </c>
      <c r="AO2678">
        <v>17.350000000000001</v>
      </c>
      <c r="AP2678">
        <v>12.32</v>
      </c>
      <c r="AQ2678">
        <v>4.71</v>
      </c>
      <c r="AS2678">
        <v>5315</v>
      </c>
      <c r="AT2678">
        <v>979315</v>
      </c>
      <c r="AU2678">
        <v>0.29499999999999998</v>
      </c>
      <c r="AV2678">
        <v>68.06</v>
      </c>
      <c r="AW2678">
        <v>332915074</v>
      </c>
      <c r="AX2678">
        <v>35.607999999999997</v>
      </c>
      <c r="AY2678">
        <v>38.299999999999997</v>
      </c>
      <c r="AZ2678">
        <v>15.413</v>
      </c>
      <c r="BA2678">
        <v>9.7319999999999993</v>
      </c>
      <c r="BB2678">
        <v>54225.446000000004</v>
      </c>
      <c r="BC2678">
        <v>1.2</v>
      </c>
      <c r="BD2678">
        <v>151.089</v>
      </c>
      <c r="BE2678">
        <v>10.79</v>
      </c>
      <c r="BF2678">
        <v>19.100000000000001</v>
      </c>
      <c r="BG2678">
        <v>24.6</v>
      </c>
      <c r="BI2678">
        <v>2.77</v>
      </c>
      <c r="BJ2678">
        <v>78.86</v>
      </c>
      <c r="BK2678">
        <v>0.92600000000000005</v>
      </c>
    </row>
    <row r="2679" spans="1:67" x14ac:dyDescent="0.3">
      <c r="A2679" t="s">
        <v>210</v>
      </c>
      <c r="B2679" t="s">
        <v>211</v>
      </c>
      <c r="C2679" t="s">
        <v>116</v>
      </c>
      <c r="D2679" s="33">
        <v>44239</v>
      </c>
      <c r="E2679">
        <v>27648752</v>
      </c>
      <c r="F2679">
        <v>100595</v>
      </c>
      <c r="G2679">
        <v>98119.857000000004</v>
      </c>
      <c r="H2679">
        <v>483405</v>
      </c>
      <c r="I2679">
        <v>2884</v>
      </c>
      <c r="J2679">
        <v>2601.7139999999999</v>
      </c>
      <c r="K2679">
        <v>83050.466</v>
      </c>
      <c r="L2679">
        <v>302.16399999999999</v>
      </c>
      <c r="M2679">
        <v>294.72899999999998</v>
      </c>
      <c r="N2679">
        <v>1452.037</v>
      </c>
      <c r="O2679">
        <v>8.6630000000000003</v>
      </c>
      <c r="P2679">
        <v>7.8150000000000004</v>
      </c>
      <c r="Q2679">
        <v>0.76</v>
      </c>
      <c r="R2679">
        <v>17334</v>
      </c>
      <c r="S2679">
        <v>52.067</v>
      </c>
      <c r="T2679">
        <v>67539</v>
      </c>
      <c r="U2679">
        <v>202.87200000000001</v>
      </c>
      <c r="X2679">
        <v>59678</v>
      </c>
      <c r="Y2679">
        <v>179.25899999999999</v>
      </c>
      <c r="Z2679">
        <v>1419349</v>
      </c>
      <c r="AA2679">
        <v>327676687</v>
      </c>
      <c r="AB2679">
        <v>984.26499999999999</v>
      </c>
      <c r="AC2679">
        <v>4.2629999999999999</v>
      </c>
      <c r="AD2679">
        <v>1345007</v>
      </c>
      <c r="AE2679">
        <v>4.04</v>
      </c>
      <c r="AF2679">
        <v>6.5000000000000002E-2</v>
      </c>
      <c r="AG2679">
        <v>15.4</v>
      </c>
      <c r="AH2679" t="s">
        <v>204</v>
      </c>
      <c r="AI2679">
        <v>60188080</v>
      </c>
      <c r="AJ2679">
        <v>42270050</v>
      </c>
      <c r="AK2679">
        <v>16785291</v>
      </c>
      <c r="AM2679">
        <v>2582674</v>
      </c>
      <c r="AN2679">
        <v>1797287</v>
      </c>
      <c r="AO2679">
        <v>18.13</v>
      </c>
      <c r="AP2679">
        <v>12.73</v>
      </c>
      <c r="AQ2679">
        <v>5.0599999999999996</v>
      </c>
      <c r="AS2679">
        <v>5413</v>
      </c>
      <c r="AT2679">
        <v>982712</v>
      </c>
      <c r="AU2679">
        <v>0.29599999999999999</v>
      </c>
      <c r="AV2679">
        <v>68.06</v>
      </c>
      <c r="AW2679">
        <v>332915074</v>
      </c>
      <c r="AX2679">
        <v>35.607999999999997</v>
      </c>
      <c r="AY2679">
        <v>38.299999999999997</v>
      </c>
      <c r="AZ2679">
        <v>15.413</v>
      </c>
      <c r="BA2679">
        <v>9.7319999999999993</v>
      </c>
      <c r="BB2679">
        <v>54225.446000000004</v>
      </c>
      <c r="BC2679">
        <v>1.2</v>
      </c>
      <c r="BD2679">
        <v>151.089</v>
      </c>
      <c r="BE2679">
        <v>10.79</v>
      </c>
      <c r="BF2679">
        <v>19.100000000000001</v>
      </c>
      <c r="BG2679">
        <v>24.6</v>
      </c>
      <c r="BI2679">
        <v>2.77</v>
      </c>
      <c r="BJ2679">
        <v>78.86</v>
      </c>
      <c r="BK2679">
        <v>0.92600000000000005</v>
      </c>
    </row>
    <row r="2680" spans="1:67" x14ac:dyDescent="0.3">
      <c r="A2680" t="s">
        <v>210</v>
      </c>
      <c r="B2680" t="s">
        <v>211</v>
      </c>
      <c r="C2680" t="s">
        <v>116</v>
      </c>
      <c r="D2680" s="33">
        <v>44240</v>
      </c>
      <c r="E2680">
        <v>27739553</v>
      </c>
      <c r="F2680">
        <v>90801</v>
      </c>
      <c r="G2680">
        <v>94402.570999999996</v>
      </c>
      <c r="H2680">
        <v>485701</v>
      </c>
      <c r="I2680">
        <v>2296</v>
      </c>
      <c r="J2680">
        <v>2538.7139999999999</v>
      </c>
      <c r="K2680">
        <v>83323.210999999996</v>
      </c>
      <c r="L2680">
        <v>272.745</v>
      </c>
      <c r="M2680">
        <v>283.56400000000002</v>
      </c>
      <c r="N2680">
        <v>1458.934</v>
      </c>
      <c r="O2680">
        <v>6.8970000000000002</v>
      </c>
      <c r="P2680">
        <v>7.6260000000000003</v>
      </c>
      <c r="Q2680">
        <v>0.76</v>
      </c>
      <c r="R2680">
        <v>16865</v>
      </c>
      <c r="S2680">
        <v>50.658999999999999</v>
      </c>
      <c r="T2680">
        <v>64762</v>
      </c>
      <c r="U2680">
        <v>194.53</v>
      </c>
      <c r="X2680">
        <v>57416</v>
      </c>
      <c r="Y2680">
        <v>172.464</v>
      </c>
      <c r="Z2680">
        <v>1105439</v>
      </c>
      <c r="AA2680">
        <v>328782126</v>
      </c>
      <c r="AB2680">
        <v>987.58600000000001</v>
      </c>
      <c r="AC2680">
        <v>3.32</v>
      </c>
      <c r="AD2680">
        <v>1311777</v>
      </c>
      <c r="AE2680">
        <v>3.94</v>
      </c>
      <c r="AF2680">
        <v>6.4000000000000001E-2</v>
      </c>
      <c r="AG2680">
        <v>15.6</v>
      </c>
      <c r="AH2680" t="s">
        <v>204</v>
      </c>
      <c r="AI2680">
        <v>61660120</v>
      </c>
      <c r="AJ2680">
        <v>43138003</v>
      </c>
      <c r="AK2680">
        <v>17356057</v>
      </c>
      <c r="AM2680">
        <v>1472040</v>
      </c>
      <c r="AN2680">
        <v>1822015</v>
      </c>
      <c r="AO2680">
        <v>18.57</v>
      </c>
      <c r="AP2680">
        <v>12.99</v>
      </c>
      <c r="AQ2680">
        <v>5.23</v>
      </c>
      <c r="AS2680">
        <v>5488</v>
      </c>
      <c r="AT2680">
        <v>985181</v>
      </c>
      <c r="AU2680">
        <v>0.29699999999999999</v>
      </c>
      <c r="AV2680">
        <v>68.06</v>
      </c>
      <c r="AW2680">
        <v>332915074</v>
      </c>
      <c r="AX2680">
        <v>35.607999999999997</v>
      </c>
      <c r="AY2680">
        <v>38.299999999999997</v>
      </c>
      <c r="AZ2680">
        <v>15.413</v>
      </c>
      <c r="BA2680">
        <v>9.7319999999999993</v>
      </c>
      <c r="BB2680">
        <v>54225.446000000004</v>
      </c>
      <c r="BC2680">
        <v>1.2</v>
      </c>
      <c r="BD2680">
        <v>151.089</v>
      </c>
      <c r="BE2680">
        <v>10.79</v>
      </c>
      <c r="BF2680">
        <v>19.100000000000001</v>
      </c>
      <c r="BG2680">
        <v>24.6</v>
      </c>
      <c r="BI2680">
        <v>2.77</v>
      </c>
      <c r="BJ2680">
        <v>78.86</v>
      </c>
      <c r="BK2680">
        <v>0.92600000000000005</v>
      </c>
    </row>
    <row r="2681" spans="1:67" x14ac:dyDescent="0.3">
      <c r="A2681" t="s">
        <v>210</v>
      </c>
      <c r="B2681" t="s">
        <v>211</v>
      </c>
      <c r="C2681" t="s">
        <v>116</v>
      </c>
      <c r="D2681" s="33">
        <v>44241</v>
      </c>
      <c r="E2681">
        <v>27807855</v>
      </c>
      <c r="F2681">
        <v>68302</v>
      </c>
      <c r="G2681">
        <v>91382.429000000004</v>
      </c>
      <c r="H2681">
        <v>486899</v>
      </c>
      <c r="I2681">
        <v>1198</v>
      </c>
      <c r="J2681">
        <v>2498.857</v>
      </c>
      <c r="K2681">
        <v>83528.375</v>
      </c>
      <c r="L2681">
        <v>205.16300000000001</v>
      </c>
      <c r="M2681">
        <v>274.49200000000002</v>
      </c>
      <c r="N2681">
        <v>1462.5319999999999</v>
      </c>
      <c r="O2681">
        <v>3.5990000000000002</v>
      </c>
      <c r="P2681">
        <v>7.5060000000000002</v>
      </c>
      <c r="Q2681">
        <v>0.75</v>
      </c>
      <c r="R2681">
        <v>16350</v>
      </c>
      <c r="S2681">
        <v>49.112000000000002</v>
      </c>
      <c r="T2681">
        <v>63300</v>
      </c>
      <c r="U2681">
        <v>190.13900000000001</v>
      </c>
      <c r="X2681">
        <v>55811</v>
      </c>
      <c r="Y2681">
        <v>167.643</v>
      </c>
      <c r="Z2681">
        <v>666153</v>
      </c>
      <c r="AA2681">
        <v>329448279</v>
      </c>
      <c r="AB2681">
        <v>989.58699999999999</v>
      </c>
      <c r="AC2681">
        <v>2.0009999999999999</v>
      </c>
      <c r="AD2681">
        <v>1288060</v>
      </c>
      <c r="AE2681">
        <v>3.8690000000000002</v>
      </c>
      <c r="AF2681">
        <v>6.2E-2</v>
      </c>
      <c r="AG2681">
        <v>16.100000000000001</v>
      </c>
      <c r="AH2681" t="s">
        <v>204</v>
      </c>
      <c r="AI2681">
        <v>62251618</v>
      </c>
      <c r="AJ2681">
        <v>43483914</v>
      </c>
      <c r="AK2681">
        <v>17584865</v>
      </c>
      <c r="AM2681">
        <v>591498</v>
      </c>
      <c r="AN2681">
        <v>1843133</v>
      </c>
      <c r="AO2681">
        <v>18.75</v>
      </c>
      <c r="AP2681">
        <v>13.1</v>
      </c>
      <c r="AQ2681">
        <v>5.3</v>
      </c>
      <c r="AS2681">
        <v>5551</v>
      </c>
      <c r="AT2681">
        <v>995098</v>
      </c>
      <c r="AU2681">
        <v>0.3</v>
      </c>
      <c r="AV2681">
        <v>68.06</v>
      </c>
      <c r="AW2681">
        <v>332915074</v>
      </c>
      <c r="AX2681">
        <v>35.607999999999997</v>
      </c>
      <c r="AY2681">
        <v>38.299999999999997</v>
      </c>
      <c r="AZ2681">
        <v>15.413</v>
      </c>
      <c r="BA2681">
        <v>9.7319999999999993</v>
      </c>
      <c r="BB2681">
        <v>54225.446000000004</v>
      </c>
      <c r="BC2681">
        <v>1.2</v>
      </c>
      <c r="BD2681">
        <v>151.089</v>
      </c>
      <c r="BE2681">
        <v>10.79</v>
      </c>
      <c r="BF2681">
        <v>19.100000000000001</v>
      </c>
      <c r="BG2681">
        <v>24.6</v>
      </c>
      <c r="BI2681">
        <v>2.77</v>
      </c>
      <c r="BJ2681">
        <v>78.86</v>
      </c>
      <c r="BK2681">
        <v>0.92600000000000005</v>
      </c>
      <c r="BL2681">
        <v>583501.19999999995</v>
      </c>
      <c r="BM2681">
        <v>17.46</v>
      </c>
      <c r="BN2681">
        <v>16.57</v>
      </c>
      <c r="BO2681">
        <v>1752.70285298046</v>
      </c>
    </row>
    <row r="2682" spans="1:67" x14ac:dyDescent="0.3">
      <c r="A2682" t="s">
        <v>210</v>
      </c>
      <c r="B2682" t="s">
        <v>211</v>
      </c>
      <c r="C2682" t="s">
        <v>116</v>
      </c>
      <c r="D2682" s="33">
        <v>44242</v>
      </c>
      <c r="E2682">
        <v>27863210</v>
      </c>
      <c r="F2682">
        <v>55355</v>
      </c>
      <c r="G2682">
        <v>87464.285999999993</v>
      </c>
      <c r="H2682">
        <v>487848</v>
      </c>
      <c r="I2682">
        <v>949</v>
      </c>
      <c r="J2682">
        <v>2427.143</v>
      </c>
      <c r="K2682">
        <v>83694.648000000001</v>
      </c>
      <c r="L2682">
        <v>166.274</v>
      </c>
      <c r="M2682">
        <v>262.72300000000001</v>
      </c>
      <c r="N2682">
        <v>1465.383</v>
      </c>
      <c r="O2682">
        <v>2.851</v>
      </c>
      <c r="P2682">
        <v>7.2910000000000004</v>
      </c>
      <c r="Q2682">
        <v>0.74</v>
      </c>
      <c r="R2682">
        <v>16227</v>
      </c>
      <c r="S2682">
        <v>48.741999999999997</v>
      </c>
      <c r="T2682">
        <v>62214</v>
      </c>
      <c r="U2682">
        <v>186.876</v>
      </c>
      <c r="X2682">
        <v>54082</v>
      </c>
      <c r="Y2682">
        <v>162.44999999999999</v>
      </c>
      <c r="Z2682">
        <v>802258</v>
      </c>
      <c r="AA2682">
        <v>330250537</v>
      </c>
      <c r="AB2682">
        <v>991.99599999999998</v>
      </c>
      <c r="AC2682">
        <v>2.41</v>
      </c>
      <c r="AD2682">
        <v>1252631</v>
      </c>
      <c r="AE2682">
        <v>3.7629999999999999</v>
      </c>
      <c r="AF2682">
        <v>6.0999999999999999E-2</v>
      </c>
      <c r="AG2682">
        <v>16.399999999999999</v>
      </c>
      <c r="AH2682" t="s">
        <v>204</v>
      </c>
      <c r="AI2682">
        <v>63428409</v>
      </c>
      <c r="AJ2682">
        <v>44093194</v>
      </c>
      <c r="AK2682">
        <v>18119101</v>
      </c>
      <c r="AM2682">
        <v>1176791</v>
      </c>
      <c r="AN2682">
        <v>1785929</v>
      </c>
      <c r="AO2682">
        <v>19.100000000000001</v>
      </c>
      <c r="AP2682">
        <v>13.28</v>
      </c>
      <c r="AQ2682">
        <v>5.46</v>
      </c>
      <c r="AS2682">
        <v>5379</v>
      </c>
      <c r="AT2682">
        <v>962730</v>
      </c>
      <c r="AU2682">
        <v>0.28999999999999998</v>
      </c>
      <c r="AV2682">
        <v>68.06</v>
      </c>
      <c r="AW2682">
        <v>332915074</v>
      </c>
      <c r="AX2682">
        <v>35.607999999999997</v>
      </c>
      <c r="AY2682">
        <v>38.299999999999997</v>
      </c>
      <c r="AZ2682">
        <v>15.413</v>
      </c>
      <c r="BA2682">
        <v>9.7319999999999993</v>
      </c>
      <c r="BB2682">
        <v>54225.446000000004</v>
      </c>
      <c r="BC2682">
        <v>1.2</v>
      </c>
      <c r="BD2682">
        <v>151.089</v>
      </c>
      <c r="BE2682">
        <v>10.79</v>
      </c>
      <c r="BF2682">
        <v>19.100000000000001</v>
      </c>
      <c r="BG2682">
        <v>24.6</v>
      </c>
      <c r="BI2682">
        <v>2.77</v>
      </c>
      <c r="BJ2682">
        <v>78.86</v>
      </c>
      <c r="BK2682">
        <v>0.92600000000000005</v>
      </c>
    </row>
    <row r="2683" spans="1:67" x14ac:dyDescent="0.3">
      <c r="A2683" t="s">
        <v>210</v>
      </c>
      <c r="B2683" t="s">
        <v>211</v>
      </c>
      <c r="C2683" t="s">
        <v>116</v>
      </c>
      <c r="D2683" s="33">
        <v>44243</v>
      </c>
      <c r="E2683">
        <v>27922498</v>
      </c>
      <c r="F2683">
        <v>59288</v>
      </c>
      <c r="G2683">
        <v>82331.285999999993</v>
      </c>
      <c r="H2683">
        <v>489492</v>
      </c>
      <c r="I2683">
        <v>1644</v>
      </c>
      <c r="J2683">
        <v>2224.143</v>
      </c>
      <c r="K2683">
        <v>83872.736000000004</v>
      </c>
      <c r="L2683">
        <v>178.08699999999999</v>
      </c>
      <c r="M2683">
        <v>247.304</v>
      </c>
      <c r="N2683">
        <v>1470.3209999999999</v>
      </c>
      <c r="O2683">
        <v>4.9379999999999997</v>
      </c>
      <c r="P2683">
        <v>6.681</v>
      </c>
      <c r="Q2683">
        <v>0.73</v>
      </c>
      <c r="R2683">
        <v>15921</v>
      </c>
      <c r="S2683">
        <v>47.823</v>
      </c>
      <c r="T2683">
        <v>61504</v>
      </c>
      <c r="U2683">
        <v>184.744</v>
      </c>
      <c r="X2683">
        <v>51999</v>
      </c>
      <c r="Y2683">
        <v>156.19300000000001</v>
      </c>
      <c r="Z2683">
        <v>1255794</v>
      </c>
      <c r="AA2683">
        <v>331506331</v>
      </c>
      <c r="AB2683">
        <v>995.76800000000003</v>
      </c>
      <c r="AC2683">
        <v>3.7719999999999998</v>
      </c>
      <c r="AD2683">
        <v>1188966</v>
      </c>
      <c r="AE2683">
        <v>3.5710000000000002</v>
      </c>
      <c r="AF2683">
        <v>0.06</v>
      </c>
      <c r="AG2683">
        <v>16.7</v>
      </c>
      <c r="AH2683" t="s">
        <v>204</v>
      </c>
      <c r="AI2683">
        <v>65048584</v>
      </c>
      <c r="AJ2683">
        <v>44889363</v>
      </c>
      <c r="AK2683">
        <v>18906102</v>
      </c>
      <c r="AM2683">
        <v>1620175</v>
      </c>
      <c r="AN2683">
        <v>1735626</v>
      </c>
      <c r="AO2683">
        <v>19.59</v>
      </c>
      <c r="AP2683">
        <v>13.52</v>
      </c>
      <c r="AQ2683">
        <v>5.69</v>
      </c>
      <c r="AS2683">
        <v>5228</v>
      </c>
      <c r="AT2683">
        <v>928457</v>
      </c>
      <c r="AU2683">
        <v>0.28000000000000003</v>
      </c>
      <c r="AV2683">
        <v>68.06</v>
      </c>
      <c r="AW2683">
        <v>332915074</v>
      </c>
      <c r="AX2683">
        <v>35.607999999999997</v>
      </c>
      <c r="AY2683">
        <v>38.299999999999997</v>
      </c>
      <c r="AZ2683">
        <v>15.413</v>
      </c>
      <c r="BA2683">
        <v>9.7319999999999993</v>
      </c>
      <c r="BB2683">
        <v>54225.446000000004</v>
      </c>
      <c r="BC2683">
        <v>1.2</v>
      </c>
      <c r="BD2683">
        <v>151.089</v>
      </c>
      <c r="BE2683">
        <v>10.79</v>
      </c>
      <c r="BF2683">
        <v>19.100000000000001</v>
      </c>
      <c r="BG2683">
        <v>24.6</v>
      </c>
      <c r="BI2683">
        <v>2.77</v>
      </c>
      <c r="BJ2683">
        <v>78.86</v>
      </c>
      <c r="BK2683">
        <v>0.92600000000000005</v>
      </c>
    </row>
    <row r="2684" spans="1:67" x14ac:dyDescent="0.3">
      <c r="A2684" t="s">
        <v>210</v>
      </c>
      <c r="B2684" t="s">
        <v>211</v>
      </c>
      <c r="C2684" t="s">
        <v>116</v>
      </c>
      <c r="D2684" s="33">
        <v>44244</v>
      </c>
      <c r="E2684">
        <v>27991320</v>
      </c>
      <c r="F2684">
        <v>68822</v>
      </c>
      <c r="G2684">
        <v>78565.857000000004</v>
      </c>
      <c r="H2684">
        <v>491938</v>
      </c>
      <c r="I2684">
        <v>2446</v>
      </c>
      <c r="J2684">
        <v>2086.857</v>
      </c>
      <c r="K2684">
        <v>84079.460999999996</v>
      </c>
      <c r="L2684">
        <v>206.72499999999999</v>
      </c>
      <c r="M2684">
        <v>235.994</v>
      </c>
      <c r="N2684">
        <v>1477.6679999999999</v>
      </c>
      <c r="O2684">
        <v>7.3470000000000004</v>
      </c>
      <c r="P2684">
        <v>6.2679999999999998</v>
      </c>
      <c r="Q2684">
        <v>0.74</v>
      </c>
      <c r="R2684">
        <v>15579</v>
      </c>
      <c r="S2684">
        <v>46.795999999999999</v>
      </c>
      <c r="T2684">
        <v>62253</v>
      </c>
      <c r="U2684">
        <v>186.994</v>
      </c>
      <c r="X2684">
        <v>50597</v>
      </c>
      <c r="Y2684">
        <v>151.982</v>
      </c>
      <c r="Z2684">
        <v>1477320</v>
      </c>
      <c r="AA2684">
        <v>332983651</v>
      </c>
      <c r="AB2684">
        <v>1000.206</v>
      </c>
      <c r="AC2684">
        <v>4.4379999999999997</v>
      </c>
      <c r="AD2684">
        <v>1164425</v>
      </c>
      <c r="AE2684">
        <v>3.4980000000000002</v>
      </c>
      <c r="AF2684">
        <v>5.8000000000000003E-2</v>
      </c>
      <c r="AG2684">
        <v>17.2</v>
      </c>
      <c r="AH2684" t="s">
        <v>204</v>
      </c>
      <c r="AI2684">
        <v>67012195</v>
      </c>
      <c r="AJ2684">
        <v>45822062</v>
      </c>
      <c r="AK2684">
        <v>19894944</v>
      </c>
      <c r="AM2684">
        <v>1963611</v>
      </c>
      <c r="AN2684">
        <v>1687287</v>
      </c>
      <c r="AO2684">
        <v>20.18</v>
      </c>
      <c r="AP2684">
        <v>13.8</v>
      </c>
      <c r="AQ2684">
        <v>5.99</v>
      </c>
      <c r="AS2684">
        <v>5082</v>
      </c>
      <c r="AT2684">
        <v>886355</v>
      </c>
      <c r="AU2684">
        <v>0.26700000000000002</v>
      </c>
      <c r="AV2684">
        <v>68.06</v>
      </c>
      <c r="AW2684">
        <v>332915074</v>
      </c>
      <c r="AX2684">
        <v>35.607999999999997</v>
      </c>
      <c r="AY2684">
        <v>38.299999999999997</v>
      </c>
      <c r="AZ2684">
        <v>15.413</v>
      </c>
      <c r="BA2684">
        <v>9.7319999999999993</v>
      </c>
      <c r="BB2684">
        <v>54225.446000000004</v>
      </c>
      <c r="BC2684">
        <v>1.2</v>
      </c>
      <c r="BD2684">
        <v>151.089</v>
      </c>
      <c r="BE2684">
        <v>10.79</v>
      </c>
      <c r="BF2684">
        <v>19.100000000000001</v>
      </c>
      <c r="BG2684">
        <v>24.6</v>
      </c>
      <c r="BI2684">
        <v>2.77</v>
      </c>
      <c r="BJ2684">
        <v>78.86</v>
      </c>
      <c r="BK2684">
        <v>0.92600000000000005</v>
      </c>
    </row>
    <row r="2685" spans="1:67" x14ac:dyDescent="0.3">
      <c r="A2685" t="s">
        <v>210</v>
      </c>
      <c r="B2685" t="s">
        <v>211</v>
      </c>
      <c r="C2685" t="s">
        <v>116</v>
      </c>
      <c r="D2685" s="33">
        <v>44245</v>
      </c>
      <c r="E2685">
        <v>28063912</v>
      </c>
      <c r="F2685">
        <v>72592</v>
      </c>
      <c r="G2685">
        <v>73679.285999999993</v>
      </c>
      <c r="H2685">
        <v>494545</v>
      </c>
      <c r="I2685">
        <v>2607</v>
      </c>
      <c r="J2685">
        <v>2003.4290000000001</v>
      </c>
      <c r="K2685">
        <v>84297.510999999999</v>
      </c>
      <c r="L2685">
        <v>218.05</v>
      </c>
      <c r="M2685">
        <v>221.316</v>
      </c>
      <c r="N2685">
        <v>1485.499</v>
      </c>
      <c r="O2685">
        <v>7.8310000000000004</v>
      </c>
      <c r="P2685">
        <v>6.0179999999999998</v>
      </c>
      <c r="Q2685">
        <v>0.76</v>
      </c>
      <c r="R2685">
        <v>15024</v>
      </c>
      <c r="S2685">
        <v>45.128999999999998</v>
      </c>
      <c r="T2685">
        <v>58309</v>
      </c>
      <c r="U2685">
        <v>175.14699999999999</v>
      </c>
      <c r="X2685">
        <v>49186</v>
      </c>
      <c r="Y2685">
        <v>147.74299999999999</v>
      </c>
      <c r="Z2685">
        <v>1420558</v>
      </c>
      <c r="AA2685">
        <v>334404209</v>
      </c>
      <c r="AB2685">
        <v>1004.473</v>
      </c>
      <c r="AC2685">
        <v>4.2670000000000003</v>
      </c>
      <c r="AD2685">
        <v>1163839</v>
      </c>
      <c r="AE2685">
        <v>3.496</v>
      </c>
      <c r="AF2685">
        <v>5.7000000000000002E-2</v>
      </c>
      <c r="AG2685">
        <v>17.5</v>
      </c>
      <c r="AH2685" t="s">
        <v>204</v>
      </c>
      <c r="AI2685">
        <v>68867775</v>
      </c>
      <c r="AJ2685">
        <v>46655220</v>
      </c>
      <c r="AK2685">
        <v>20868343</v>
      </c>
      <c r="AM2685">
        <v>1855580</v>
      </c>
      <c r="AN2685">
        <v>1608910</v>
      </c>
      <c r="AO2685">
        <v>20.74</v>
      </c>
      <c r="AP2685">
        <v>14.05</v>
      </c>
      <c r="AQ2685">
        <v>6.29</v>
      </c>
      <c r="AS2685">
        <v>4846</v>
      </c>
      <c r="AT2685">
        <v>823205</v>
      </c>
      <c r="AU2685">
        <v>0.248</v>
      </c>
      <c r="AV2685">
        <v>68.06</v>
      </c>
      <c r="AW2685">
        <v>332915074</v>
      </c>
      <c r="AX2685">
        <v>35.607999999999997</v>
      </c>
      <c r="AY2685">
        <v>38.299999999999997</v>
      </c>
      <c r="AZ2685">
        <v>15.413</v>
      </c>
      <c r="BA2685">
        <v>9.7319999999999993</v>
      </c>
      <c r="BB2685">
        <v>54225.446000000004</v>
      </c>
      <c r="BC2685">
        <v>1.2</v>
      </c>
      <c r="BD2685">
        <v>151.089</v>
      </c>
      <c r="BE2685">
        <v>10.79</v>
      </c>
      <c r="BF2685">
        <v>19.100000000000001</v>
      </c>
      <c r="BG2685">
        <v>24.6</v>
      </c>
      <c r="BI2685">
        <v>2.77</v>
      </c>
      <c r="BJ2685">
        <v>78.86</v>
      </c>
      <c r="BK2685">
        <v>0.92600000000000005</v>
      </c>
    </row>
    <row r="2686" spans="1:67" x14ac:dyDescent="0.3">
      <c r="A2686" t="s">
        <v>210</v>
      </c>
      <c r="B2686" t="s">
        <v>211</v>
      </c>
      <c r="C2686" t="s">
        <v>116</v>
      </c>
      <c r="D2686" s="33">
        <v>44246</v>
      </c>
      <c r="E2686">
        <v>28139107</v>
      </c>
      <c r="F2686">
        <v>75195</v>
      </c>
      <c r="G2686">
        <v>70050.714000000007</v>
      </c>
      <c r="H2686">
        <v>497080</v>
      </c>
      <c r="I2686">
        <v>2535</v>
      </c>
      <c r="J2686">
        <v>1953.5709999999999</v>
      </c>
      <c r="K2686">
        <v>84523.379000000001</v>
      </c>
      <c r="L2686">
        <v>225.86799999999999</v>
      </c>
      <c r="M2686">
        <v>210.416</v>
      </c>
      <c r="N2686">
        <v>1493.114</v>
      </c>
      <c r="O2686">
        <v>7.6150000000000002</v>
      </c>
      <c r="P2686">
        <v>5.8680000000000003</v>
      </c>
      <c r="Q2686">
        <v>0.78</v>
      </c>
      <c r="R2686">
        <v>14492</v>
      </c>
      <c r="S2686">
        <v>43.530999999999999</v>
      </c>
      <c r="T2686">
        <v>56739</v>
      </c>
      <c r="U2686">
        <v>170.43100000000001</v>
      </c>
      <c r="X2686">
        <v>47947</v>
      </c>
      <c r="Y2686">
        <v>144.02199999999999</v>
      </c>
      <c r="Z2686">
        <v>1360038</v>
      </c>
      <c r="AA2686">
        <v>335764247</v>
      </c>
      <c r="AB2686">
        <v>1008.558</v>
      </c>
      <c r="AC2686">
        <v>4.085</v>
      </c>
      <c r="AD2686">
        <v>1155366</v>
      </c>
      <c r="AE2686">
        <v>3.47</v>
      </c>
      <c r="AF2686">
        <v>5.3999999999999999E-2</v>
      </c>
      <c r="AG2686">
        <v>18.5</v>
      </c>
      <c r="AH2686" t="s">
        <v>204</v>
      </c>
      <c r="AI2686">
        <v>70833423</v>
      </c>
      <c r="AJ2686">
        <v>47478575</v>
      </c>
      <c r="AK2686">
        <v>21962943</v>
      </c>
      <c r="AM2686">
        <v>1965648</v>
      </c>
      <c r="AN2686">
        <v>1520763</v>
      </c>
      <c r="AO2686">
        <v>21.33</v>
      </c>
      <c r="AP2686">
        <v>14.3</v>
      </c>
      <c r="AQ2686">
        <v>6.62</v>
      </c>
      <c r="AS2686">
        <v>4580</v>
      </c>
      <c r="AT2686">
        <v>744075</v>
      </c>
      <c r="AU2686">
        <v>0.224</v>
      </c>
      <c r="AV2686">
        <v>68.06</v>
      </c>
      <c r="AW2686">
        <v>332915074</v>
      </c>
      <c r="AX2686">
        <v>35.607999999999997</v>
      </c>
      <c r="AY2686">
        <v>38.299999999999997</v>
      </c>
      <c r="AZ2686">
        <v>15.413</v>
      </c>
      <c r="BA2686">
        <v>9.7319999999999993</v>
      </c>
      <c r="BB2686">
        <v>54225.446000000004</v>
      </c>
      <c r="BC2686">
        <v>1.2</v>
      </c>
      <c r="BD2686">
        <v>151.089</v>
      </c>
      <c r="BE2686">
        <v>10.79</v>
      </c>
      <c r="BF2686">
        <v>19.100000000000001</v>
      </c>
      <c r="BG2686">
        <v>24.6</v>
      </c>
      <c r="BI2686">
        <v>2.77</v>
      </c>
      <c r="BJ2686">
        <v>78.86</v>
      </c>
      <c r="BK2686">
        <v>0.92600000000000005</v>
      </c>
    </row>
    <row r="2687" spans="1:67" x14ac:dyDescent="0.3">
      <c r="A2687" t="s">
        <v>210</v>
      </c>
      <c r="B2687" t="s">
        <v>211</v>
      </c>
      <c r="C2687" t="s">
        <v>116</v>
      </c>
      <c r="D2687" s="33">
        <v>44247</v>
      </c>
      <c r="E2687">
        <v>28212916</v>
      </c>
      <c r="F2687">
        <v>73809</v>
      </c>
      <c r="G2687">
        <v>67623.285999999993</v>
      </c>
      <c r="H2687">
        <v>499013</v>
      </c>
      <c r="I2687">
        <v>1933</v>
      </c>
      <c r="J2687">
        <v>1901.7139999999999</v>
      </c>
      <c r="K2687">
        <v>84745.084000000003</v>
      </c>
      <c r="L2687">
        <v>221.70500000000001</v>
      </c>
      <c r="M2687">
        <v>203.125</v>
      </c>
      <c r="N2687">
        <v>1498.92</v>
      </c>
      <c r="O2687">
        <v>5.806</v>
      </c>
      <c r="P2687">
        <v>5.7119999999999997</v>
      </c>
      <c r="Q2687">
        <v>0.81</v>
      </c>
      <c r="R2687">
        <v>14111</v>
      </c>
      <c r="S2687">
        <v>42.386000000000003</v>
      </c>
      <c r="T2687">
        <v>54402</v>
      </c>
      <c r="U2687">
        <v>163.411</v>
      </c>
      <c r="X2687">
        <v>47109</v>
      </c>
      <c r="Y2687">
        <v>141.505</v>
      </c>
      <c r="Z2687">
        <v>1061670</v>
      </c>
      <c r="AA2687">
        <v>336825917</v>
      </c>
      <c r="AB2687">
        <v>1011.747</v>
      </c>
      <c r="AC2687">
        <v>3.1890000000000001</v>
      </c>
      <c r="AD2687">
        <v>1149113</v>
      </c>
      <c r="AE2687">
        <v>3.452</v>
      </c>
      <c r="AF2687">
        <v>5.2999999999999999E-2</v>
      </c>
      <c r="AG2687">
        <v>18.899999999999999</v>
      </c>
      <c r="AH2687" t="s">
        <v>204</v>
      </c>
      <c r="AI2687">
        <v>72138176</v>
      </c>
      <c r="AJ2687">
        <v>48075062</v>
      </c>
      <c r="AK2687">
        <v>22642425</v>
      </c>
      <c r="AM2687">
        <v>1304753</v>
      </c>
      <c r="AN2687">
        <v>1496865</v>
      </c>
      <c r="AO2687">
        <v>21.73</v>
      </c>
      <c r="AP2687">
        <v>14.48</v>
      </c>
      <c r="AQ2687">
        <v>6.82</v>
      </c>
      <c r="AS2687">
        <v>4509</v>
      </c>
      <c r="AT2687">
        <v>705294</v>
      </c>
      <c r="AU2687">
        <v>0.21199999999999999</v>
      </c>
      <c r="AV2687">
        <v>68.06</v>
      </c>
      <c r="AW2687">
        <v>332915074</v>
      </c>
      <c r="AX2687">
        <v>35.607999999999997</v>
      </c>
      <c r="AY2687">
        <v>38.299999999999997</v>
      </c>
      <c r="AZ2687">
        <v>15.413</v>
      </c>
      <c r="BA2687">
        <v>9.7319999999999993</v>
      </c>
      <c r="BB2687">
        <v>54225.446000000004</v>
      </c>
      <c r="BC2687">
        <v>1.2</v>
      </c>
      <c r="BD2687">
        <v>151.089</v>
      </c>
      <c r="BE2687">
        <v>10.79</v>
      </c>
      <c r="BF2687">
        <v>19.100000000000001</v>
      </c>
      <c r="BG2687">
        <v>24.6</v>
      </c>
      <c r="BI2687">
        <v>2.77</v>
      </c>
      <c r="BJ2687">
        <v>78.86</v>
      </c>
      <c r="BK2687">
        <v>0.92600000000000005</v>
      </c>
    </row>
    <row r="2688" spans="1:67" x14ac:dyDescent="0.3">
      <c r="A2688" t="s">
        <v>210</v>
      </c>
      <c r="B2688" t="s">
        <v>211</v>
      </c>
      <c r="C2688" t="s">
        <v>116</v>
      </c>
      <c r="D2688" s="33">
        <v>44248</v>
      </c>
      <c r="E2688">
        <v>28268191</v>
      </c>
      <c r="F2688">
        <v>55275</v>
      </c>
      <c r="G2688">
        <v>65762.285999999993</v>
      </c>
      <c r="H2688">
        <v>500240</v>
      </c>
      <c r="I2688">
        <v>1227</v>
      </c>
      <c r="J2688">
        <v>1905.857</v>
      </c>
      <c r="K2688">
        <v>84911.118000000002</v>
      </c>
      <c r="L2688">
        <v>166.03299999999999</v>
      </c>
      <c r="M2688">
        <v>197.535</v>
      </c>
      <c r="N2688">
        <v>1502.605</v>
      </c>
      <c r="O2688">
        <v>3.6859999999999999</v>
      </c>
      <c r="P2688">
        <v>5.7249999999999996</v>
      </c>
      <c r="Q2688">
        <v>0.83</v>
      </c>
      <c r="R2688">
        <v>13724</v>
      </c>
      <c r="S2688">
        <v>41.223999999999997</v>
      </c>
      <c r="T2688">
        <v>53615</v>
      </c>
      <c r="U2688">
        <v>161.047</v>
      </c>
      <c r="X2688">
        <v>46410</v>
      </c>
      <c r="Y2688">
        <v>139.405</v>
      </c>
      <c r="Z2688">
        <v>685887</v>
      </c>
      <c r="AA2688">
        <v>337511804</v>
      </c>
      <c r="AB2688">
        <v>1013.808</v>
      </c>
      <c r="AC2688">
        <v>2.06</v>
      </c>
      <c r="AD2688">
        <v>1151932</v>
      </c>
      <c r="AE2688">
        <v>3.46</v>
      </c>
      <c r="AF2688">
        <v>5.2999999999999999E-2</v>
      </c>
      <c r="AG2688">
        <v>18.899999999999999</v>
      </c>
      <c r="AH2688" t="s">
        <v>204</v>
      </c>
      <c r="AI2688">
        <v>72732855</v>
      </c>
      <c r="AJ2688">
        <v>48329266</v>
      </c>
      <c r="AK2688">
        <v>22965140</v>
      </c>
      <c r="AM2688">
        <v>594679</v>
      </c>
      <c r="AN2688">
        <v>1497320</v>
      </c>
      <c r="AO2688">
        <v>21.91</v>
      </c>
      <c r="AP2688">
        <v>14.56</v>
      </c>
      <c r="AQ2688">
        <v>6.92</v>
      </c>
      <c r="AS2688">
        <v>4510</v>
      </c>
      <c r="AT2688">
        <v>692193</v>
      </c>
      <c r="AU2688">
        <v>0.20799999999999999</v>
      </c>
      <c r="AV2688">
        <v>68.06</v>
      </c>
      <c r="AW2688">
        <v>332915074</v>
      </c>
      <c r="AX2688">
        <v>35.607999999999997</v>
      </c>
      <c r="AY2688">
        <v>38.299999999999997</v>
      </c>
      <c r="AZ2688">
        <v>15.413</v>
      </c>
      <c r="BA2688">
        <v>9.7319999999999993</v>
      </c>
      <c r="BB2688">
        <v>54225.446000000004</v>
      </c>
      <c r="BC2688">
        <v>1.2</v>
      </c>
      <c r="BD2688">
        <v>151.089</v>
      </c>
      <c r="BE2688">
        <v>10.79</v>
      </c>
      <c r="BF2688">
        <v>19.100000000000001</v>
      </c>
      <c r="BG2688">
        <v>24.6</v>
      </c>
      <c r="BI2688">
        <v>2.77</v>
      </c>
      <c r="BJ2688">
        <v>78.86</v>
      </c>
      <c r="BK2688">
        <v>0.92600000000000005</v>
      </c>
      <c r="BL2688">
        <v>592004</v>
      </c>
      <c r="BM2688">
        <v>17.399999999999999</v>
      </c>
      <c r="BN2688">
        <v>13.94</v>
      </c>
      <c r="BO2688">
        <v>1778.24330057221</v>
      </c>
    </row>
    <row r="2689" spans="1:67" x14ac:dyDescent="0.3">
      <c r="A2689" t="s">
        <v>210</v>
      </c>
      <c r="B2689" t="s">
        <v>211</v>
      </c>
      <c r="C2689" t="s">
        <v>116</v>
      </c>
      <c r="D2689" s="33">
        <v>44249</v>
      </c>
      <c r="E2689">
        <v>28323630</v>
      </c>
      <c r="F2689">
        <v>55439</v>
      </c>
      <c r="G2689">
        <v>65774.285999999993</v>
      </c>
      <c r="H2689">
        <v>501441</v>
      </c>
      <c r="I2689">
        <v>1201</v>
      </c>
      <c r="J2689">
        <v>1941.857</v>
      </c>
      <c r="K2689">
        <v>85077.644</v>
      </c>
      <c r="L2689">
        <v>166.52600000000001</v>
      </c>
      <c r="M2689">
        <v>197.571</v>
      </c>
      <c r="N2689">
        <v>1506.213</v>
      </c>
      <c r="O2689">
        <v>3.6080000000000001</v>
      </c>
      <c r="P2689">
        <v>5.8330000000000002</v>
      </c>
      <c r="Q2689">
        <v>0.85</v>
      </c>
      <c r="R2689">
        <v>13671</v>
      </c>
      <c r="S2689">
        <v>41.064999999999998</v>
      </c>
      <c r="T2689">
        <v>53026</v>
      </c>
      <c r="U2689">
        <v>159.27799999999999</v>
      </c>
      <c r="X2689">
        <v>46232</v>
      </c>
      <c r="Y2689">
        <v>138.87</v>
      </c>
      <c r="Z2689">
        <v>1045788</v>
      </c>
      <c r="AA2689">
        <v>338557592</v>
      </c>
      <c r="AB2689">
        <v>1016.949</v>
      </c>
      <c r="AC2689">
        <v>3.141</v>
      </c>
      <c r="AD2689">
        <v>1186722</v>
      </c>
      <c r="AE2689">
        <v>3.5649999999999999</v>
      </c>
      <c r="AF2689">
        <v>5.2999999999999999E-2</v>
      </c>
      <c r="AG2689">
        <v>18.899999999999999</v>
      </c>
      <c r="AH2689" t="s">
        <v>204</v>
      </c>
      <c r="AI2689">
        <v>74193113</v>
      </c>
      <c r="AJ2689">
        <v>48945933</v>
      </c>
      <c r="AK2689">
        <v>23766288</v>
      </c>
      <c r="AM2689">
        <v>1460258</v>
      </c>
      <c r="AN2689">
        <v>1537815</v>
      </c>
      <c r="AO2689">
        <v>22.35</v>
      </c>
      <c r="AP2689">
        <v>14.74</v>
      </c>
      <c r="AQ2689">
        <v>7.16</v>
      </c>
      <c r="AS2689">
        <v>4632</v>
      </c>
      <c r="AT2689">
        <v>693248</v>
      </c>
      <c r="AU2689">
        <v>0.20899999999999999</v>
      </c>
      <c r="AV2689">
        <v>68.06</v>
      </c>
      <c r="AW2689">
        <v>332915074</v>
      </c>
      <c r="AX2689">
        <v>35.607999999999997</v>
      </c>
      <c r="AY2689">
        <v>38.299999999999997</v>
      </c>
      <c r="AZ2689">
        <v>15.413</v>
      </c>
      <c r="BA2689">
        <v>9.7319999999999993</v>
      </c>
      <c r="BB2689">
        <v>54225.446000000004</v>
      </c>
      <c r="BC2689">
        <v>1.2</v>
      </c>
      <c r="BD2689">
        <v>151.089</v>
      </c>
      <c r="BE2689">
        <v>10.79</v>
      </c>
      <c r="BF2689">
        <v>19.100000000000001</v>
      </c>
      <c r="BG2689">
        <v>24.6</v>
      </c>
      <c r="BI2689">
        <v>2.77</v>
      </c>
      <c r="BJ2689">
        <v>78.86</v>
      </c>
      <c r="BK2689">
        <v>0.92600000000000005</v>
      </c>
    </row>
    <row r="2690" spans="1:67" x14ac:dyDescent="0.3">
      <c r="A2690" t="s">
        <v>210</v>
      </c>
      <c r="B2690" t="s">
        <v>211</v>
      </c>
      <c r="C2690" t="s">
        <v>116</v>
      </c>
      <c r="D2690" s="33">
        <v>44250</v>
      </c>
      <c r="E2690">
        <v>28397482</v>
      </c>
      <c r="F2690">
        <v>73852</v>
      </c>
      <c r="G2690">
        <v>67854.857000000004</v>
      </c>
      <c r="H2690">
        <v>503717</v>
      </c>
      <c r="I2690">
        <v>2276</v>
      </c>
      <c r="J2690">
        <v>2032.143</v>
      </c>
      <c r="K2690">
        <v>85299.478000000003</v>
      </c>
      <c r="L2690">
        <v>221.834</v>
      </c>
      <c r="M2690">
        <v>203.82</v>
      </c>
      <c r="N2690">
        <v>1513.05</v>
      </c>
      <c r="O2690">
        <v>6.8369999999999997</v>
      </c>
      <c r="P2690">
        <v>6.1040000000000001</v>
      </c>
      <c r="Q2690">
        <v>0.87</v>
      </c>
      <c r="R2690">
        <v>13354</v>
      </c>
      <c r="S2690">
        <v>40.112000000000002</v>
      </c>
      <c r="T2690">
        <v>51984</v>
      </c>
      <c r="U2690">
        <v>156.148</v>
      </c>
      <c r="X2690">
        <v>45980</v>
      </c>
      <c r="Y2690">
        <v>138.113</v>
      </c>
      <c r="Z2690">
        <v>1653433</v>
      </c>
      <c r="AA2690">
        <v>340211025</v>
      </c>
      <c r="AB2690">
        <v>1021.915</v>
      </c>
      <c r="AC2690">
        <v>4.9669999999999996</v>
      </c>
      <c r="AD2690">
        <v>1243528</v>
      </c>
      <c r="AE2690">
        <v>3.7349999999999999</v>
      </c>
      <c r="AF2690">
        <v>5.0999999999999997E-2</v>
      </c>
      <c r="AG2690">
        <v>19.600000000000001</v>
      </c>
      <c r="AH2690" t="s">
        <v>204</v>
      </c>
      <c r="AI2690">
        <v>76128372</v>
      </c>
      <c r="AJ2690">
        <v>49811595</v>
      </c>
      <c r="AK2690">
        <v>24790386</v>
      </c>
      <c r="AM2690">
        <v>1935259</v>
      </c>
      <c r="AN2690">
        <v>1582827</v>
      </c>
      <c r="AO2690">
        <v>22.93</v>
      </c>
      <c r="AP2690">
        <v>15</v>
      </c>
      <c r="AQ2690">
        <v>7.47</v>
      </c>
      <c r="AS2690">
        <v>4767</v>
      </c>
      <c r="AT2690">
        <v>703176</v>
      </c>
      <c r="AU2690">
        <v>0.21199999999999999</v>
      </c>
      <c r="AV2690">
        <v>68.06</v>
      </c>
      <c r="AW2690">
        <v>332915074</v>
      </c>
      <c r="AX2690">
        <v>35.607999999999997</v>
      </c>
      <c r="AY2690">
        <v>38.299999999999997</v>
      </c>
      <c r="AZ2690">
        <v>15.413</v>
      </c>
      <c r="BA2690">
        <v>9.7319999999999993</v>
      </c>
      <c r="BB2690">
        <v>54225.446000000004</v>
      </c>
      <c r="BC2690">
        <v>1.2</v>
      </c>
      <c r="BD2690">
        <v>151.089</v>
      </c>
      <c r="BE2690">
        <v>10.79</v>
      </c>
      <c r="BF2690">
        <v>19.100000000000001</v>
      </c>
      <c r="BG2690">
        <v>24.6</v>
      </c>
      <c r="BI2690">
        <v>2.77</v>
      </c>
      <c r="BJ2690">
        <v>78.86</v>
      </c>
      <c r="BK2690">
        <v>0.92600000000000005</v>
      </c>
    </row>
    <row r="2691" spans="1:67" x14ac:dyDescent="0.3">
      <c r="A2691" t="s">
        <v>210</v>
      </c>
      <c r="B2691" t="s">
        <v>211</v>
      </c>
      <c r="C2691" t="s">
        <v>116</v>
      </c>
      <c r="D2691" s="33">
        <v>44251</v>
      </c>
      <c r="E2691">
        <v>28472531</v>
      </c>
      <c r="F2691">
        <v>75049</v>
      </c>
      <c r="G2691">
        <v>68744.429000000004</v>
      </c>
      <c r="H2691">
        <v>506981</v>
      </c>
      <c r="I2691">
        <v>3264</v>
      </c>
      <c r="J2691">
        <v>2149</v>
      </c>
      <c r="K2691">
        <v>85524.907999999996</v>
      </c>
      <c r="L2691">
        <v>225.43</v>
      </c>
      <c r="M2691">
        <v>206.49199999999999</v>
      </c>
      <c r="N2691">
        <v>1522.854</v>
      </c>
      <c r="O2691">
        <v>9.8040000000000003</v>
      </c>
      <c r="P2691">
        <v>6.4550000000000001</v>
      </c>
      <c r="Q2691">
        <v>0.88</v>
      </c>
      <c r="R2691">
        <v>12892</v>
      </c>
      <c r="S2691">
        <v>38.725000000000001</v>
      </c>
      <c r="T2691">
        <v>50965</v>
      </c>
      <c r="U2691">
        <v>153.08699999999999</v>
      </c>
      <c r="X2691">
        <v>45300</v>
      </c>
      <c r="Y2691">
        <v>136.071</v>
      </c>
      <c r="Z2691">
        <v>1697376</v>
      </c>
      <c r="AA2691">
        <v>341908401</v>
      </c>
      <c r="AB2691">
        <v>1027.0139999999999</v>
      </c>
      <c r="AC2691">
        <v>5.0990000000000002</v>
      </c>
      <c r="AD2691">
        <v>1274964</v>
      </c>
      <c r="AE2691">
        <v>3.83</v>
      </c>
      <c r="AF2691">
        <v>0.05</v>
      </c>
      <c r="AG2691">
        <v>20</v>
      </c>
      <c r="AH2691" t="s">
        <v>204</v>
      </c>
      <c r="AI2691">
        <v>78653411</v>
      </c>
      <c r="AJ2691">
        <v>51056052</v>
      </c>
      <c r="AK2691">
        <v>26022143</v>
      </c>
      <c r="AM2691">
        <v>2525039</v>
      </c>
      <c r="AN2691">
        <v>1663031</v>
      </c>
      <c r="AO2691">
        <v>23.69</v>
      </c>
      <c r="AP2691">
        <v>15.38</v>
      </c>
      <c r="AQ2691">
        <v>7.84</v>
      </c>
      <c r="AS2691">
        <v>5009</v>
      </c>
      <c r="AT2691">
        <v>747713</v>
      </c>
      <c r="AU2691">
        <v>0.22500000000000001</v>
      </c>
      <c r="AV2691">
        <v>68.06</v>
      </c>
      <c r="AW2691">
        <v>332915074</v>
      </c>
      <c r="AX2691">
        <v>35.607999999999997</v>
      </c>
      <c r="AY2691">
        <v>38.299999999999997</v>
      </c>
      <c r="AZ2691">
        <v>15.413</v>
      </c>
      <c r="BA2691">
        <v>9.7319999999999993</v>
      </c>
      <c r="BB2691">
        <v>54225.446000000004</v>
      </c>
      <c r="BC2691">
        <v>1.2</v>
      </c>
      <c r="BD2691">
        <v>151.089</v>
      </c>
      <c r="BE2691">
        <v>10.79</v>
      </c>
      <c r="BF2691">
        <v>19.100000000000001</v>
      </c>
      <c r="BG2691">
        <v>24.6</v>
      </c>
      <c r="BI2691">
        <v>2.77</v>
      </c>
      <c r="BJ2691">
        <v>78.86</v>
      </c>
      <c r="BK2691">
        <v>0.92600000000000005</v>
      </c>
    </row>
    <row r="2692" spans="1:67" x14ac:dyDescent="0.3">
      <c r="A2692" t="s">
        <v>210</v>
      </c>
      <c r="B2692" t="s">
        <v>211</v>
      </c>
      <c r="C2692" t="s">
        <v>116</v>
      </c>
      <c r="D2692" s="33">
        <v>44252</v>
      </c>
      <c r="E2692">
        <v>28549814</v>
      </c>
      <c r="F2692">
        <v>77283</v>
      </c>
      <c r="G2692">
        <v>69414.570999999996</v>
      </c>
      <c r="H2692">
        <v>509411</v>
      </c>
      <c r="I2692">
        <v>2430</v>
      </c>
      <c r="J2692">
        <v>2123.7139999999999</v>
      </c>
      <c r="K2692">
        <v>85757.047999999995</v>
      </c>
      <c r="L2692">
        <v>232.14</v>
      </c>
      <c r="M2692">
        <v>208.505</v>
      </c>
      <c r="N2692">
        <v>1530.153</v>
      </c>
      <c r="O2692">
        <v>7.2990000000000004</v>
      </c>
      <c r="P2692">
        <v>6.3789999999999996</v>
      </c>
      <c r="Q2692">
        <v>0.88</v>
      </c>
      <c r="R2692">
        <v>12464</v>
      </c>
      <c r="S2692">
        <v>37.439</v>
      </c>
      <c r="T2692">
        <v>49047</v>
      </c>
      <c r="U2692">
        <v>147.32599999999999</v>
      </c>
      <c r="X2692">
        <v>44621</v>
      </c>
      <c r="Y2692">
        <v>134.03100000000001</v>
      </c>
      <c r="Z2692">
        <v>1618869</v>
      </c>
      <c r="AA2692">
        <v>343527270</v>
      </c>
      <c r="AB2692">
        <v>1031.877</v>
      </c>
      <c r="AC2692">
        <v>4.8630000000000004</v>
      </c>
      <c r="AD2692">
        <v>1303294</v>
      </c>
      <c r="AE2692">
        <v>3.915</v>
      </c>
      <c r="AF2692">
        <v>4.9000000000000002E-2</v>
      </c>
      <c r="AG2692">
        <v>20.399999999999999</v>
      </c>
      <c r="AH2692" t="s">
        <v>204</v>
      </c>
      <c r="AI2692">
        <v>81589021</v>
      </c>
      <c r="AJ2692">
        <v>52592297</v>
      </c>
      <c r="AK2692">
        <v>27361191</v>
      </c>
      <c r="AM2692">
        <v>2935610</v>
      </c>
      <c r="AN2692">
        <v>1817321</v>
      </c>
      <c r="AO2692">
        <v>24.57</v>
      </c>
      <c r="AP2692">
        <v>15.84</v>
      </c>
      <c r="AQ2692">
        <v>8.24</v>
      </c>
      <c r="AS2692">
        <v>5474</v>
      </c>
      <c r="AT2692">
        <v>848154</v>
      </c>
      <c r="AU2692">
        <v>0.255</v>
      </c>
      <c r="AV2692">
        <v>68.06</v>
      </c>
      <c r="AW2692">
        <v>332915074</v>
      </c>
      <c r="AX2692">
        <v>35.607999999999997</v>
      </c>
      <c r="AY2692">
        <v>38.299999999999997</v>
      </c>
      <c r="AZ2692">
        <v>15.413</v>
      </c>
      <c r="BA2692">
        <v>9.7319999999999993</v>
      </c>
      <c r="BB2692">
        <v>54225.446000000004</v>
      </c>
      <c r="BC2692">
        <v>1.2</v>
      </c>
      <c r="BD2692">
        <v>151.089</v>
      </c>
      <c r="BE2692">
        <v>10.79</v>
      </c>
      <c r="BF2692">
        <v>19.100000000000001</v>
      </c>
      <c r="BG2692">
        <v>24.6</v>
      </c>
      <c r="BI2692">
        <v>2.77</v>
      </c>
      <c r="BJ2692">
        <v>78.86</v>
      </c>
      <c r="BK2692">
        <v>0.92600000000000005</v>
      </c>
    </row>
    <row r="2693" spans="1:67" x14ac:dyDescent="0.3">
      <c r="A2693" t="s">
        <v>210</v>
      </c>
      <c r="B2693" t="s">
        <v>211</v>
      </c>
      <c r="C2693" t="s">
        <v>116</v>
      </c>
      <c r="D2693" s="33">
        <v>44253</v>
      </c>
      <c r="E2693">
        <v>28625254</v>
      </c>
      <c r="F2693">
        <v>75440</v>
      </c>
      <c r="G2693">
        <v>69449.570999999996</v>
      </c>
      <c r="H2693">
        <v>511566</v>
      </c>
      <c r="I2693">
        <v>2155</v>
      </c>
      <c r="J2693">
        <v>2069.4290000000001</v>
      </c>
      <c r="K2693">
        <v>85983.652000000002</v>
      </c>
      <c r="L2693">
        <v>226.60400000000001</v>
      </c>
      <c r="M2693">
        <v>208.61</v>
      </c>
      <c r="N2693">
        <v>1536.626</v>
      </c>
      <c r="O2693">
        <v>6.4729999999999999</v>
      </c>
      <c r="P2693">
        <v>6.2160000000000002</v>
      </c>
      <c r="Q2693">
        <v>0.89</v>
      </c>
      <c r="R2693">
        <v>12165</v>
      </c>
      <c r="S2693">
        <v>36.540999999999997</v>
      </c>
      <c r="T2693">
        <v>47229</v>
      </c>
      <c r="U2693">
        <v>141.86500000000001</v>
      </c>
      <c r="X2693">
        <v>43674</v>
      </c>
      <c r="Y2693">
        <v>131.18700000000001</v>
      </c>
      <c r="Z2693">
        <v>1483844</v>
      </c>
      <c r="AA2693">
        <v>345011114</v>
      </c>
      <c r="AB2693">
        <v>1036.3340000000001</v>
      </c>
      <c r="AC2693">
        <v>4.4569999999999999</v>
      </c>
      <c r="AD2693">
        <v>1320981</v>
      </c>
      <c r="AE2693">
        <v>3.968</v>
      </c>
      <c r="AF2693">
        <v>4.9000000000000002E-2</v>
      </c>
      <c r="AG2693">
        <v>20.399999999999999</v>
      </c>
      <c r="AH2693" t="s">
        <v>204</v>
      </c>
      <c r="AI2693">
        <v>84700590</v>
      </c>
      <c r="AJ2693">
        <v>54264352</v>
      </c>
      <c r="AK2693">
        <v>28741662</v>
      </c>
      <c r="AM2693">
        <v>3111569</v>
      </c>
      <c r="AN2693">
        <v>1981024</v>
      </c>
      <c r="AO2693">
        <v>25.51</v>
      </c>
      <c r="AP2693">
        <v>16.34</v>
      </c>
      <c r="AQ2693">
        <v>8.66</v>
      </c>
      <c r="AS2693">
        <v>5967</v>
      </c>
      <c r="AT2693">
        <v>969397</v>
      </c>
      <c r="AU2693">
        <v>0.29199999999999998</v>
      </c>
      <c r="AV2693">
        <v>68.06</v>
      </c>
      <c r="AW2693">
        <v>332915074</v>
      </c>
      <c r="AX2693">
        <v>35.607999999999997</v>
      </c>
      <c r="AY2693">
        <v>38.299999999999997</v>
      </c>
      <c r="AZ2693">
        <v>15.413</v>
      </c>
      <c r="BA2693">
        <v>9.7319999999999993</v>
      </c>
      <c r="BB2693">
        <v>54225.446000000004</v>
      </c>
      <c r="BC2693">
        <v>1.2</v>
      </c>
      <c r="BD2693">
        <v>151.089</v>
      </c>
      <c r="BE2693">
        <v>10.79</v>
      </c>
      <c r="BF2693">
        <v>19.100000000000001</v>
      </c>
      <c r="BG2693">
        <v>24.6</v>
      </c>
      <c r="BI2693">
        <v>2.77</v>
      </c>
      <c r="BJ2693">
        <v>78.86</v>
      </c>
      <c r="BK2693">
        <v>0.92600000000000005</v>
      </c>
    </row>
    <row r="2694" spans="1:67" x14ac:dyDescent="0.3">
      <c r="A2694" t="s">
        <v>210</v>
      </c>
      <c r="B2694" t="s">
        <v>211</v>
      </c>
      <c r="C2694" t="s">
        <v>116</v>
      </c>
      <c r="D2694" s="33">
        <v>44254</v>
      </c>
      <c r="E2694">
        <v>28696577</v>
      </c>
      <c r="F2694">
        <v>71323</v>
      </c>
      <c r="G2694">
        <v>69094.429000000004</v>
      </c>
      <c r="H2694">
        <v>513088</v>
      </c>
      <c r="I2694">
        <v>1522</v>
      </c>
      <c r="J2694">
        <v>2010.7139999999999</v>
      </c>
      <c r="K2694">
        <v>86197.89</v>
      </c>
      <c r="L2694">
        <v>214.238</v>
      </c>
      <c r="M2694">
        <v>207.54400000000001</v>
      </c>
      <c r="N2694">
        <v>1541.1980000000001</v>
      </c>
      <c r="O2694">
        <v>4.5720000000000001</v>
      </c>
      <c r="P2694">
        <v>6.04</v>
      </c>
      <c r="Q2694">
        <v>0.89</v>
      </c>
      <c r="R2694">
        <v>11716</v>
      </c>
      <c r="S2694">
        <v>35.192</v>
      </c>
      <c r="T2694">
        <v>45336</v>
      </c>
      <c r="U2694">
        <v>136.179</v>
      </c>
      <c r="X2694">
        <v>42526</v>
      </c>
      <c r="Y2694">
        <v>127.738</v>
      </c>
      <c r="Z2694">
        <v>1078557</v>
      </c>
      <c r="AA2694">
        <v>346089671</v>
      </c>
      <c r="AB2694">
        <v>1039.5730000000001</v>
      </c>
      <c r="AC2694">
        <v>3.24</v>
      </c>
      <c r="AD2694">
        <v>1323393</v>
      </c>
      <c r="AE2694">
        <v>3.9750000000000001</v>
      </c>
      <c r="AF2694">
        <v>4.8000000000000001E-2</v>
      </c>
      <c r="AG2694">
        <v>20.8</v>
      </c>
      <c r="AH2694" t="s">
        <v>204</v>
      </c>
      <c r="AI2694">
        <v>86693986</v>
      </c>
      <c r="AJ2694">
        <v>55404421</v>
      </c>
      <c r="AK2694">
        <v>29557371</v>
      </c>
      <c r="AM2694">
        <v>1993396</v>
      </c>
      <c r="AN2694">
        <v>2079401</v>
      </c>
      <c r="AO2694">
        <v>26.11</v>
      </c>
      <c r="AP2694">
        <v>16.690000000000001</v>
      </c>
      <c r="AQ2694">
        <v>8.9</v>
      </c>
      <c r="AS2694">
        <v>6263</v>
      </c>
      <c r="AT2694">
        <v>1047051</v>
      </c>
      <c r="AU2694">
        <v>0.315</v>
      </c>
      <c r="AV2694">
        <v>68.06</v>
      </c>
      <c r="AW2694">
        <v>332915074</v>
      </c>
      <c r="AX2694">
        <v>35.607999999999997</v>
      </c>
      <c r="AY2694">
        <v>38.299999999999997</v>
      </c>
      <c r="AZ2694">
        <v>15.413</v>
      </c>
      <c r="BA2694">
        <v>9.7319999999999993</v>
      </c>
      <c r="BB2694">
        <v>54225.446000000004</v>
      </c>
      <c r="BC2694">
        <v>1.2</v>
      </c>
      <c r="BD2694">
        <v>151.089</v>
      </c>
      <c r="BE2694">
        <v>10.79</v>
      </c>
      <c r="BF2694">
        <v>19.100000000000001</v>
      </c>
      <c r="BG2694">
        <v>24.6</v>
      </c>
      <c r="BI2694">
        <v>2.77</v>
      </c>
      <c r="BJ2694">
        <v>78.86</v>
      </c>
      <c r="BK2694">
        <v>0.92600000000000005</v>
      </c>
    </row>
    <row r="2695" spans="1:67" x14ac:dyDescent="0.3">
      <c r="A2695" t="s">
        <v>210</v>
      </c>
      <c r="B2695" t="s">
        <v>211</v>
      </c>
      <c r="C2695" t="s">
        <v>116</v>
      </c>
      <c r="D2695" s="33">
        <v>44255</v>
      </c>
      <c r="E2695">
        <v>28748325</v>
      </c>
      <c r="F2695">
        <v>51748</v>
      </c>
      <c r="G2695">
        <v>68590.570999999996</v>
      </c>
      <c r="H2695">
        <v>514195</v>
      </c>
      <c r="I2695">
        <v>1107</v>
      </c>
      <c r="J2695">
        <v>1993.5709999999999</v>
      </c>
      <c r="K2695">
        <v>86353.328999999998</v>
      </c>
      <c r="L2695">
        <v>155.43899999999999</v>
      </c>
      <c r="M2695">
        <v>206.03</v>
      </c>
      <c r="N2695">
        <v>1544.5229999999999</v>
      </c>
      <c r="O2695">
        <v>3.3250000000000002</v>
      </c>
      <c r="P2695">
        <v>5.9880000000000004</v>
      </c>
      <c r="Q2695">
        <v>0.89</v>
      </c>
      <c r="R2695">
        <v>11552</v>
      </c>
      <c r="S2695">
        <v>34.700000000000003</v>
      </c>
      <c r="T2695">
        <v>44874</v>
      </c>
      <c r="U2695">
        <v>134.791</v>
      </c>
      <c r="X2695">
        <v>41679</v>
      </c>
      <c r="Y2695">
        <v>125.194</v>
      </c>
      <c r="Z2695">
        <v>636176</v>
      </c>
      <c r="AA2695">
        <v>346725847</v>
      </c>
      <c r="AB2695">
        <v>1041.4839999999999</v>
      </c>
      <c r="AC2695">
        <v>1.911</v>
      </c>
      <c r="AD2695">
        <v>1316292</v>
      </c>
      <c r="AE2695">
        <v>3.9540000000000002</v>
      </c>
      <c r="AF2695">
        <v>4.7E-2</v>
      </c>
      <c r="AG2695">
        <v>21.3</v>
      </c>
      <c r="AH2695" t="s">
        <v>204</v>
      </c>
      <c r="AI2695">
        <v>87548380</v>
      </c>
      <c r="AJ2695">
        <v>55938756</v>
      </c>
      <c r="AK2695">
        <v>29851839</v>
      </c>
      <c r="AM2695">
        <v>854394</v>
      </c>
      <c r="AN2695">
        <v>2116504</v>
      </c>
      <c r="AO2695">
        <v>26.37</v>
      </c>
      <c r="AP2695">
        <v>16.850000000000001</v>
      </c>
      <c r="AQ2695">
        <v>8.99</v>
      </c>
      <c r="AS2695">
        <v>6375</v>
      </c>
      <c r="AT2695">
        <v>1087070</v>
      </c>
      <c r="AU2695">
        <v>0.32700000000000001</v>
      </c>
      <c r="AV2695">
        <v>68.06</v>
      </c>
      <c r="AW2695">
        <v>332915074</v>
      </c>
      <c r="AX2695">
        <v>35.607999999999997</v>
      </c>
      <c r="AY2695">
        <v>38.299999999999997</v>
      </c>
      <c r="AZ2695">
        <v>15.413</v>
      </c>
      <c r="BA2695">
        <v>9.7319999999999993</v>
      </c>
      <c r="BB2695">
        <v>54225.446000000004</v>
      </c>
      <c r="BC2695">
        <v>1.2</v>
      </c>
      <c r="BD2695">
        <v>151.089</v>
      </c>
      <c r="BE2695">
        <v>10.79</v>
      </c>
      <c r="BF2695">
        <v>19.100000000000001</v>
      </c>
      <c r="BG2695">
        <v>24.6</v>
      </c>
      <c r="BI2695">
        <v>2.77</v>
      </c>
      <c r="BJ2695">
        <v>78.86</v>
      </c>
      <c r="BK2695">
        <v>0.92600000000000005</v>
      </c>
      <c r="BL2695">
        <v>598430.80000000005</v>
      </c>
      <c r="BM2695">
        <v>17.28</v>
      </c>
      <c r="BN2695">
        <v>10.66</v>
      </c>
      <c r="BO2695">
        <v>1797.54792358846</v>
      </c>
    </row>
    <row r="2696" spans="1:67" x14ac:dyDescent="0.3">
      <c r="A2696" t="s">
        <v>210</v>
      </c>
      <c r="B2696" t="s">
        <v>211</v>
      </c>
      <c r="C2696" t="s">
        <v>116</v>
      </c>
      <c r="D2696" s="33">
        <v>44256</v>
      </c>
      <c r="E2696">
        <v>28798730</v>
      </c>
      <c r="F2696">
        <v>50405</v>
      </c>
      <c r="G2696">
        <v>67871.429000000004</v>
      </c>
      <c r="H2696">
        <v>515514</v>
      </c>
      <c r="I2696">
        <v>1319</v>
      </c>
      <c r="J2696">
        <v>2010.4290000000001</v>
      </c>
      <c r="K2696">
        <v>86504.733999999997</v>
      </c>
      <c r="L2696">
        <v>151.405</v>
      </c>
      <c r="M2696">
        <v>203.87</v>
      </c>
      <c r="N2696">
        <v>1548.4849999999999</v>
      </c>
      <c r="O2696">
        <v>3.9620000000000002</v>
      </c>
      <c r="P2696">
        <v>6.0389999999999997</v>
      </c>
      <c r="Q2696">
        <v>0.88</v>
      </c>
      <c r="R2696">
        <v>11362</v>
      </c>
      <c r="S2696">
        <v>34.128999999999998</v>
      </c>
      <c r="T2696">
        <v>43721</v>
      </c>
      <c r="U2696">
        <v>131.328</v>
      </c>
      <c r="X2696">
        <v>40540</v>
      </c>
      <c r="Y2696">
        <v>121.773</v>
      </c>
      <c r="Z2696">
        <v>999211</v>
      </c>
      <c r="AA2696">
        <v>347725058</v>
      </c>
      <c r="AB2696">
        <v>1044.4860000000001</v>
      </c>
      <c r="AC2696">
        <v>3.0009999999999999</v>
      </c>
      <c r="AD2696">
        <v>1309638</v>
      </c>
      <c r="AE2696">
        <v>3.9340000000000002</v>
      </c>
      <c r="AF2696">
        <v>4.5999999999999999E-2</v>
      </c>
      <c r="AG2696">
        <v>21.7</v>
      </c>
      <c r="AH2696" t="s">
        <v>204</v>
      </c>
      <c r="AI2696">
        <v>89594036</v>
      </c>
      <c r="AJ2696">
        <v>57134454</v>
      </c>
      <c r="AK2696">
        <v>30644177</v>
      </c>
      <c r="AM2696">
        <v>2045656</v>
      </c>
      <c r="AN2696">
        <v>2200132</v>
      </c>
      <c r="AO2696">
        <v>26.99</v>
      </c>
      <c r="AP2696">
        <v>17.21</v>
      </c>
      <c r="AQ2696">
        <v>9.23</v>
      </c>
      <c r="AS2696">
        <v>6627</v>
      </c>
      <c r="AT2696">
        <v>1169789</v>
      </c>
      <c r="AU2696">
        <v>0.35199999999999998</v>
      </c>
      <c r="AV2696">
        <v>68.06</v>
      </c>
      <c r="AW2696">
        <v>332915074</v>
      </c>
      <c r="AX2696">
        <v>35.607999999999997</v>
      </c>
      <c r="AY2696">
        <v>38.299999999999997</v>
      </c>
      <c r="AZ2696">
        <v>15.413</v>
      </c>
      <c r="BA2696">
        <v>9.7319999999999993</v>
      </c>
      <c r="BB2696">
        <v>54225.446000000004</v>
      </c>
      <c r="BC2696">
        <v>1.2</v>
      </c>
      <c r="BD2696">
        <v>151.089</v>
      </c>
      <c r="BE2696">
        <v>10.79</v>
      </c>
      <c r="BF2696">
        <v>19.100000000000001</v>
      </c>
      <c r="BG2696">
        <v>24.6</v>
      </c>
      <c r="BI2696">
        <v>2.77</v>
      </c>
      <c r="BJ2696">
        <v>78.86</v>
      </c>
      <c r="BK2696">
        <v>0.92600000000000005</v>
      </c>
    </row>
    <row r="2697" spans="1:67" x14ac:dyDescent="0.3">
      <c r="A2697" t="s">
        <v>210</v>
      </c>
      <c r="B2697" t="s">
        <v>211</v>
      </c>
      <c r="C2697" t="s">
        <v>116</v>
      </c>
      <c r="D2697" s="33">
        <v>44257</v>
      </c>
      <c r="E2697">
        <v>28857142</v>
      </c>
      <c r="F2697">
        <v>58412</v>
      </c>
      <c r="G2697">
        <v>65665.714000000007</v>
      </c>
      <c r="H2697">
        <v>517447</v>
      </c>
      <c r="I2697">
        <v>1933</v>
      </c>
      <c r="J2697">
        <v>1961.4290000000001</v>
      </c>
      <c r="K2697">
        <v>86680.19</v>
      </c>
      <c r="L2697">
        <v>175.45599999999999</v>
      </c>
      <c r="M2697">
        <v>197.245</v>
      </c>
      <c r="N2697">
        <v>1554.2909999999999</v>
      </c>
      <c r="O2697">
        <v>5.806</v>
      </c>
      <c r="P2697">
        <v>5.8920000000000003</v>
      </c>
      <c r="Q2697">
        <v>0.88</v>
      </c>
      <c r="R2697">
        <v>11040</v>
      </c>
      <c r="S2697">
        <v>33.161999999999999</v>
      </c>
      <c r="T2697">
        <v>42650</v>
      </c>
      <c r="U2697">
        <v>128.11099999999999</v>
      </c>
      <c r="X2697">
        <v>39206</v>
      </c>
      <c r="Y2697">
        <v>117.76600000000001</v>
      </c>
      <c r="Z2697">
        <v>1617673</v>
      </c>
      <c r="AA2697">
        <v>349342731</v>
      </c>
      <c r="AB2697">
        <v>1049.345</v>
      </c>
      <c r="AC2697">
        <v>4.859</v>
      </c>
      <c r="AD2697">
        <v>1304529</v>
      </c>
      <c r="AE2697">
        <v>3.919</v>
      </c>
      <c r="AF2697">
        <v>4.4999999999999998E-2</v>
      </c>
      <c r="AG2697">
        <v>22.2</v>
      </c>
      <c r="AH2697" t="s">
        <v>204</v>
      </c>
      <c r="AI2697">
        <v>92055403</v>
      </c>
      <c r="AJ2697">
        <v>58596847</v>
      </c>
      <c r="AK2697">
        <v>31603118</v>
      </c>
      <c r="AM2697">
        <v>2461367</v>
      </c>
      <c r="AN2697">
        <v>2275290</v>
      </c>
      <c r="AO2697">
        <v>27.73</v>
      </c>
      <c r="AP2697">
        <v>17.649999999999999</v>
      </c>
      <c r="AQ2697">
        <v>9.52</v>
      </c>
      <c r="AS2697">
        <v>6853</v>
      </c>
      <c r="AT2697">
        <v>1255036</v>
      </c>
      <c r="AU2697">
        <v>0.378</v>
      </c>
      <c r="AV2697">
        <v>68.06</v>
      </c>
      <c r="AW2697">
        <v>332915074</v>
      </c>
      <c r="AX2697">
        <v>35.607999999999997</v>
      </c>
      <c r="AY2697">
        <v>38.299999999999997</v>
      </c>
      <c r="AZ2697">
        <v>15.413</v>
      </c>
      <c r="BA2697">
        <v>9.7319999999999993</v>
      </c>
      <c r="BB2697">
        <v>54225.446000000004</v>
      </c>
      <c r="BC2697">
        <v>1.2</v>
      </c>
      <c r="BD2697">
        <v>151.089</v>
      </c>
      <c r="BE2697">
        <v>10.79</v>
      </c>
      <c r="BF2697">
        <v>19.100000000000001</v>
      </c>
      <c r="BG2697">
        <v>24.6</v>
      </c>
      <c r="BI2697">
        <v>2.77</v>
      </c>
      <c r="BJ2697">
        <v>78.86</v>
      </c>
      <c r="BK2697">
        <v>0.92600000000000005</v>
      </c>
    </row>
    <row r="2698" spans="1:67" x14ac:dyDescent="0.3">
      <c r="A2698" t="s">
        <v>210</v>
      </c>
      <c r="B2698" t="s">
        <v>211</v>
      </c>
      <c r="C2698" t="s">
        <v>116</v>
      </c>
      <c r="D2698" s="33">
        <v>44258</v>
      </c>
      <c r="E2698">
        <v>28924184</v>
      </c>
      <c r="F2698">
        <v>67042</v>
      </c>
      <c r="G2698">
        <v>64521.857000000004</v>
      </c>
      <c r="H2698">
        <v>520028</v>
      </c>
      <c r="I2698">
        <v>2581</v>
      </c>
      <c r="J2698">
        <v>1863.857</v>
      </c>
      <c r="K2698">
        <v>86881.569000000003</v>
      </c>
      <c r="L2698">
        <v>201.37899999999999</v>
      </c>
      <c r="M2698">
        <v>193.809</v>
      </c>
      <c r="N2698">
        <v>1562.0440000000001</v>
      </c>
      <c r="O2698">
        <v>7.7530000000000001</v>
      </c>
      <c r="P2698">
        <v>5.5990000000000002</v>
      </c>
      <c r="Q2698">
        <v>0.88</v>
      </c>
      <c r="R2698">
        <v>10745</v>
      </c>
      <c r="S2698">
        <v>32.274999999999999</v>
      </c>
      <c r="T2698">
        <v>42159</v>
      </c>
      <c r="U2698">
        <v>126.636</v>
      </c>
      <c r="X2698">
        <v>38015</v>
      </c>
      <c r="Y2698">
        <v>114.188</v>
      </c>
      <c r="Z2698">
        <v>1745076</v>
      </c>
      <c r="AA2698">
        <v>351087807</v>
      </c>
      <c r="AB2698">
        <v>1054.587</v>
      </c>
      <c r="AC2698">
        <v>5.242</v>
      </c>
      <c r="AD2698">
        <v>1311344</v>
      </c>
      <c r="AE2698">
        <v>3.9390000000000001</v>
      </c>
      <c r="AF2698">
        <v>4.3999999999999997E-2</v>
      </c>
      <c r="AG2698">
        <v>22.7</v>
      </c>
      <c r="AH2698" t="s">
        <v>204</v>
      </c>
      <c r="AI2698">
        <v>94955778</v>
      </c>
      <c r="AJ2698">
        <v>60337727</v>
      </c>
      <c r="AK2698">
        <v>32723924</v>
      </c>
      <c r="AM2698">
        <v>2900375</v>
      </c>
      <c r="AN2698">
        <v>2328910</v>
      </c>
      <c r="AO2698">
        <v>28.6</v>
      </c>
      <c r="AP2698">
        <v>18.170000000000002</v>
      </c>
      <c r="AQ2698">
        <v>9.86</v>
      </c>
      <c r="AS2698">
        <v>7015</v>
      </c>
      <c r="AT2698">
        <v>1325954</v>
      </c>
      <c r="AU2698">
        <v>0.39900000000000002</v>
      </c>
      <c r="AV2698">
        <v>68.06</v>
      </c>
      <c r="AW2698">
        <v>332915074</v>
      </c>
      <c r="AX2698">
        <v>35.607999999999997</v>
      </c>
      <c r="AY2698">
        <v>38.299999999999997</v>
      </c>
      <c r="AZ2698">
        <v>15.413</v>
      </c>
      <c r="BA2698">
        <v>9.7319999999999993</v>
      </c>
      <c r="BB2698">
        <v>54225.446000000004</v>
      </c>
      <c r="BC2698">
        <v>1.2</v>
      </c>
      <c r="BD2698">
        <v>151.089</v>
      </c>
      <c r="BE2698">
        <v>10.79</v>
      </c>
      <c r="BF2698">
        <v>19.100000000000001</v>
      </c>
      <c r="BG2698">
        <v>24.6</v>
      </c>
      <c r="BI2698">
        <v>2.77</v>
      </c>
      <c r="BJ2698">
        <v>78.86</v>
      </c>
      <c r="BK2698">
        <v>0.92600000000000005</v>
      </c>
    </row>
    <row r="2699" spans="1:67" x14ac:dyDescent="0.3">
      <c r="A2699" t="s">
        <v>210</v>
      </c>
      <c r="B2699" t="s">
        <v>211</v>
      </c>
      <c r="C2699" t="s">
        <v>116</v>
      </c>
      <c r="D2699" s="33">
        <v>44259</v>
      </c>
      <c r="E2699">
        <v>28993155</v>
      </c>
      <c r="F2699">
        <v>68971</v>
      </c>
      <c r="G2699">
        <v>63334.428999999996</v>
      </c>
      <c r="H2699">
        <v>521980</v>
      </c>
      <c r="I2699">
        <v>1952</v>
      </c>
      <c r="J2699">
        <v>1795.5709999999999</v>
      </c>
      <c r="K2699">
        <v>87088.741999999998</v>
      </c>
      <c r="L2699">
        <v>207.173</v>
      </c>
      <c r="M2699">
        <v>190.24199999999999</v>
      </c>
      <c r="N2699">
        <v>1567.9069999999999</v>
      </c>
      <c r="O2699">
        <v>5.8630000000000004</v>
      </c>
      <c r="P2699">
        <v>5.3929999999999998</v>
      </c>
      <c r="Q2699">
        <v>0.88</v>
      </c>
      <c r="R2699">
        <v>10556</v>
      </c>
      <c r="S2699">
        <v>31.707999999999998</v>
      </c>
      <c r="T2699">
        <v>40176</v>
      </c>
      <c r="U2699">
        <v>120.679</v>
      </c>
      <c r="X2699">
        <v>37178</v>
      </c>
      <c r="Y2699">
        <v>111.67400000000001</v>
      </c>
      <c r="Z2699">
        <v>1559643</v>
      </c>
      <c r="AA2699">
        <v>352647450</v>
      </c>
      <c r="AB2699">
        <v>1059.2719999999999</v>
      </c>
      <c r="AC2699">
        <v>4.6849999999999996</v>
      </c>
      <c r="AD2699">
        <v>1302883</v>
      </c>
      <c r="AE2699">
        <v>3.9140000000000001</v>
      </c>
      <c r="AF2699">
        <v>4.2999999999999997E-2</v>
      </c>
      <c r="AG2699">
        <v>23.3</v>
      </c>
      <c r="AH2699" t="s">
        <v>204</v>
      </c>
      <c r="AI2699">
        <v>98157055</v>
      </c>
      <c r="AJ2699">
        <v>62293296</v>
      </c>
      <c r="AK2699">
        <v>33965940</v>
      </c>
      <c r="AM2699">
        <v>3201277</v>
      </c>
      <c r="AN2699">
        <v>2366862</v>
      </c>
      <c r="AO2699">
        <v>29.56</v>
      </c>
      <c r="AP2699">
        <v>18.760000000000002</v>
      </c>
      <c r="AQ2699">
        <v>10.23</v>
      </c>
      <c r="AS2699">
        <v>7129</v>
      </c>
      <c r="AT2699">
        <v>1385857</v>
      </c>
      <c r="AU2699">
        <v>0.41699999999999998</v>
      </c>
      <c r="AV2699">
        <v>64.349999999999994</v>
      </c>
      <c r="AW2699">
        <v>332915074</v>
      </c>
      <c r="AX2699">
        <v>35.607999999999997</v>
      </c>
      <c r="AY2699">
        <v>38.299999999999997</v>
      </c>
      <c r="AZ2699">
        <v>15.413</v>
      </c>
      <c r="BA2699">
        <v>9.7319999999999993</v>
      </c>
      <c r="BB2699">
        <v>54225.446000000004</v>
      </c>
      <c r="BC2699">
        <v>1.2</v>
      </c>
      <c r="BD2699">
        <v>151.089</v>
      </c>
      <c r="BE2699">
        <v>10.79</v>
      </c>
      <c r="BF2699">
        <v>19.100000000000001</v>
      </c>
      <c r="BG2699">
        <v>24.6</v>
      </c>
      <c r="BI2699">
        <v>2.77</v>
      </c>
      <c r="BJ2699">
        <v>78.86</v>
      </c>
      <c r="BK2699">
        <v>0.92600000000000005</v>
      </c>
    </row>
    <row r="2700" spans="1:67" x14ac:dyDescent="0.3">
      <c r="A2700" t="s">
        <v>210</v>
      </c>
      <c r="B2700" t="s">
        <v>211</v>
      </c>
      <c r="C2700" t="s">
        <v>116</v>
      </c>
      <c r="D2700" s="33">
        <v>44260</v>
      </c>
      <c r="E2700">
        <v>29061062</v>
      </c>
      <c r="F2700">
        <v>67907</v>
      </c>
      <c r="G2700">
        <v>62258.286</v>
      </c>
      <c r="H2700">
        <v>523703</v>
      </c>
      <c r="I2700">
        <v>1723</v>
      </c>
      <c r="J2700">
        <v>1733.857</v>
      </c>
      <c r="K2700">
        <v>87292.718999999997</v>
      </c>
      <c r="L2700">
        <v>203.977</v>
      </c>
      <c r="M2700">
        <v>187.01</v>
      </c>
      <c r="N2700">
        <v>1573.0830000000001</v>
      </c>
      <c r="O2700">
        <v>5.1749999999999998</v>
      </c>
      <c r="P2700">
        <v>5.2080000000000002</v>
      </c>
      <c r="Q2700">
        <v>0.88</v>
      </c>
      <c r="R2700">
        <v>10323</v>
      </c>
      <c r="S2700">
        <v>31.007999999999999</v>
      </c>
      <c r="T2700">
        <v>39582</v>
      </c>
      <c r="U2700">
        <v>118.895</v>
      </c>
      <c r="X2700">
        <v>36734</v>
      </c>
      <c r="Y2700">
        <v>110.34</v>
      </c>
      <c r="Z2700">
        <v>1436782</v>
      </c>
      <c r="AA2700">
        <v>354084232</v>
      </c>
      <c r="AB2700">
        <v>1063.587</v>
      </c>
      <c r="AC2700">
        <v>4.3159999999999998</v>
      </c>
      <c r="AD2700">
        <v>1296160</v>
      </c>
      <c r="AE2700">
        <v>3.8929999999999998</v>
      </c>
      <c r="AF2700">
        <v>4.2000000000000003E-2</v>
      </c>
      <c r="AG2700">
        <v>23.8</v>
      </c>
      <c r="AH2700" t="s">
        <v>204</v>
      </c>
      <c r="AI2700">
        <v>101383596</v>
      </c>
      <c r="AJ2700">
        <v>64296007</v>
      </c>
      <c r="AK2700">
        <v>35270711</v>
      </c>
      <c r="AM2700">
        <v>3226541</v>
      </c>
      <c r="AN2700">
        <v>2383287</v>
      </c>
      <c r="AO2700">
        <v>30.54</v>
      </c>
      <c r="AP2700">
        <v>19.37</v>
      </c>
      <c r="AQ2700">
        <v>10.62</v>
      </c>
      <c r="AS2700">
        <v>7178</v>
      </c>
      <c r="AT2700">
        <v>1433094</v>
      </c>
      <c r="AU2700">
        <v>0.432</v>
      </c>
      <c r="AV2700">
        <v>64.349999999999994</v>
      </c>
      <c r="AW2700">
        <v>332915074</v>
      </c>
      <c r="AX2700">
        <v>35.607999999999997</v>
      </c>
      <c r="AY2700">
        <v>38.299999999999997</v>
      </c>
      <c r="AZ2700">
        <v>15.413</v>
      </c>
      <c r="BA2700">
        <v>9.7319999999999993</v>
      </c>
      <c r="BB2700">
        <v>54225.446000000004</v>
      </c>
      <c r="BC2700">
        <v>1.2</v>
      </c>
      <c r="BD2700">
        <v>151.089</v>
      </c>
      <c r="BE2700">
        <v>10.79</v>
      </c>
      <c r="BF2700">
        <v>19.100000000000001</v>
      </c>
      <c r="BG2700">
        <v>24.6</v>
      </c>
      <c r="BI2700">
        <v>2.77</v>
      </c>
      <c r="BJ2700">
        <v>78.86</v>
      </c>
      <c r="BK2700">
        <v>0.92600000000000005</v>
      </c>
    </row>
    <row r="2701" spans="1:67" x14ac:dyDescent="0.3">
      <c r="A2701" t="s">
        <v>210</v>
      </c>
      <c r="B2701" t="s">
        <v>211</v>
      </c>
      <c r="C2701" t="s">
        <v>116</v>
      </c>
      <c r="D2701" s="33">
        <v>44261</v>
      </c>
      <c r="E2701">
        <v>29122125</v>
      </c>
      <c r="F2701">
        <v>61063</v>
      </c>
      <c r="G2701">
        <v>60792.571000000004</v>
      </c>
      <c r="H2701">
        <v>525234</v>
      </c>
      <c r="I2701">
        <v>1531</v>
      </c>
      <c r="J2701">
        <v>1735.143</v>
      </c>
      <c r="K2701">
        <v>87476.138000000006</v>
      </c>
      <c r="L2701">
        <v>183.41900000000001</v>
      </c>
      <c r="M2701">
        <v>182.607</v>
      </c>
      <c r="N2701">
        <v>1577.682</v>
      </c>
      <c r="O2701">
        <v>4.5990000000000002</v>
      </c>
      <c r="P2701">
        <v>5.2119999999999997</v>
      </c>
      <c r="Q2701">
        <v>0.89</v>
      </c>
      <c r="R2701">
        <v>10029</v>
      </c>
      <c r="S2701">
        <v>30.125</v>
      </c>
      <c r="T2701">
        <v>38207</v>
      </c>
      <c r="U2701">
        <v>114.765</v>
      </c>
      <c r="X2701">
        <v>36198</v>
      </c>
      <c r="Y2701">
        <v>108.73</v>
      </c>
      <c r="Z2701">
        <v>1069449</v>
      </c>
      <c r="AA2701">
        <v>355153681</v>
      </c>
      <c r="AB2701">
        <v>1066.8</v>
      </c>
      <c r="AC2701">
        <v>3.2120000000000002</v>
      </c>
      <c r="AD2701">
        <v>1294859</v>
      </c>
      <c r="AE2701">
        <v>3.8889999999999998</v>
      </c>
      <c r="AF2701">
        <v>4.2000000000000003E-2</v>
      </c>
      <c r="AG2701">
        <v>23.8</v>
      </c>
      <c r="AH2701" t="s">
        <v>204</v>
      </c>
      <c r="AI2701">
        <v>103440799</v>
      </c>
      <c r="AJ2701">
        <v>65645731</v>
      </c>
      <c r="AK2701">
        <v>36132310</v>
      </c>
      <c r="AM2701">
        <v>2057203</v>
      </c>
      <c r="AN2701">
        <v>2392402</v>
      </c>
      <c r="AO2701">
        <v>31.16</v>
      </c>
      <c r="AP2701">
        <v>19.77</v>
      </c>
      <c r="AQ2701">
        <v>10.88</v>
      </c>
      <c r="AS2701">
        <v>7206</v>
      </c>
      <c r="AT2701">
        <v>1463044</v>
      </c>
      <c r="AU2701">
        <v>0.441</v>
      </c>
      <c r="AV2701">
        <v>64.349999999999994</v>
      </c>
      <c r="AW2701">
        <v>332915074</v>
      </c>
      <c r="AX2701">
        <v>35.607999999999997</v>
      </c>
      <c r="AY2701">
        <v>38.299999999999997</v>
      </c>
      <c r="AZ2701">
        <v>15.413</v>
      </c>
      <c r="BA2701">
        <v>9.7319999999999993</v>
      </c>
      <c r="BB2701">
        <v>54225.446000000004</v>
      </c>
      <c r="BC2701">
        <v>1.2</v>
      </c>
      <c r="BD2701">
        <v>151.089</v>
      </c>
      <c r="BE2701">
        <v>10.79</v>
      </c>
      <c r="BF2701">
        <v>19.100000000000001</v>
      </c>
      <c r="BG2701">
        <v>24.6</v>
      </c>
      <c r="BI2701">
        <v>2.77</v>
      </c>
      <c r="BJ2701">
        <v>78.86</v>
      </c>
      <c r="BK2701">
        <v>0.92600000000000005</v>
      </c>
    </row>
    <row r="2702" spans="1:67" x14ac:dyDescent="0.3">
      <c r="A2702" t="s">
        <v>210</v>
      </c>
      <c r="B2702" t="s">
        <v>211</v>
      </c>
      <c r="C2702" t="s">
        <v>116</v>
      </c>
      <c r="D2702" s="33">
        <v>44262</v>
      </c>
      <c r="E2702">
        <v>29163741</v>
      </c>
      <c r="F2702">
        <v>41616</v>
      </c>
      <c r="G2702">
        <v>59345.142999999996</v>
      </c>
      <c r="H2702">
        <v>525945</v>
      </c>
      <c r="I2702">
        <v>711</v>
      </c>
      <c r="J2702">
        <v>1678.5709999999999</v>
      </c>
      <c r="K2702">
        <v>87601.142999999996</v>
      </c>
      <c r="L2702">
        <v>125.005</v>
      </c>
      <c r="M2702">
        <v>178.25899999999999</v>
      </c>
      <c r="N2702">
        <v>1579.817</v>
      </c>
      <c r="O2702">
        <v>2.1360000000000001</v>
      </c>
      <c r="P2702">
        <v>5.0419999999999998</v>
      </c>
      <c r="Q2702">
        <v>0.88</v>
      </c>
      <c r="R2702">
        <v>9848</v>
      </c>
      <c r="S2702">
        <v>29.581</v>
      </c>
      <c r="T2702">
        <v>37770</v>
      </c>
      <c r="U2702">
        <v>113.452</v>
      </c>
      <c r="X2702">
        <v>35566</v>
      </c>
      <c r="Y2702">
        <v>106.83199999999999</v>
      </c>
      <c r="Z2702">
        <v>612238</v>
      </c>
      <c r="AA2702">
        <v>355765919</v>
      </c>
      <c r="AB2702">
        <v>1068.6389999999999</v>
      </c>
      <c r="AC2702">
        <v>1.839</v>
      </c>
      <c r="AD2702">
        <v>1291439</v>
      </c>
      <c r="AE2702">
        <v>3.879</v>
      </c>
      <c r="AF2702">
        <v>4.2000000000000003E-2</v>
      </c>
      <c r="AG2702">
        <v>23.8</v>
      </c>
      <c r="AH2702" t="s">
        <v>204</v>
      </c>
      <c r="AI2702">
        <v>104364612</v>
      </c>
      <c r="AJ2702">
        <v>66322801</v>
      </c>
      <c r="AK2702">
        <v>36474803</v>
      </c>
      <c r="AM2702">
        <v>923813</v>
      </c>
      <c r="AN2702">
        <v>2402319</v>
      </c>
      <c r="AO2702">
        <v>31.43</v>
      </c>
      <c r="AP2702">
        <v>19.98</v>
      </c>
      <c r="AQ2702">
        <v>10.99</v>
      </c>
      <c r="AS2702">
        <v>7236</v>
      </c>
      <c r="AT2702">
        <v>1483435</v>
      </c>
      <c r="AU2702">
        <v>0.44700000000000001</v>
      </c>
      <c r="AV2702">
        <v>64.349999999999994</v>
      </c>
      <c r="AW2702">
        <v>332915074</v>
      </c>
      <c r="AX2702">
        <v>35.607999999999997</v>
      </c>
      <c r="AY2702">
        <v>38.299999999999997</v>
      </c>
      <c r="AZ2702">
        <v>15.413</v>
      </c>
      <c r="BA2702">
        <v>9.7319999999999993</v>
      </c>
      <c r="BB2702">
        <v>54225.446000000004</v>
      </c>
      <c r="BC2702">
        <v>1.2</v>
      </c>
      <c r="BD2702">
        <v>151.089</v>
      </c>
      <c r="BE2702">
        <v>10.79</v>
      </c>
      <c r="BF2702">
        <v>19.100000000000001</v>
      </c>
      <c r="BG2702">
        <v>24.6</v>
      </c>
      <c r="BI2702">
        <v>2.77</v>
      </c>
      <c r="BJ2702">
        <v>78.86</v>
      </c>
      <c r="BK2702">
        <v>0.92600000000000005</v>
      </c>
      <c r="BL2702">
        <v>602074.6</v>
      </c>
      <c r="BM2702">
        <v>17.09</v>
      </c>
      <c r="BN2702">
        <v>6.07</v>
      </c>
      <c r="BO2702">
        <v>1808.4930573014501</v>
      </c>
    </row>
    <row r="2703" spans="1:67" x14ac:dyDescent="0.3">
      <c r="A2703" t="s">
        <v>210</v>
      </c>
      <c r="B2703" t="s">
        <v>211</v>
      </c>
      <c r="C2703" t="s">
        <v>116</v>
      </c>
      <c r="D2703" s="33">
        <v>44263</v>
      </c>
      <c r="E2703">
        <v>29207775</v>
      </c>
      <c r="F2703">
        <v>44034</v>
      </c>
      <c r="G2703">
        <v>58435</v>
      </c>
      <c r="H2703">
        <v>526650</v>
      </c>
      <c r="I2703">
        <v>705</v>
      </c>
      <c r="J2703">
        <v>1590.857</v>
      </c>
      <c r="K2703">
        <v>87733.410999999993</v>
      </c>
      <c r="L2703">
        <v>132.268</v>
      </c>
      <c r="M2703">
        <v>175.52500000000001</v>
      </c>
      <c r="N2703">
        <v>1581.9349999999999</v>
      </c>
      <c r="O2703">
        <v>2.1179999999999999</v>
      </c>
      <c r="P2703">
        <v>4.7789999999999999</v>
      </c>
      <c r="Q2703">
        <v>0.88</v>
      </c>
      <c r="R2703">
        <v>9790</v>
      </c>
      <c r="S2703">
        <v>29.407</v>
      </c>
      <c r="T2703">
        <v>37687</v>
      </c>
      <c r="U2703">
        <v>113.203</v>
      </c>
      <c r="X2703">
        <v>35289</v>
      </c>
      <c r="Y2703">
        <v>106</v>
      </c>
      <c r="Z2703">
        <v>981675</v>
      </c>
      <c r="AA2703">
        <v>356747594</v>
      </c>
      <c r="AB2703">
        <v>1071.587</v>
      </c>
      <c r="AC2703">
        <v>2.9489999999999998</v>
      </c>
      <c r="AD2703">
        <v>1288934</v>
      </c>
      <c r="AE2703">
        <v>3.8719999999999999</v>
      </c>
      <c r="AF2703">
        <v>4.2000000000000003E-2</v>
      </c>
      <c r="AG2703">
        <v>23.8</v>
      </c>
      <c r="AH2703" t="s">
        <v>204</v>
      </c>
      <c r="AI2703">
        <v>106527196</v>
      </c>
      <c r="AJ2703">
        <v>67804295</v>
      </c>
      <c r="AK2703">
        <v>37324727</v>
      </c>
      <c r="AM2703">
        <v>2162584</v>
      </c>
      <c r="AN2703">
        <v>2419023</v>
      </c>
      <c r="AO2703">
        <v>32.090000000000003</v>
      </c>
      <c r="AP2703">
        <v>20.420000000000002</v>
      </c>
      <c r="AQ2703">
        <v>11.24</v>
      </c>
      <c r="AS2703">
        <v>7286</v>
      </c>
      <c r="AT2703">
        <v>1524263</v>
      </c>
      <c r="AU2703">
        <v>0.45900000000000002</v>
      </c>
      <c r="AV2703">
        <v>64.349999999999994</v>
      </c>
      <c r="AW2703">
        <v>332915074</v>
      </c>
      <c r="AX2703">
        <v>35.607999999999997</v>
      </c>
      <c r="AY2703">
        <v>38.299999999999997</v>
      </c>
      <c r="AZ2703">
        <v>15.413</v>
      </c>
      <c r="BA2703">
        <v>9.7319999999999993</v>
      </c>
      <c r="BB2703">
        <v>54225.446000000004</v>
      </c>
      <c r="BC2703">
        <v>1.2</v>
      </c>
      <c r="BD2703">
        <v>151.089</v>
      </c>
      <c r="BE2703">
        <v>10.79</v>
      </c>
      <c r="BF2703">
        <v>19.100000000000001</v>
      </c>
      <c r="BG2703">
        <v>24.6</v>
      </c>
      <c r="BI2703">
        <v>2.77</v>
      </c>
      <c r="BJ2703">
        <v>78.86</v>
      </c>
      <c r="BK2703">
        <v>0.92600000000000005</v>
      </c>
    </row>
    <row r="2704" spans="1:67" x14ac:dyDescent="0.3">
      <c r="A2704" t="s">
        <v>210</v>
      </c>
      <c r="B2704" t="s">
        <v>211</v>
      </c>
      <c r="C2704" t="s">
        <v>116</v>
      </c>
      <c r="D2704" s="33">
        <v>44264</v>
      </c>
      <c r="E2704">
        <v>29263267</v>
      </c>
      <c r="F2704">
        <v>55492</v>
      </c>
      <c r="G2704">
        <v>58017.857000000004</v>
      </c>
      <c r="H2704">
        <v>528434</v>
      </c>
      <c r="I2704">
        <v>1784</v>
      </c>
      <c r="J2704">
        <v>1569.5709999999999</v>
      </c>
      <c r="K2704">
        <v>87900.096000000005</v>
      </c>
      <c r="L2704">
        <v>166.685</v>
      </c>
      <c r="M2704">
        <v>174.27199999999999</v>
      </c>
      <c r="N2704">
        <v>1587.2940000000001</v>
      </c>
      <c r="O2704">
        <v>5.359</v>
      </c>
      <c r="P2704">
        <v>4.7149999999999999</v>
      </c>
      <c r="Q2704">
        <v>0.89</v>
      </c>
      <c r="R2704">
        <v>9612</v>
      </c>
      <c r="S2704">
        <v>28.872</v>
      </c>
      <c r="T2704">
        <v>37040</v>
      </c>
      <c r="U2704">
        <v>111.26</v>
      </c>
      <c r="X2704">
        <v>34964</v>
      </c>
      <c r="Y2704">
        <v>105.024</v>
      </c>
      <c r="Z2704">
        <v>1545661</v>
      </c>
      <c r="AA2704">
        <v>358293255</v>
      </c>
      <c r="AB2704">
        <v>1076.23</v>
      </c>
      <c r="AC2704">
        <v>4.6429999999999998</v>
      </c>
      <c r="AD2704">
        <v>1278646</v>
      </c>
      <c r="AE2704">
        <v>3.8410000000000002</v>
      </c>
      <c r="AF2704">
        <v>4.1000000000000002E-2</v>
      </c>
      <c r="AG2704">
        <v>24.4</v>
      </c>
      <c r="AH2704" t="s">
        <v>204</v>
      </c>
      <c r="AI2704">
        <v>109232154</v>
      </c>
      <c r="AJ2704">
        <v>69612198</v>
      </c>
      <c r="AK2704">
        <v>38403930</v>
      </c>
      <c r="AM2704">
        <v>2704958</v>
      </c>
      <c r="AN2704">
        <v>2453822</v>
      </c>
      <c r="AO2704">
        <v>32.9</v>
      </c>
      <c r="AP2704">
        <v>20.97</v>
      </c>
      <c r="AQ2704">
        <v>11.57</v>
      </c>
      <c r="AS2704">
        <v>7391</v>
      </c>
      <c r="AT2704">
        <v>1573622</v>
      </c>
      <c r="AU2704">
        <v>0.47399999999999998</v>
      </c>
      <c r="AV2704">
        <v>64.349999999999994</v>
      </c>
      <c r="AW2704">
        <v>332915074</v>
      </c>
      <c r="AX2704">
        <v>35.607999999999997</v>
      </c>
      <c r="AY2704">
        <v>38.299999999999997</v>
      </c>
      <c r="AZ2704">
        <v>15.413</v>
      </c>
      <c r="BA2704">
        <v>9.7319999999999993</v>
      </c>
      <c r="BB2704">
        <v>54225.446000000004</v>
      </c>
      <c r="BC2704">
        <v>1.2</v>
      </c>
      <c r="BD2704">
        <v>151.089</v>
      </c>
      <c r="BE2704">
        <v>10.79</v>
      </c>
      <c r="BF2704">
        <v>19.100000000000001</v>
      </c>
      <c r="BG2704">
        <v>24.6</v>
      </c>
      <c r="BI2704">
        <v>2.77</v>
      </c>
      <c r="BJ2704">
        <v>78.86</v>
      </c>
      <c r="BK2704">
        <v>0.92600000000000005</v>
      </c>
    </row>
    <row r="2705" spans="1:67" x14ac:dyDescent="0.3">
      <c r="A2705" t="s">
        <v>210</v>
      </c>
      <c r="B2705" t="s">
        <v>211</v>
      </c>
      <c r="C2705" t="s">
        <v>116</v>
      </c>
      <c r="D2705" s="33">
        <v>44265</v>
      </c>
      <c r="E2705">
        <v>29321033</v>
      </c>
      <c r="F2705">
        <v>57766</v>
      </c>
      <c r="G2705">
        <v>56692.714</v>
      </c>
      <c r="H2705">
        <v>530006</v>
      </c>
      <c r="I2705">
        <v>1572</v>
      </c>
      <c r="J2705">
        <v>1425.4290000000001</v>
      </c>
      <c r="K2705">
        <v>88073.611999999994</v>
      </c>
      <c r="L2705">
        <v>173.51599999999999</v>
      </c>
      <c r="M2705">
        <v>170.292</v>
      </c>
      <c r="N2705">
        <v>1592.0160000000001</v>
      </c>
      <c r="O2705">
        <v>4.7220000000000004</v>
      </c>
      <c r="P2705">
        <v>4.282</v>
      </c>
      <c r="Q2705">
        <v>0.9</v>
      </c>
      <c r="R2705">
        <v>9456</v>
      </c>
      <c r="S2705">
        <v>28.404</v>
      </c>
      <c r="T2705">
        <v>36666</v>
      </c>
      <c r="U2705">
        <v>110.136</v>
      </c>
      <c r="X2705">
        <v>34737</v>
      </c>
      <c r="Y2705">
        <v>104.342</v>
      </c>
      <c r="Z2705">
        <v>1621540</v>
      </c>
      <c r="AA2705">
        <v>359914795</v>
      </c>
      <c r="AB2705">
        <v>1081.1010000000001</v>
      </c>
      <c r="AC2705">
        <v>4.8710000000000004</v>
      </c>
      <c r="AD2705">
        <v>1260998</v>
      </c>
      <c r="AE2705">
        <v>3.7879999999999998</v>
      </c>
      <c r="AF2705">
        <v>4.1000000000000002E-2</v>
      </c>
      <c r="AG2705">
        <v>24.4</v>
      </c>
      <c r="AH2705" t="s">
        <v>204</v>
      </c>
      <c r="AI2705">
        <v>112354330</v>
      </c>
      <c r="AJ2705">
        <v>71673802</v>
      </c>
      <c r="AK2705">
        <v>39670907</v>
      </c>
      <c r="AM2705">
        <v>3122176</v>
      </c>
      <c r="AN2705">
        <v>2485507</v>
      </c>
      <c r="AO2705">
        <v>33.840000000000003</v>
      </c>
      <c r="AP2705">
        <v>21.59</v>
      </c>
      <c r="AQ2705">
        <v>11.95</v>
      </c>
      <c r="AS2705">
        <v>7486</v>
      </c>
      <c r="AT2705">
        <v>1619439</v>
      </c>
      <c r="AU2705">
        <v>0.48799999999999999</v>
      </c>
      <c r="AV2705">
        <v>64.349999999999994</v>
      </c>
      <c r="AW2705">
        <v>332915074</v>
      </c>
      <c r="AX2705">
        <v>35.607999999999997</v>
      </c>
      <c r="AY2705">
        <v>38.299999999999997</v>
      </c>
      <c r="AZ2705">
        <v>15.413</v>
      </c>
      <c r="BA2705">
        <v>9.7319999999999993</v>
      </c>
      <c r="BB2705">
        <v>54225.446000000004</v>
      </c>
      <c r="BC2705">
        <v>1.2</v>
      </c>
      <c r="BD2705">
        <v>151.089</v>
      </c>
      <c r="BE2705">
        <v>10.79</v>
      </c>
      <c r="BF2705">
        <v>19.100000000000001</v>
      </c>
      <c r="BG2705">
        <v>24.6</v>
      </c>
      <c r="BI2705">
        <v>2.77</v>
      </c>
      <c r="BJ2705">
        <v>78.86</v>
      </c>
      <c r="BK2705">
        <v>0.92600000000000005</v>
      </c>
    </row>
    <row r="2706" spans="1:67" x14ac:dyDescent="0.3">
      <c r="A2706" t="s">
        <v>210</v>
      </c>
      <c r="B2706" t="s">
        <v>211</v>
      </c>
      <c r="C2706" t="s">
        <v>116</v>
      </c>
      <c r="D2706" s="33">
        <v>44266</v>
      </c>
      <c r="E2706">
        <v>29382813</v>
      </c>
      <c r="F2706">
        <v>61780</v>
      </c>
      <c r="G2706">
        <v>55665.428999999996</v>
      </c>
      <c r="H2706">
        <v>531580</v>
      </c>
      <c r="I2706">
        <v>1574</v>
      </c>
      <c r="J2706">
        <v>1371.4290000000001</v>
      </c>
      <c r="K2706">
        <v>88259.184999999998</v>
      </c>
      <c r="L2706">
        <v>185.57300000000001</v>
      </c>
      <c r="M2706">
        <v>167.20599999999999</v>
      </c>
      <c r="N2706">
        <v>1596.7439999999999</v>
      </c>
      <c r="O2706">
        <v>4.7279999999999998</v>
      </c>
      <c r="P2706">
        <v>4.1189999999999998</v>
      </c>
      <c r="Q2706">
        <v>0.91</v>
      </c>
      <c r="R2706">
        <v>9242</v>
      </c>
      <c r="S2706">
        <v>27.760999999999999</v>
      </c>
      <c r="T2706">
        <v>35915</v>
      </c>
      <c r="U2706">
        <v>107.88</v>
      </c>
      <c r="X2706">
        <v>34270</v>
      </c>
      <c r="Y2706">
        <v>102.93899999999999</v>
      </c>
      <c r="Z2706">
        <v>1505270</v>
      </c>
      <c r="AA2706">
        <v>361420065</v>
      </c>
      <c r="AB2706">
        <v>1085.6220000000001</v>
      </c>
      <c r="AC2706">
        <v>4.5209999999999999</v>
      </c>
      <c r="AD2706">
        <v>1253231</v>
      </c>
      <c r="AE2706">
        <v>3.7639999999999998</v>
      </c>
      <c r="AF2706">
        <v>4.1000000000000002E-2</v>
      </c>
      <c r="AG2706">
        <v>24.4</v>
      </c>
      <c r="AH2706" t="s">
        <v>204</v>
      </c>
      <c r="AI2706">
        <v>115791691</v>
      </c>
      <c r="AJ2706">
        <v>73949931</v>
      </c>
      <c r="AK2706">
        <v>41068430</v>
      </c>
      <c r="AM2706">
        <v>3437361</v>
      </c>
      <c r="AN2706">
        <v>2519234</v>
      </c>
      <c r="AO2706">
        <v>34.880000000000003</v>
      </c>
      <c r="AP2706">
        <v>22.27</v>
      </c>
      <c r="AQ2706">
        <v>12.37</v>
      </c>
      <c r="AS2706">
        <v>7588</v>
      </c>
      <c r="AT2706">
        <v>1665234</v>
      </c>
      <c r="AU2706">
        <v>0.502</v>
      </c>
      <c r="AV2706">
        <v>64.349999999999994</v>
      </c>
      <c r="AW2706">
        <v>332915074</v>
      </c>
      <c r="AX2706">
        <v>35.607999999999997</v>
      </c>
      <c r="AY2706">
        <v>38.299999999999997</v>
      </c>
      <c r="AZ2706">
        <v>15.413</v>
      </c>
      <c r="BA2706">
        <v>9.7319999999999993</v>
      </c>
      <c r="BB2706">
        <v>54225.446000000004</v>
      </c>
      <c r="BC2706">
        <v>1.2</v>
      </c>
      <c r="BD2706">
        <v>151.089</v>
      </c>
      <c r="BE2706">
        <v>10.79</v>
      </c>
      <c r="BF2706">
        <v>19.100000000000001</v>
      </c>
      <c r="BG2706">
        <v>24.6</v>
      </c>
      <c r="BI2706">
        <v>2.77</v>
      </c>
      <c r="BJ2706">
        <v>78.86</v>
      </c>
      <c r="BK2706">
        <v>0.92600000000000005</v>
      </c>
    </row>
    <row r="2707" spans="1:67" x14ac:dyDescent="0.3">
      <c r="A2707" t="s">
        <v>210</v>
      </c>
      <c r="B2707" t="s">
        <v>211</v>
      </c>
      <c r="C2707" t="s">
        <v>116</v>
      </c>
      <c r="D2707" s="33">
        <v>44267</v>
      </c>
      <c r="E2707">
        <v>29445440</v>
      </c>
      <c r="F2707">
        <v>62627</v>
      </c>
      <c r="G2707">
        <v>54911.142999999996</v>
      </c>
      <c r="H2707">
        <v>533011</v>
      </c>
      <c r="I2707">
        <v>1431</v>
      </c>
      <c r="J2707">
        <v>1329.7139999999999</v>
      </c>
      <c r="K2707">
        <v>88447.301999999996</v>
      </c>
      <c r="L2707">
        <v>188.11699999999999</v>
      </c>
      <c r="M2707">
        <v>164.94</v>
      </c>
      <c r="N2707">
        <v>1601.0419999999999</v>
      </c>
      <c r="O2707">
        <v>4.298</v>
      </c>
      <c r="P2707">
        <v>3.9940000000000002</v>
      </c>
      <c r="Q2707">
        <v>0.92</v>
      </c>
      <c r="R2707">
        <v>9120</v>
      </c>
      <c r="S2707">
        <v>27.393999999999998</v>
      </c>
      <c r="T2707">
        <v>35648</v>
      </c>
      <c r="U2707">
        <v>107.078</v>
      </c>
      <c r="X2707">
        <v>34183</v>
      </c>
      <c r="Y2707">
        <v>102.678</v>
      </c>
      <c r="Z2707">
        <v>1403449</v>
      </c>
      <c r="AA2707">
        <v>362823514</v>
      </c>
      <c r="AB2707">
        <v>1089.838</v>
      </c>
      <c r="AC2707">
        <v>4.2160000000000002</v>
      </c>
      <c r="AD2707">
        <v>1248469</v>
      </c>
      <c r="AE2707">
        <v>3.75</v>
      </c>
      <c r="AF2707">
        <v>4.2000000000000003E-2</v>
      </c>
      <c r="AG2707">
        <v>23.8</v>
      </c>
      <c r="AH2707" t="s">
        <v>204</v>
      </c>
      <c r="AI2707">
        <v>119216812</v>
      </c>
      <c r="AJ2707">
        <v>76066378</v>
      </c>
      <c r="AK2707">
        <v>42595214</v>
      </c>
      <c r="AM2707">
        <v>3425121</v>
      </c>
      <c r="AN2707">
        <v>2547602</v>
      </c>
      <c r="AO2707">
        <v>35.909999999999997</v>
      </c>
      <c r="AP2707">
        <v>22.91</v>
      </c>
      <c r="AQ2707">
        <v>12.83</v>
      </c>
      <c r="AS2707">
        <v>7673</v>
      </c>
      <c r="AT2707">
        <v>1681482</v>
      </c>
      <c r="AU2707">
        <v>0.50600000000000001</v>
      </c>
      <c r="AV2707">
        <v>64.349999999999994</v>
      </c>
      <c r="AW2707">
        <v>332915074</v>
      </c>
      <c r="AX2707">
        <v>35.607999999999997</v>
      </c>
      <c r="AY2707">
        <v>38.299999999999997</v>
      </c>
      <c r="AZ2707">
        <v>15.413</v>
      </c>
      <c r="BA2707">
        <v>9.7319999999999993</v>
      </c>
      <c r="BB2707">
        <v>54225.446000000004</v>
      </c>
      <c r="BC2707">
        <v>1.2</v>
      </c>
      <c r="BD2707">
        <v>151.089</v>
      </c>
      <c r="BE2707">
        <v>10.79</v>
      </c>
      <c r="BF2707">
        <v>19.100000000000001</v>
      </c>
      <c r="BG2707">
        <v>24.6</v>
      </c>
      <c r="BI2707">
        <v>2.77</v>
      </c>
      <c r="BJ2707">
        <v>78.86</v>
      </c>
      <c r="BK2707">
        <v>0.92600000000000005</v>
      </c>
    </row>
    <row r="2708" spans="1:67" x14ac:dyDescent="0.3">
      <c r="A2708" t="s">
        <v>210</v>
      </c>
      <c r="B2708" t="s">
        <v>211</v>
      </c>
      <c r="C2708" t="s">
        <v>116</v>
      </c>
      <c r="D2708" s="33">
        <v>44268</v>
      </c>
      <c r="E2708">
        <v>29502321</v>
      </c>
      <c r="F2708">
        <v>56881</v>
      </c>
      <c r="G2708">
        <v>54313.714</v>
      </c>
      <c r="H2708">
        <v>533996</v>
      </c>
      <c r="I2708">
        <v>985</v>
      </c>
      <c r="J2708">
        <v>1251.7139999999999</v>
      </c>
      <c r="K2708">
        <v>88618.159</v>
      </c>
      <c r="L2708">
        <v>170.857</v>
      </c>
      <c r="M2708">
        <v>163.14599999999999</v>
      </c>
      <c r="N2708">
        <v>1604.001</v>
      </c>
      <c r="O2708">
        <v>2.9590000000000001</v>
      </c>
      <c r="P2708">
        <v>3.76</v>
      </c>
      <c r="Q2708">
        <v>0.93</v>
      </c>
      <c r="R2708">
        <v>8907</v>
      </c>
      <c r="S2708">
        <v>26.754999999999999</v>
      </c>
      <c r="T2708">
        <v>34984</v>
      </c>
      <c r="U2708">
        <v>105.084</v>
      </c>
      <c r="X2708">
        <v>33857</v>
      </c>
      <c r="Y2708">
        <v>101.699</v>
      </c>
      <c r="Z2708">
        <v>1027773</v>
      </c>
      <c r="AA2708">
        <v>363851287</v>
      </c>
      <c r="AB2708">
        <v>1092.925</v>
      </c>
      <c r="AC2708">
        <v>3.0870000000000002</v>
      </c>
      <c r="AD2708">
        <v>1242515</v>
      </c>
      <c r="AE2708">
        <v>3.7320000000000002</v>
      </c>
      <c r="AF2708">
        <v>4.2000000000000003E-2</v>
      </c>
      <c r="AG2708">
        <v>23.8</v>
      </c>
      <c r="AH2708" t="s">
        <v>204</v>
      </c>
      <c r="AI2708">
        <v>121405512</v>
      </c>
      <c r="AJ2708">
        <v>77450612</v>
      </c>
      <c r="AK2708">
        <v>43611544</v>
      </c>
      <c r="AM2708">
        <v>2188700</v>
      </c>
      <c r="AN2708">
        <v>2566388</v>
      </c>
      <c r="AO2708">
        <v>36.57</v>
      </c>
      <c r="AP2708">
        <v>23.33</v>
      </c>
      <c r="AQ2708">
        <v>13.14</v>
      </c>
      <c r="AS2708">
        <v>7730</v>
      </c>
      <c r="AT2708">
        <v>1686412</v>
      </c>
      <c r="AU2708">
        <v>0.50800000000000001</v>
      </c>
      <c r="AV2708">
        <v>64.349999999999994</v>
      </c>
      <c r="AW2708">
        <v>332915074</v>
      </c>
      <c r="AX2708">
        <v>35.607999999999997</v>
      </c>
      <c r="AY2708">
        <v>38.299999999999997</v>
      </c>
      <c r="AZ2708">
        <v>15.413</v>
      </c>
      <c r="BA2708">
        <v>9.7319999999999993</v>
      </c>
      <c r="BB2708">
        <v>54225.446000000004</v>
      </c>
      <c r="BC2708">
        <v>1.2</v>
      </c>
      <c r="BD2708">
        <v>151.089</v>
      </c>
      <c r="BE2708">
        <v>10.79</v>
      </c>
      <c r="BF2708">
        <v>19.100000000000001</v>
      </c>
      <c r="BG2708">
        <v>24.6</v>
      </c>
      <c r="BI2708">
        <v>2.77</v>
      </c>
      <c r="BJ2708">
        <v>78.86</v>
      </c>
      <c r="BK2708">
        <v>0.92600000000000005</v>
      </c>
    </row>
    <row r="2709" spans="1:67" x14ac:dyDescent="0.3">
      <c r="A2709" t="s">
        <v>210</v>
      </c>
      <c r="B2709" t="s">
        <v>211</v>
      </c>
      <c r="C2709" t="s">
        <v>116</v>
      </c>
      <c r="D2709" s="33">
        <v>44269</v>
      </c>
      <c r="E2709">
        <v>29541607</v>
      </c>
      <c r="F2709">
        <v>39286</v>
      </c>
      <c r="G2709">
        <v>53980.857000000004</v>
      </c>
      <c r="H2709">
        <v>534528</v>
      </c>
      <c r="I2709">
        <v>532</v>
      </c>
      <c r="J2709">
        <v>1226.143</v>
      </c>
      <c r="K2709">
        <v>88736.164999999994</v>
      </c>
      <c r="L2709">
        <v>118.006</v>
      </c>
      <c r="M2709">
        <v>162.14599999999999</v>
      </c>
      <c r="N2709">
        <v>1605.5989999999999</v>
      </c>
      <c r="O2709">
        <v>1.5980000000000001</v>
      </c>
      <c r="P2709">
        <v>3.6829999999999998</v>
      </c>
      <c r="Q2709">
        <v>0.95</v>
      </c>
      <c r="R2709">
        <v>8775</v>
      </c>
      <c r="S2709">
        <v>26.358000000000001</v>
      </c>
      <c r="T2709">
        <v>34413</v>
      </c>
      <c r="U2709">
        <v>103.369</v>
      </c>
      <c r="X2709">
        <v>33645</v>
      </c>
      <c r="Y2709">
        <v>101.062</v>
      </c>
      <c r="Z2709">
        <v>580736</v>
      </c>
      <c r="AA2709">
        <v>364432023</v>
      </c>
      <c r="AB2709">
        <v>1094.67</v>
      </c>
      <c r="AC2709">
        <v>1.744</v>
      </c>
      <c r="AD2709">
        <v>1238015</v>
      </c>
      <c r="AE2709">
        <v>3.7189999999999999</v>
      </c>
      <c r="AF2709">
        <v>4.2000000000000003E-2</v>
      </c>
      <c r="AG2709">
        <v>23.8</v>
      </c>
      <c r="AH2709" t="s">
        <v>204</v>
      </c>
      <c r="AI2709">
        <v>122388506</v>
      </c>
      <c r="AJ2709">
        <v>78098353</v>
      </c>
      <c r="AK2709">
        <v>44037537</v>
      </c>
      <c r="AM2709">
        <v>982994</v>
      </c>
      <c r="AN2709">
        <v>2574842</v>
      </c>
      <c r="AO2709">
        <v>36.86</v>
      </c>
      <c r="AP2709">
        <v>23.52</v>
      </c>
      <c r="AQ2709">
        <v>13.26</v>
      </c>
      <c r="AS2709">
        <v>7755</v>
      </c>
      <c r="AT2709">
        <v>1682222</v>
      </c>
      <c r="AU2709">
        <v>0.50700000000000001</v>
      </c>
      <c r="AV2709">
        <v>64.349999999999994</v>
      </c>
      <c r="AW2709">
        <v>332915074</v>
      </c>
      <c r="AX2709">
        <v>35.607999999999997</v>
      </c>
      <c r="AY2709">
        <v>38.299999999999997</v>
      </c>
      <c r="AZ2709">
        <v>15.413</v>
      </c>
      <c r="BA2709">
        <v>9.7319999999999993</v>
      </c>
      <c r="BB2709">
        <v>54225.446000000004</v>
      </c>
      <c r="BC2709">
        <v>1.2</v>
      </c>
      <c r="BD2709">
        <v>151.089</v>
      </c>
      <c r="BE2709">
        <v>10.79</v>
      </c>
      <c r="BF2709">
        <v>19.100000000000001</v>
      </c>
      <c r="BG2709">
        <v>24.6</v>
      </c>
      <c r="BI2709">
        <v>2.77</v>
      </c>
      <c r="BJ2709">
        <v>78.86</v>
      </c>
      <c r="BK2709">
        <v>0.92600000000000005</v>
      </c>
      <c r="BL2709">
        <v>603722.4</v>
      </c>
      <c r="BM2709">
        <v>16.850000000000001</v>
      </c>
      <c r="BN2709">
        <v>2.74</v>
      </c>
      <c r="BO2709">
        <v>1813.4426679640201</v>
      </c>
    </row>
    <row r="2710" spans="1:67" x14ac:dyDescent="0.3">
      <c r="A2710" t="s">
        <v>210</v>
      </c>
      <c r="B2710" t="s">
        <v>211</v>
      </c>
      <c r="C2710" t="s">
        <v>116</v>
      </c>
      <c r="D2710" s="33">
        <v>44270</v>
      </c>
      <c r="E2710">
        <v>29592519</v>
      </c>
      <c r="F2710">
        <v>50912</v>
      </c>
      <c r="G2710">
        <v>54963.428999999996</v>
      </c>
      <c r="H2710">
        <v>535240</v>
      </c>
      <c r="I2710">
        <v>712</v>
      </c>
      <c r="J2710">
        <v>1227.143</v>
      </c>
      <c r="K2710">
        <v>88889.092999999993</v>
      </c>
      <c r="L2710">
        <v>152.928</v>
      </c>
      <c r="M2710">
        <v>165.09700000000001</v>
      </c>
      <c r="N2710">
        <v>1607.7370000000001</v>
      </c>
      <c r="O2710">
        <v>2.1389999999999998</v>
      </c>
      <c r="P2710">
        <v>3.6859999999999999</v>
      </c>
      <c r="Q2710">
        <v>0.96</v>
      </c>
      <c r="R2710">
        <v>8787</v>
      </c>
      <c r="S2710">
        <v>26.393999999999998</v>
      </c>
      <c r="T2710">
        <v>34701</v>
      </c>
      <c r="U2710">
        <v>104.23399999999999</v>
      </c>
      <c r="X2710">
        <v>33531</v>
      </c>
      <c r="Y2710">
        <v>100.71899999999999</v>
      </c>
      <c r="Z2710">
        <v>953780</v>
      </c>
      <c r="AA2710">
        <v>365385803</v>
      </c>
      <c r="AB2710">
        <v>1097.5350000000001</v>
      </c>
      <c r="AC2710">
        <v>2.8650000000000002</v>
      </c>
      <c r="AD2710">
        <v>1234030</v>
      </c>
      <c r="AE2710">
        <v>3.7069999999999999</v>
      </c>
      <c r="AF2710">
        <v>4.2000000000000003E-2</v>
      </c>
      <c r="AG2710">
        <v>23.8</v>
      </c>
      <c r="AH2710" t="s">
        <v>204</v>
      </c>
      <c r="AI2710">
        <v>124668350</v>
      </c>
      <c r="AJ2710">
        <v>79595085</v>
      </c>
      <c r="AK2710">
        <v>44905540</v>
      </c>
      <c r="AM2710">
        <v>2279844</v>
      </c>
      <c r="AN2710">
        <v>2591593</v>
      </c>
      <c r="AO2710">
        <v>37.549999999999997</v>
      </c>
      <c r="AP2710">
        <v>23.97</v>
      </c>
      <c r="AQ2710">
        <v>13.53</v>
      </c>
      <c r="AS2710">
        <v>7806</v>
      </c>
      <c r="AT2710">
        <v>1684399</v>
      </c>
      <c r="AU2710">
        <v>0.50700000000000001</v>
      </c>
      <c r="AV2710">
        <v>64.349999999999994</v>
      </c>
      <c r="AW2710">
        <v>332915074</v>
      </c>
      <c r="AX2710">
        <v>35.607999999999997</v>
      </c>
      <c r="AY2710">
        <v>38.299999999999997</v>
      </c>
      <c r="AZ2710">
        <v>15.413</v>
      </c>
      <c r="BA2710">
        <v>9.7319999999999993</v>
      </c>
      <c r="BB2710">
        <v>54225.446000000004</v>
      </c>
      <c r="BC2710">
        <v>1.2</v>
      </c>
      <c r="BD2710">
        <v>151.089</v>
      </c>
      <c r="BE2710">
        <v>10.79</v>
      </c>
      <c r="BF2710">
        <v>19.100000000000001</v>
      </c>
      <c r="BG2710">
        <v>24.6</v>
      </c>
      <c r="BI2710">
        <v>2.77</v>
      </c>
      <c r="BJ2710">
        <v>78.86</v>
      </c>
      <c r="BK2710">
        <v>0.92600000000000005</v>
      </c>
    </row>
    <row r="2711" spans="1:67" x14ac:dyDescent="0.3">
      <c r="A2711" t="s">
        <v>210</v>
      </c>
      <c r="B2711" t="s">
        <v>211</v>
      </c>
      <c r="C2711" t="s">
        <v>116</v>
      </c>
      <c r="D2711" s="33">
        <v>44271</v>
      </c>
      <c r="E2711">
        <v>29646605</v>
      </c>
      <c r="F2711">
        <v>54086</v>
      </c>
      <c r="G2711">
        <v>54762.571000000004</v>
      </c>
      <c r="H2711">
        <v>536501</v>
      </c>
      <c r="I2711">
        <v>1261</v>
      </c>
      <c r="J2711">
        <v>1152.4290000000001</v>
      </c>
      <c r="K2711">
        <v>89051.554999999993</v>
      </c>
      <c r="L2711">
        <v>162.46199999999999</v>
      </c>
      <c r="M2711">
        <v>164.494</v>
      </c>
      <c r="N2711">
        <v>1611.5250000000001</v>
      </c>
      <c r="O2711">
        <v>3.7879999999999998</v>
      </c>
      <c r="P2711">
        <v>3.4620000000000002</v>
      </c>
      <c r="Q2711">
        <v>0.96</v>
      </c>
      <c r="R2711">
        <v>8736</v>
      </c>
      <c r="S2711">
        <v>26.241</v>
      </c>
      <c r="T2711">
        <v>34577</v>
      </c>
      <c r="U2711">
        <v>103.861</v>
      </c>
      <c r="X2711">
        <v>33410</v>
      </c>
      <c r="Y2711">
        <v>100.35599999999999</v>
      </c>
      <c r="Z2711">
        <v>1504446</v>
      </c>
      <c r="AA2711">
        <v>366890249</v>
      </c>
      <c r="AB2711">
        <v>1102.0540000000001</v>
      </c>
      <c r="AC2711">
        <v>4.5190000000000001</v>
      </c>
      <c r="AD2711">
        <v>1228142</v>
      </c>
      <c r="AE2711">
        <v>3.6890000000000001</v>
      </c>
      <c r="AF2711">
        <v>4.2999999999999997E-2</v>
      </c>
      <c r="AG2711">
        <v>23.3</v>
      </c>
      <c r="AH2711" t="s">
        <v>204</v>
      </c>
      <c r="AI2711">
        <v>127554046</v>
      </c>
      <c r="AJ2711">
        <v>81524300</v>
      </c>
      <c r="AK2711">
        <v>45952832</v>
      </c>
      <c r="AM2711">
        <v>2885696</v>
      </c>
      <c r="AN2711">
        <v>2617413</v>
      </c>
      <c r="AO2711">
        <v>38.42</v>
      </c>
      <c r="AP2711">
        <v>24.55</v>
      </c>
      <c r="AQ2711">
        <v>13.84</v>
      </c>
      <c r="AS2711">
        <v>7884</v>
      </c>
      <c r="AT2711">
        <v>1701729</v>
      </c>
      <c r="AU2711">
        <v>0.51300000000000001</v>
      </c>
      <c r="AV2711">
        <v>64.349999999999994</v>
      </c>
      <c r="AW2711">
        <v>332915074</v>
      </c>
      <c r="AX2711">
        <v>35.607999999999997</v>
      </c>
      <c r="AY2711">
        <v>38.299999999999997</v>
      </c>
      <c r="AZ2711">
        <v>15.413</v>
      </c>
      <c r="BA2711">
        <v>9.7319999999999993</v>
      </c>
      <c r="BB2711">
        <v>54225.446000000004</v>
      </c>
      <c r="BC2711">
        <v>1.2</v>
      </c>
      <c r="BD2711">
        <v>151.089</v>
      </c>
      <c r="BE2711">
        <v>10.79</v>
      </c>
      <c r="BF2711">
        <v>19.100000000000001</v>
      </c>
      <c r="BG2711">
        <v>24.6</v>
      </c>
      <c r="BI2711">
        <v>2.77</v>
      </c>
      <c r="BJ2711">
        <v>78.86</v>
      </c>
      <c r="BK2711">
        <v>0.92600000000000005</v>
      </c>
    </row>
    <row r="2712" spans="1:67" x14ac:dyDescent="0.3">
      <c r="A2712" t="s">
        <v>210</v>
      </c>
      <c r="B2712" t="s">
        <v>211</v>
      </c>
      <c r="C2712" t="s">
        <v>116</v>
      </c>
      <c r="D2712" s="33">
        <v>44272</v>
      </c>
      <c r="E2712">
        <v>29705897</v>
      </c>
      <c r="F2712">
        <v>59292</v>
      </c>
      <c r="G2712">
        <v>54980.571000000004</v>
      </c>
      <c r="H2712">
        <v>537718</v>
      </c>
      <c r="I2712">
        <v>1217</v>
      </c>
      <c r="J2712">
        <v>1101.7139999999999</v>
      </c>
      <c r="K2712">
        <v>89229.653999999995</v>
      </c>
      <c r="L2712">
        <v>178.09899999999999</v>
      </c>
      <c r="M2712">
        <v>165.149</v>
      </c>
      <c r="N2712">
        <v>1615.181</v>
      </c>
      <c r="O2712">
        <v>3.6560000000000001</v>
      </c>
      <c r="P2712">
        <v>3.3090000000000002</v>
      </c>
      <c r="Q2712">
        <v>0.96</v>
      </c>
      <c r="R2712">
        <v>8682</v>
      </c>
      <c r="S2712">
        <v>26.079000000000001</v>
      </c>
      <c r="T2712">
        <v>34595</v>
      </c>
      <c r="U2712">
        <v>103.91500000000001</v>
      </c>
      <c r="X2712">
        <v>33169</v>
      </c>
      <c r="Y2712">
        <v>99.632000000000005</v>
      </c>
      <c r="Z2712">
        <v>1622800</v>
      </c>
      <c r="AA2712">
        <v>368513049</v>
      </c>
      <c r="AB2712">
        <v>1106.9280000000001</v>
      </c>
      <c r="AC2712">
        <v>4.875</v>
      </c>
      <c r="AD2712">
        <v>1228322</v>
      </c>
      <c r="AE2712">
        <v>3.69</v>
      </c>
      <c r="AF2712">
        <v>4.2999999999999997E-2</v>
      </c>
      <c r="AG2712">
        <v>23.3</v>
      </c>
      <c r="AH2712" t="s">
        <v>204</v>
      </c>
      <c r="AI2712">
        <v>130720505</v>
      </c>
      <c r="AJ2712">
        <v>83651140</v>
      </c>
      <c r="AK2712">
        <v>47081690</v>
      </c>
      <c r="AM2712">
        <v>3166459</v>
      </c>
      <c r="AN2712">
        <v>2623739</v>
      </c>
      <c r="AO2712">
        <v>39.369999999999997</v>
      </c>
      <c r="AP2712">
        <v>25.2</v>
      </c>
      <c r="AQ2712">
        <v>14.18</v>
      </c>
      <c r="AS2712">
        <v>7903</v>
      </c>
      <c r="AT2712">
        <v>1711048</v>
      </c>
      <c r="AU2712">
        <v>0.51500000000000001</v>
      </c>
      <c r="AV2712">
        <v>64.349999999999994</v>
      </c>
      <c r="AW2712">
        <v>332915074</v>
      </c>
      <c r="AX2712">
        <v>35.607999999999997</v>
      </c>
      <c r="AY2712">
        <v>38.299999999999997</v>
      </c>
      <c r="AZ2712">
        <v>15.413</v>
      </c>
      <c r="BA2712">
        <v>9.7319999999999993</v>
      </c>
      <c r="BB2712">
        <v>54225.446000000004</v>
      </c>
      <c r="BC2712">
        <v>1.2</v>
      </c>
      <c r="BD2712">
        <v>151.089</v>
      </c>
      <c r="BE2712">
        <v>10.79</v>
      </c>
      <c r="BF2712">
        <v>19.100000000000001</v>
      </c>
      <c r="BG2712">
        <v>24.6</v>
      </c>
      <c r="BI2712">
        <v>2.77</v>
      </c>
      <c r="BJ2712">
        <v>78.86</v>
      </c>
      <c r="BK2712">
        <v>0.92600000000000005</v>
      </c>
    </row>
    <row r="2713" spans="1:67" x14ac:dyDescent="0.3">
      <c r="A2713" t="s">
        <v>210</v>
      </c>
      <c r="B2713" t="s">
        <v>211</v>
      </c>
      <c r="C2713" t="s">
        <v>116</v>
      </c>
      <c r="D2713" s="33">
        <v>44273</v>
      </c>
      <c r="E2713">
        <v>29768292</v>
      </c>
      <c r="F2713">
        <v>62395</v>
      </c>
      <c r="G2713">
        <v>55068.428999999996</v>
      </c>
      <c r="H2713">
        <v>539366</v>
      </c>
      <c r="I2713">
        <v>1648</v>
      </c>
      <c r="J2713">
        <v>1112.2860000000001</v>
      </c>
      <c r="K2713">
        <v>89417.074999999997</v>
      </c>
      <c r="L2713">
        <v>187.42</v>
      </c>
      <c r="M2713">
        <v>165.41300000000001</v>
      </c>
      <c r="N2713">
        <v>1620.1310000000001</v>
      </c>
      <c r="O2713">
        <v>4.95</v>
      </c>
      <c r="P2713">
        <v>3.3410000000000002</v>
      </c>
      <c r="Q2713">
        <v>0.97</v>
      </c>
      <c r="R2713">
        <v>8521</v>
      </c>
      <c r="S2713">
        <v>25.594999999999999</v>
      </c>
      <c r="T2713">
        <v>34104</v>
      </c>
      <c r="U2713">
        <v>102.441</v>
      </c>
      <c r="X2713">
        <v>33154</v>
      </c>
      <c r="Y2713">
        <v>99.587000000000003</v>
      </c>
      <c r="Z2713">
        <v>1479579</v>
      </c>
      <c r="AA2713">
        <v>369992628</v>
      </c>
      <c r="AB2713">
        <v>1111.3720000000001</v>
      </c>
      <c r="AC2713">
        <v>4.444</v>
      </c>
      <c r="AD2713">
        <v>1224652</v>
      </c>
      <c r="AE2713">
        <v>3.6789999999999998</v>
      </c>
      <c r="AF2713">
        <v>4.2999999999999997E-2</v>
      </c>
      <c r="AG2713">
        <v>23.3</v>
      </c>
      <c r="AH2713" t="s">
        <v>204</v>
      </c>
      <c r="AI2713">
        <v>134120623</v>
      </c>
      <c r="AJ2713">
        <v>85945469</v>
      </c>
      <c r="AK2713">
        <v>48284952</v>
      </c>
      <c r="AM2713">
        <v>3400118</v>
      </c>
      <c r="AN2713">
        <v>2618419</v>
      </c>
      <c r="AO2713">
        <v>40.4</v>
      </c>
      <c r="AP2713">
        <v>25.89</v>
      </c>
      <c r="AQ2713">
        <v>14.54</v>
      </c>
      <c r="AS2713">
        <v>7887</v>
      </c>
      <c r="AT2713">
        <v>1713648</v>
      </c>
      <c r="AU2713">
        <v>0.51600000000000001</v>
      </c>
      <c r="AV2713">
        <v>64.349999999999994</v>
      </c>
      <c r="AW2713">
        <v>332915074</v>
      </c>
      <c r="AX2713">
        <v>35.607999999999997</v>
      </c>
      <c r="AY2713">
        <v>38.299999999999997</v>
      </c>
      <c r="AZ2713">
        <v>15.413</v>
      </c>
      <c r="BA2713">
        <v>9.7319999999999993</v>
      </c>
      <c r="BB2713">
        <v>54225.446000000004</v>
      </c>
      <c r="BC2713">
        <v>1.2</v>
      </c>
      <c r="BD2713">
        <v>151.089</v>
      </c>
      <c r="BE2713">
        <v>10.79</v>
      </c>
      <c r="BF2713">
        <v>19.100000000000001</v>
      </c>
      <c r="BG2713">
        <v>24.6</v>
      </c>
      <c r="BI2713">
        <v>2.77</v>
      </c>
      <c r="BJ2713">
        <v>78.86</v>
      </c>
      <c r="BK2713">
        <v>0.92600000000000005</v>
      </c>
    </row>
    <row r="2714" spans="1:67" x14ac:dyDescent="0.3">
      <c r="A2714" t="s">
        <v>210</v>
      </c>
      <c r="B2714" t="s">
        <v>211</v>
      </c>
      <c r="C2714" t="s">
        <v>116</v>
      </c>
      <c r="D2714" s="33">
        <v>44274</v>
      </c>
      <c r="E2714">
        <v>29829947</v>
      </c>
      <c r="F2714">
        <v>61655</v>
      </c>
      <c r="G2714">
        <v>54929.571000000004</v>
      </c>
      <c r="H2714">
        <v>540412</v>
      </c>
      <c r="I2714">
        <v>1046</v>
      </c>
      <c r="J2714">
        <v>1057.2860000000001</v>
      </c>
      <c r="K2714">
        <v>89602.271999999997</v>
      </c>
      <c r="L2714">
        <v>185.197</v>
      </c>
      <c r="M2714">
        <v>164.99600000000001</v>
      </c>
      <c r="N2714">
        <v>1623.2729999999999</v>
      </c>
      <c r="O2714">
        <v>3.1419999999999999</v>
      </c>
      <c r="P2714">
        <v>3.1760000000000002</v>
      </c>
      <c r="Q2714">
        <v>0.99</v>
      </c>
      <c r="R2714">
        <v>8422</v>
      </c>
      <c r="S2714">
        <v>25.297999999999998</v>
      </c>
      <c r="T2714">
        <v>34035</v>
      </c>
      <c r="U2714">
        <v>102.233</v>
      </c>
      <c r="X2714">
        <v>32830</v>
      </c>
      <c r="Y2714">
        <v>98.614000000000004</v>
      </c>
      <c r="Z2714">
        <v>1347910</v>
      </c>
      <c r="AA2714">
        <v>371340538</v>
      </c>
      <c r="AB2714">
        <v>1115.421</v>
      </c>
      <c r="AC2714">
        <v>4.0490000000000004</v>
      </c>
      <c r="AD2714">
        <v>1216718</v>
      </c>
      <c r="AE2714">
        <v>3.6549999999999998</v>
      </c>
      <c r="AF2714">
        <v>4.3999999999999997E-2</v>
      </c>
      <c r="AG2714">
        <v>22.7</v>
      </c>
      <c r="AH2714" t="s">
        <v>204</v>
      </c>
      <c r="AI2714">
        <v>137456937</v>
      </c>
      <c r="AJ2714">
        <v>88158575</v>
      </c>
      <c r="AK2714">
        <v>49506827</v>
      </c>
      <c r="AM2714">
        <v>3336314</v>
      </c>
      <c r="AN2714">
        <v>2605732</v>
      </c>
      <c r="AO2714">
        <v>41.4</v>
      </c>
      <c r="AP2714">
        <v>26.55</v>
      </c>
      <c r="AQ2714">
        <v>14.91</v>
      </c>
      <c r="AS2714">
        <v>7848</v>
      </c>
      <c r="AT2714">
        <v>1727457</v>
      </c>
      <c r="AU2714">
        <v>0.52</v>
      </c>
      <c r="AV2714">
        <v>64.349999999999994</v>
      </c>
      <c r="AW2714">
        <v>332915074</v>
      </c>
      <c r="AX2714">
        <v>35.607999999999997</v>
      </c>
      <c r="AY2714">
        <v>38.299999999999997</v>
      </c>
      <c r="AZ2714">
        <v>15.413</v>
      </c>
      <c r="BA2714">
        <v>9.7319999999999993</v>
      </c>
      <c r="BB2714">
        <v>54225.446000000004</v>
      </c>
      <c r="BC2714">
        <v>1.2</v>
      </c>
      <c r="BD2714">
        <v>151.089</v>
      </c>
      <c r="BE2714">
        <v>10.79</v>
      </c>
      <c r="BF2714">
        <v>19.100000000000001</v>
      </c>
      <c r="BG2714">
        <v>24.6</v>
      </c>
      <c r="BI2714">
        <v>2.77</v>
      </c>
      <c r="BJ2714">
        <v>78.86</v>
      </c>
      <c r="BK2714">
        <v>0.92600000000000005</v>
      </c>
    </row>
    <row r="2715" spans="1:67" x14ac:dyDescent="0.3">
      <c r="A2715" t="s">
        <v>210</v>
      </c>
      <c r="B2715" t="s">
        <v>211</v>
      </c>
      <c r="C2715" t="s">
        <v>116</v>
      </c>
      <c r="D2715" s="33">
        <v>44275</v>
      </c>
      <c r="E2715">
        <v>29888855</v>
      </c>
      <c r="F2715">
        <v>58908</v>
      </c>
      <c r="G2715">
        <v>55219.142999999996</v>
      </c>
      <c r="H2715">
        <v>541189</v>
      </c>
      <c r="I2715">
        <v>777</v>
      </c>
      <c r="J2715">
        <v>1027.5709999999999</v>
      </c>
      <c r="K2715">
        <v>89779.217999999993</v>
      </c>
      <c r="L2715">
        <v>176.946</v>
      </c>
      <c r="M2715">
        <v>165.86600000000001</v>
      </c>
      <c r="N2715">
        <v>1625.607</v>
      </c>
      <c r="O2715">
        <v>2.3340000000000001</v>
      </c>
      <c r="P2715">
        <v>3.0870000000000002</v>
      </c>
      <c r="Q2715">
        <v>1</v>
      </c>
      <c r="R2715">
        <v>8241</v>
      </c>
      <c r="S2715">
        <v>24.754000000000001</v>
      </c>
      <c r="T2715">
        <v>33214</v>
      </c>
      <c r="U2715">
        <v>99.766999999999996</v>
      </c>
      <c r="X2715">
        <v>32980</v>
      </c>
      <c r="Y2715">
        <v>99.063999999999993</v>
      </c>
      <c r="Z2715">
        <v>991313</v>
      </c>
      <c r="AA2715">
        <v>372331851</v>
      </c>
      <c r="AB2715">
        <v>1118.3989999999999</v>
      </c>
      <c r="AC2715">
        <v>2.9780000000000002</v>
      </c>
      <c r="AD2715">
        <v>1211509</v>
      </c>
      <c r="AE2715">
        <v>3.6389999999999998</v>
      </c>
      <c r="AF2715">
        <v>4.3999999999999997E-2</v>
      </c>
      <c r="AG2715">
        <v>22.7</v>
      </c>
      <c r="AH2715" t="s">
        <v>204</v>
      </c>
      <c r="AI2715">
        <v>139611079</v>
      </c>
      <c r="AJ2715">
        <v>89568916</v>
      </c>
      <c r="AK2715">
        <v>50365862</v>
      </c>
      <c r="AM2715">
        <v>2154142</v>
      </c>
      <c r="AN2715">
        <v>2600795</v>
      </c>
      <c r="AO2715">
        <v>42.05</v>
      </c>
      <c r="AP2715">
        <v>26.98</v>
      </c>
      <c r="AQ2715">
        <v>15.17</v>
      </c>
      <c r="AS2715">
        <v>7834</v>
      </c>
      <c r="AT2715">
        <v>1731186</v>
      </c>
      <c r="AU2715">
        <v>0.52100000000000002</v>
      </c>
      <c r="AV2715">
        <v>64.349999999999994</v>
      </c>
      <c r="AW2715">
        <v>332915074</v>
      </c>
      <c r="AX2715">
        <v>35.607999999999997</v>
      </c>
      <c r="AY2715">
        <v>38.299999999999997</v>
      </c>
      <c r="AZ2715">
        <v>15.413</v>
      </c>
      <c r="BA2715">
        <v>9.7319999999999993</v>
      </c>
      <c r="BB2715">
        <v>54225.446000000004</v>
      </c>
      <c r="BC2715">
        <v>1.2</v>
      </c>
      <c r="BD2715">
        <v>151.089</v>
      </c>
      <c r="BE2715">
        <v>10.79</v>
      </c>
      <c r="BF2715">
        <v>19.100000000000001</v>
      </c>
      <c r="BG2715">
        <v>24.6</v>
      </c>
      <c r="BI2715">
        <v>2.77</v>
      </c>
      <c r="BJ2715">
        <v>78.86</v>
      </c>
      <c r="BK2715">
        <v>0.92600000000000005</v>
      </c>
    </row>
    <row r="2716" spans="1:67" x14ac:dyDescent="0.3">
      <c r="A2716" t="s">
        <v>210</v>
      </c>
      <c r="B2716" t="s">
        <v>211</v>
      </c>
      <c r="C2716" t="s">
        <v>116</v>
      </c>
      <c r="D2716" s="33">
        <v>44276</v>
      </c>
      <c r="E2716">
        <v>29924232</v>
      </c>
      <c r="F2716">
        <v>35377</v>
      </c>
      <c r="G2716">
        <v>54660.714</v>
      </c>
      <c r="H2716">
        <v>541944</v>
      </c>
      <c r="I2716">
        <v>755</v>
      </c>
      <c r="J2716">
        <v>1059.4290000000001</v>
      </c>
      <c r="K2716">
        <v>89885.482000000004</v>
      </c>
      <c r="L2716">
        <v>106.264</v>
      </c>
      <c r="M2716">
        <v>164.18799999999999</v>
      </c>
      <c r="N2716">
        <v>1627.875</v>
      </c>
      <c r="O2716">
        <v>2.2679999999999998</v>
      </c>
      <c r="P2716">
        <v>3.1819999999999999</v>
      </c>
      <c r="Q2716">
        <v>1.01</v>
      </c>
      <c r="R2716">
        <v>8127</v>
      </c>
      <c r="S2716">
        <v>24.411999999999999</v>
      </c>
      <c r="T2716">
        <v>33283</v>
      </c>
      <c r="U2716">
        <v>99.974000000000004</v>
      </c>
      <c r="X2716">
        <v>32999</v>
      </c>
      <c r="Y2716">
        <v>99.120999999999995</v>
      </c>
      <c r="Z2716">
        <v>615292</v>
      </c>
      <c r="AA2716">
        <v>372947143</v>
      </c>
      <c r="AB2716">
        <v>1120.2470000000001</v>
      </c>
      <c r="AC2716">
        <v>1.8480000000000001</v>
      </c>
      <c r="AD2716">
        <v>1216446</v>
      </c>
      <c r="AE2716">
        <v>3.6539999999999999</v>
      </c>
      <c r="AF2716">
        <v>4.3999999999999997E-2</v>
      </c>
      <c r="AG2716">
        <v>22.7</v>
      </c>
      <c r="AH2716" t="s">
        <v>204</v>
      </c>
      <c r="AI2716">
        <v>140629518</v>
      </c>
      <c r="AJ2716">
        <v>90251575</v>
      </c>
      <c r="AK2716">
        <v>50736654</v>
      </c>
      <c r="AM2716">
        <v>1018439</v>
      </c>
      <c r="AN2716">
        <v>2605859</v>
      </c>
      <c r="AO2716">
        <v>42.36</v>
      </c>
      <c r="AP2716">
        <v>27.18</v>
      </c>
      <c r="AQ2716">
        <v>15.28</v>
      </c>
      <c r="AS2716">
        <v>7849</v>
      </c>
      <c r="AT2716">
        <v>1736175</v>
      </c>
      <c r="AU2716">
        <v>0.52300000000000002</v>
      </c>
      <c r="AV2716">
        <v>64.349999999999994</v>
      </c>
      <c r="AW2716">
        <v>332915074</v>
      </c>
      <c r="AX2716">
        <v>35.607999999999997</v>
      </c>
      <c r="AY2716">
        <v>38.299999999999997</v>
      </c>
      <c r="AZ2716">
        <v>15.413</v>
      </c>
      <c r="BA2716">
        <v>9.7319999999999993</v>
      </c>
      <c r="BB2716">
        <v>54225.446000000004</v>
      </c>
      <c r="BC2716">
        <v>1.2</v>
      </c>
      <c r="BD2716">
        <v>151.089</v>
      </c>
      <c r="BE2716">
        <v>10.79</v>
      </c>
      <c r="BF2716">
        <v>19.100000000000001</v>
      </c>
      <c r="BG2716">
        <v>24.6</v>
      </c>
      <c r="BI2716">
        <v>2.77</v>
      </c>
      <c r="BJ2716">
        <v>78.86</v>
      </c>
      <c r="BK2716">
        <v>0.92600000000000005</v>
      </c>
      <c r="BL2716">
        <v>604916.6</v>
      </c>
      <c r="BM2716">
        <v>16.61</v>
      </c>
      <c r="BN2716">
        <v>2.02</v>
      </c>
      <c r="BO2716">
        <v>1817.02976897946</v>
      </c>
    </row>
    <row r="2717" spans="1:67" x14ac:dyDescent="0.3">
      <c r="A2717" t="s">
        <v>210</v>
      </c>
      <c r="B2717" t="s">
        <v>211</v>
      </c>
      <c r="C2717" t="s">
        <v>116</v>
      </c>
      <c r="D2717" s="33">
        <v>44277</v>
      </c>
      <c r="E2717">
        <v>29971545</v>
      </c>
      <c r="F2717">
        <v>47313</v>
      </c>
      <c r="G2717">
        <v>54146.571000000004</v>
      </c>
      <c r="H2717">
        <v>542507</v>
      </c>
      <c r="I2717">
        <v>563</v>
      </c>
      <c r="J2717">
        <v>1038.143</v>
      </c>
      <c r="K2717">
        <v>90027.6</v>
      </c>
      <c r="L2717">
        <v>142.11699999999999</v>
      </c>
      <c r="M2717">
        <v>162.64400000000001</v>
      </c>
      <c r="N2717">
        <v>1629.566</v>
      </c>
      <c r="O2717">
        <v>1.6910000000000001</v>
      </c>
      <c r="P2717">
        <v>3.1179999999999999</v>
      </c>
      <c r="Q2717">
        <v>1.03</v>
      </c>
      <c r="R2717">
        <v>8347</v>
      </c>
      <c r="S2717">
        <v>25.071999999999999</v>
      </c>
      <c r="T2717">
        <v>33742</v>
      </c>
      <c r="U2717">
        <v>101.35299999999999</v>
      </c>
      <c r="X2717">
        <v>33051</v>
      </c>
      <c r="Y2717">
        <v>99.278000000000006</v>
      </c>
      <c r="Z2717">
        <v>978974</v>
      </c>
      <c r="AA2717">
        <v>373926117</v>
      </c>
      <c r="AB2717">
        <v>1123.1880000000001</v>
      </c>
      <c r="AC2717">
        <v>2.9409999999999998</v>
      </c>
      <c r="AD2717">
        <v>1220045</v>
      </c>
      <c r="AE2717">
        <v>3.665</v>
      </c>
      <c r="AF2717">
        <v>4.3999999999999997E-2</v>
      </c>
      <c r="AG2717">
        <v>22.7</v>
      </c>
      <c r="AH2717" t="s">
        <v>204</v>
      </c>
      <c r="AI2717">
        <v>142992437</v>
      </c>
      <c r="AJ2717">
        <v>91855080</v>
      </c>
      <c r="AK2717">
        <v>51542647</v>
      </c>
      <c r="AM2717">
        <v>2362919</v>
      </c>
      <c r="AN2717">
        <v>2617727</v>
      </c>
      <c r="AO2717">
        <v>43.07</v>
      </c>
      <c r="AP2717">
        <v>27.67</v>
      </c>
      <c r="AQ2717">
        <v>15.52</v>
      </c>
      <c r="AS2717">
        <v>7885</v>
      </c>
      <c r="AT2717">
        <v>1751428</v>
      </c>
      <c r="AU2717">
        <v>0.52800000000000002</v>
      </c>
      <c r="AV2717">
        <v>66.2</v>
      </c>
      <c r="AW2717">
        <v>332915074</v>
      </c>
      <c r="AX2717">
        <v>35.607999999999997</v>
      </c>
      <c r="AY2717">
        <v>38.299999999999997</v>
      </c>
      <c r="AZ2717">
        <v>15.413</v>
      </c>
      <c r="BA2717">
        <v>9.7319999999999993</v>
      </c>
      <c r="BB2717">
        <v>54225.446000000004</v>
      </c>
      <c r="BC2717">
        <v>1.2</v>
      </c>
      <c r="BD2717">
        <v>151.089</v>
      </c>
      <c r="BE2717">
        <v>10.79</v>
      </c>
      <c r="BF2717">
        <v>19.100000000000001</v>
      </c>
      <c r="BG2717">
        <v>24.6</v>
      </c>
      <c r="BI2717">
        <v>2.77</v>
      </c>
      <c r="BJ2717">
        <v>78.86</v>
      </c>
      <c r="BK2717">
        <v>0.92600000000000005</v>
      </c>
    </row>
    <row r="2718" spans="1:67" x14ac:dyDescent="0.3">
      <c r="A2718" t="s">
        <v>210</v>
      </c>
      <c r="B2718" t="s">
        <v>211</v>
      </c>
      <c r="C2718" t="s">
        <v>116</v>
      </c>
      <c r="D2718" s="33">
        <v>44278</v>
      </c>
      <c r="E2718">
        <v>30024425</v>
      </c>
      <c r="F2718">
        <v>52880</v>
      </c>
      <c r="G2718">
        <v>53974.286</v>
      </c>
      <c r="H2718">
        <v>543462</v>
      </c>
      <c r="I2718">
        <v>955</v>
      </c>
      <c r="J2718">
        <v>994.42899999999997</v>
      </c>
      <c r="K2718">
        <v>90186.438999999998</v>
      </c>
      <c r="L2718">
        <v>158.839</v>
      </c>
      <c r="M2718">
        <v>162.126</v>
      </c>
      <c r="N2718">
        <v>1632.434</v>
      </c>
      <c r="O2718">
        <v>2.8690000000000002</v>
      </c>
      <c r="P2718">
        <v>2.9870000000000001</v>
      </c>
      <c r="Q2718">
        <v>1.06</v>
      </c>
      <c r="R2718">
        <v>8379</v>
      </c>
      <c r="S2718">
        <v>25.169</v>
      </c>
      <c r="T2718">
        <v>33996</v>
      </c>
      <c r="U2718">
        <v>102.116</v>
      </c>
      <c r="X2718">
        <v>33334</v>
      </c>
      <c r="Y2718">
        <v>100.128</v>
      </c>
      <c r="Z2718">
        <v>1535075</v>
      </c>
      <c r="AA2718">
        <v>375461192</v>
      </c>
      <c r="AB2718">
        <v>1127.799</v>
      </c>
      <c r="AC2718">
        <v>4.6109999999999998</v>
      </c>
      <c r="AD2718">
        <v>1224420</v>
      </c>
      <c r="AE2718">
        <v>3.6779999999999999</v>
      </c>
      <c r="AF2718">
        <v>4.4999999999999998E-2</v>
      </c>
      <c r="AG2718">
        <v>22.2</v>
      </c>
      <c r="AH2718" t="s">
        <v>204</v>
      </c>
      <c r="AI2718">
        <v>146055781</v>
      </c>
      <c r="AJ2718">
        <v>93837093</v>
      </c>
      <c r="AK2718">
        <v>52693241</v>
      </c>
      <c r="AM2718">
        <v>3063344</v>
      </c>
      <c r="AN2718">
        <v>2643105</v>
      </c>
      <c r="AO2718">
        <v>43.99</v>
      </c>
      <c r="AP2718">
        <v>28.26</v>
      </c>
      <c r="AQ2718">
        <v>15.87</v>
      </c>
      <c r="AS2718">
        <v>7961</v>
      </c>
      <c r="AT2718">
        <v>1758970</v>
      </c>
      <c r="AU2718">
        <v>0.53</v>
      </c>
      <c r="AV2718">
        <v>61.57</v>
      </c>
      <c r="AW2718">
        <v>332915074</v>
      </c>
      <c r="AX2718">
        <v>35.607999999999997</v>
      </c>
      <c r="AY2718">
        <v>38.299999999999997</v>
      </c>
      <c r="AZ2718">
        <v>15.413</v>
      </c>
      <c r="BA2718">
        <v>9.7319999999999993</v>
      </c>
      <c r="BB2718">
        <v>54225.446000000004</v>
      </c>
      <c r="BC2718">
        <v>1.2</v>
      </c>
      <c r="BD2718">
        <v>151.089</v>
      </c>
      <c r="BE2718">
        <v>10.79</v>
      </c>
      <c r="BF2718">
        <v>19.100000000000001</v>
      </c>
      <c r="BG2718">
        <v>24.6</v>
      </c>
      <c r="BI2718">
        <v>2.77</v>
      </c>
      <c r="BJ2718">
        <v>78.86</v>
      </c>
      <c r="BK2718">
        <v>0.92600000000000005</v>
      </c>
    </row>
    <row r="2719" spans="1:67" x14ac:dyDescent="0.3">
      <c r="A2719" t="s">
        <v>210</v>
      </c>
      <c r="B2719" t="s">
        <v>211</v>
      </c>
      <c r="C2719" t="s">
        <v>116</v>
      </c>
      <c r="D2719" s="33">
        <v>44279</v>
      </c>
      <c r="E2719">
        <v>30112119</v>
      </c>
      <c r="F2719">
        <v>87694</v>
      </c>
      <c r="G2719">
        <v>58031.714</v>
      </c>
      <c r="H2719">
        <v>544956</v>
      </c>
      <c r="I2719">
        <v>1494</v>
      </c>
      <c r="J2719">
        <v>1034</v>
      </c>
      <c r="K2719">
        <v>90449.850999999995</v>
      </c>
      <c r="L2719">
        <v>263.41300000000001</v>
      </c>
      <c r="M2719">
        <v>174.31399999999999</v>
      </c>
      <c r="N2719">
        <v>1636.922</v>
      </c>
      <c r="O2719">
        <v>4.4880000000000004</v>
      </c>
      <c r="P2719">
        <v>3.1059999999999999</v>
      </c>
      <c r="Q2719">
        <v>1.1000000000000001</v>
      </c>
      <c r="R2719">
        <v>8489</v>
      </c>
      <c r="S2719">
        <v>25.498999999999999</v>
      </c>
      <c r="T2719">
        <v>34368</v>
      </c>
      <c r="U2719">
        <v>103.23399999999999</v>
      </c>
      <c r="X2719">
        <v>33606</v>
      </c>
      <c r="Y2719">
        <v>100.94499999999999</v>
      </c>
      <c r="Z2719">
        <v>1662693</v>
      </c>
      <c r="AA2719">
        <v>377123885</v>
      </c>
      <c r="AB2719">
        <v>1132.7929999999999</v>
      </c>
      <c r="AC2719">
        <v>4.9939999999999998</v>
      </c>
      <c r="AD2719">
        <v>1230119</v>
      </c>
      <c r="AE2719">
        <v>3.6949999999999998</v>
      </c>
      <c r="AF2719">
        <v>4.5999999999999999E-2</v>
      </c>
      <c r="AG2719">
        <v>21.7</v>
      </c>
      <c r="AH2719" t="s">
        <v>204</v>
      </c>
      <c r="AI2719">
        <v>149610947</v>
      </c>
      <c r="AJ2719">
        <v>96044657</v>
      </c>
      <c r="AK2719">
        <v>54114452</v>
      </c>
      <c r="AM2719">
        <v>3555166</v>
      </c>
      <c r="AN2719">
        <v>2698635</v>
      </c>
      <c r="AO2719">
        <v>45.06</v>
      </c>
      <c r="AP2719">
        <v>28.93</v>
      </c>
      <c r="AQ2719">
        <v>16.3</v>
      </c>
      <c r="AS2719">
        <v>8128</v>
      </c>
      <c r="AT2719">
        <v>1770502</v>
      </c>
      <c r="AU2719">
        <v>0.53300000000000003</v>
      </c>
      <c r="AV2719">
        <v>61.57</v>
      </c>
      <c r="AW2719">
        <v>332915074</v>
      </c>
      <c r="AX2719">
        <v>35.607999999999997</v>
      </c>
      <c r="AY2719">
        <v>38.299999999999997</v>
      </c>
      <c r="AZ2719">
        <v>15.413</v>
      </c>
      <c r="BA2719">
        <v>9.7319999999999993</v>
      </c>
      <c r="BB2719">
        <v>54225.446000000004</v>
      </c>
      <c r="BC2719">
        <v>1.2</v>
      </c>
      <c r="BD2719">
        <v>151.089</v>
      </c>
      <c r="BE2719">
        <v>10.79</v>
      </c>
      <c r="BF2719">
        <v>19.100000000000001</v>
      </c>
      <c r="BG2719">
        <v>24.6</v>
      </c>
      <c r="BI2719">
        <v>2.77</v>
      </c>
      <c r="BJ2719">
        <v>78.86</v>
      </c>
      <c r="BK2719">
        <v>0.92600000000000005</v>
      </c>
    </row>
    <row r="2720" spans="1:67" x14ac:dyDescent="0.3">
      <c r="A2720" t="s">
        <v>210</v>
      </c>
      <c r="B2720" t="s">
        <v>211</v>
      </c>
      <c r="C2720" t="s">
        <v>116</v>
      </c>
      <c r="D2720" s="33">
        <v>44280</v>
      </c>
      <c r="E2720">
        <v>30179762</v>
      </c>
      <c r="F2720">
        <v>67643</v>
      </c>
      <c r="G2720">
        <v>58781.428999999996</v>
      </c>
      <c r="H2720">
        <v>546330</v>
      </c>
      <c r="I2720">
        <v>1374</v>
      </c>
      <c r="J2720">
        <v>994.85699999999997</v>
      </c>
      <c r="K2720">
        <v>90653.035000000003</v>
      </c>
      <c r="L2720">
        <v>203.184</v>
      </c>
      <c r="M2720">
        <v>176.566</v>
      </c>
      <c r="N2720">
        <v>1641.049</v>
      </c>
      <c r="O2720">
        <v>4.1269999999999998</v>
      </c>
      <c r="P2720">
        <v>2.988</v>
      </c>
      <c r="Q2720">
        <v>1.0900000000000001</v>
      </c>
      <c r="R2720">
        <v>8338</v>
      </c>
      <c r="S2720">
        <v>25.045000000000002</v>
      </c>
      <c r="T2720">
        <v>34362</v>
      </c>
      <c r="U2720">
        <v>103.21599999999999</v>
      </c>
      <c r="X2720">
        <v>33951</v>
      </c>
      <c r="Y2720">
        <v>101.98099999999999</v>
      </c>
      <c r="Z2720">
        <v>1452100</v>
      </c>
      <c r="AA2720">
        <v>378575985</v>
      </c>
      <c r="AB2720">
        <v>1137.155</v>
      </c>
      <c r="AC2720">
        <v>4.3620000000000001</v>
      </c>
      <c r="AD2720">
        <v>1226194</v>
      </c>
      <c r="AE2720">
        <v>3.6829999999999998</v>
      </c>
      <c r="AF2720">
        <v>4.7E-2</v>
      </c>
      <c r="AG2720">
        <v>21.3</v>
      </c>
      <c r="AH2720" t="s">
        <v>204</v>
      </c>
      <c r="AI2720">
        <v>153444973</v>
      </c>
      <c r="AJ2720">
        <v>98310807</v>
      </c>
      <c r="AK2720">
        <v>55760537</v>
      </c>
      <c r="AM2720">
        <v>3834026</v>
      </c>
      <c r="AN2720">
        <v>2760621</v>
      </c>
      <c r="AO2720">
        <v>46.22</v>
      </c>
      <c r="AP2720">
        <v>29.61</v>
      </c>
      <c r="AQ2720">
        <v>16.79</v>
      </c>
      <c r="AS2720">
        <v>8315</v>
      </c>
      <c r="AT2720">
        <v>1766477</v>
      </c>
      <c r="AU2720">
        <v>0.53200000000000003</v>
      </c>
      <c r="AV2720">
        <v>61.57</v>
      </c>
      <c r="AW2720">
        <v>332915074</v>
      </c>
      <c r="AX2720">
        <v>35.607999999999997</v>
      </c>
      <c r="AY2720">
        <v>38.299999999999997</v>
      </c>
      <c r="AZ2720">
        <v>15.413</v>
      </c>
      <c r="BA2720">
        <v>9.7319999999999993</v>
      </c>
      <c r="BB2720">
        <v>54225.446000000004</v>
      </c>
      <c r="BC2720">
        <v>1.2</v>
      </c>
      <c r="BD2720">
        <v>151.089</v>
      </c>
      <c r="BE2720">
        <v>10.79</v>
      </c>
      <c r="BF2720">
        <v>19.100000000000001</v>
      </c>
      <c r="BG2720">
        <v>24.6</v>
      </c>
      <c r="BI2720">
        <v>2.77</v>
      </c>
      <c r="BJ2720">
        <v>78.86</v>
      </c>
      <c r="BK2720">
        <v>0.92600000000000005</v>
      </c>
    </row>
    <row r="2721" spans="1:67" x14ac:dyDescent="0.3">
      <c r="A2721" t="s">
        <v>210</v>
      </c>
      <c r="B2721" t="s">
        <v>211</v>
      </c>
      <c r="C2721" t="s">
        <v>116</v>
      </c>
      <c r="D2721" s="33">
        <v>44281</v>
      </c>
      <c r="E2721">
        <v>30256169</v>
      </c>
      <c r="F2721">
        <v>76407</v>
      </c>
      <c r="G2721">
        <v>60888.857000000004</v>
      </c>
      <c r="H2721">
        <v>547503</v>
      </c>
      <c r="I2721">
        <v>1173</v>
      </c>
      <c r="J2721">
        <v>1013</v>
      </c>
      <c r="K2721">
        <v>90882.543999999994</v>
      </c>
      <c r="L2721">
        <v>229.50899999999999</v>
      </c>
      <c r="M2721">
        <v>182.89599999999999</v>
      </c>
      <c r="N2721">
        <v>1644.5730000000001</v>
      </c>
      <c r="O2721">
        <v>3.5230000000000001</v>
      </c>
      <c r="P2721">
        <v>3.0430000000000001</v>
      </c>
      <c r="Q2721">
        <v>1.0900000000000001</v>
      </c>
      <c r="R2721">
        <v>8329</v>
      </c>
      <c r="S2721">
        <v>25.018000000000001</v>
      </c>
      <c r="T2721">
        <v>34634</v>
      </c>
      <c r="U2721">
        <v>104.033</v>
      </c>
      <c r="X2721">
        <v>34229</v>
      </c>
      <c r="Y2721">
        <v>102.816</v>
      </c>
      <c r="Z2721">
        <v>1377623</v>
      </c>
      <c r="AA2721">
        <v>379953608</v>
      </c>
      <c r="AB2721">
        <v>1141.2929999999999</v>
      </c>
      <c r="AC2721">
        <v>4.1379999999999999</v>
      </c>
      <c r="AD2721">
        <v>1230439</v>
      </c>
      <c r="AE2721">
        <v>3.6960000000000002</v>
      </c>
      <c r="AF2721">
        <v>4.8000000000000001E-2</v>
      </c>
      <c r="AG2721">
        <v>20.8</v>
      </c>
      <c r="AH2721" t="s">
        <v>204</v>
      </c>
      <c r="AI2721">
        <v>157273624</v>
      </c>
      <c r="AJ2721">
        <v>100415047</v>
      </c>
      <c r="AK2721">
        <v>57559381</v>
      </c>
      <c r="AM2721">
        <v>3828651</v>
      </c>
      <c r="AN2721">
        <v>2830955</v>
      </c>
      <c r="AO2721">
        <v>47.37</v>
      </c>
      <c r="AP2721">
        <v>30.24</v>
      </c>
      <c r="AQ2721">
        <v>17.34</v>
      </c>
      <c r="AS2721">
        <v>8527</v>
      </c>
      <c r="AT2721">
        <v>1750925</v>
      </c>
      <c r="AU2721">
        <v>0.52700000000000002</v>
      </c>
      <c r="AV2721">
        <v>61.57</v>
      </c>
      <c r="AW2721">
        <v>332915074</v>
      </c>
      <c r="AX2721">
        <v>35.607999999999997</v>
      </c>
      <c r="AY2721">
        <v>38.299999999999997</v>
      </c>
      <c r="AZ2721">
        <v>15.413</v>
      </c>
      <c r="BA2721">
        <v>9.7319999999999993</v>
      </c>
      <c r="BB2721">
        <v>54225.446000000004</v>
      </c>
      <c r="BC2721">
        <v>1.2</v>
      </c>
      <c r="BD2721">
        <v>151.089</v>
      </c>
      <c r="BE2721">
        <v>10.79</v>
      </c>
      <c r="BF2721">
        <v>19.100000000000001</v>
      </c>
      <c r="BG2721">
        <v>24.6</v>
      </c>
      <c r="BI2721">
        <v>2.77</v>
      </c>
      <c r="BJ2721">
        <v>78.86</v>
      </c>
      <c r="BK2721">
        <v>0.92600000000000005</v>
      </c>
    </row>
    <row r="2722" spans="1:67" x14ac:dyDescent="0.3">
      <c r="A2722" t="s">
        <v>210</v>
      </c>
      <c r="B2722" t="s">
        <v>211</v>
      </c>
      <c r="C2722" t="s">
        <v>116</v>
      </c>
      <c r="D2722" s="33">
        <v>44282</v>
      </c>
      <c r="E2722">
        <v>30320326</v>
      </c>
      <c r="F2722">
        <v>64157</v>
      </c>
      <c r="G2722">
        <v>61638.714</v>
      </c>
      <c r="H2722">
        <v>548328</v>
      </c>
      <c r="I2722">
        <v>825</v>
      </c>
      <c r="J2722">
        <v>1019.857</v>
      </c>
      <c r="K2722">
        <v>91075.256999999998</v>
      </c>
      <c r="L2722">
        <v>192.71299999999999</v>
      </c>
      <c r="M2722">
        <v>185.148</v>
      </c>
      <c r="N2722">
        <v>1647.0509999999999</v>
      </c>
      <c r="O2722">
        <v>2.4780000000000002</v>
      </c>
      <c r="P2722">
        <v>3.0630000000000002</v>
      </c>
      <c r="Q2722">
        <v>1.08</v>
      </c>
      <c r="R2722">
        <v>8201</v>
      </c>
      <c r="S2722">
        <v>24.634</v>
      </c>
      <c r="T2722">
        <v>33946</v>
      </c>
      <c r="U2722">
        <v>101.96599999999999</v>
      </c>
      <c r="X2722">
        <v>34416</v>
      </c>
      <c r="Y2722">
        <v>103.378</v>
      </c>
      <c r="Z2722">
        <v>1000615</v>
      </c>
      <c r="AA2722">
        <v>380954223</v>
      </c>
      <c r="AB2722">
        <v>1144.299</v>
      </c>
      <c r="AC2722">
        <v>3.0059999999999998</v>
      </c>
      <c r="AD2722">
        <v>1231767</v>
      </c>
      <c r="AE2722">
        <v>3.7</v>
      </c>
      <c r="AF2722">
        <v>4.9000000000000002E-2</v>
      </c>
      <c r="AG2722">
        <v>20.399999999999999</v>
      </c>
      <c r="AH2722" t="s">
        <v>204</v>
      </c>
      <c r="AI2722">
        <v>159745558</v>
      </c>
      <c r="AJ2722">
        <v>101785682</v>
      </c>
      <c r="AK2722">
        <v>58722534</v>
      </c>
      <c r="AM2722">
        <v>2471934</v>
      </c>
      <c r="AN2722">
        <v>2876354</v>
      </c>
      <c r="AO2722">
        <v>48.11</v>
      </c>
      <c r="AP2722">
        <v>30.66</v>
      </c>
      <c r="AQ2722">
        <v>17.690000000000001</v>
      </c>
      <c r="AS2722">
        <v>8663</v>
      </c>
      <c r="AT2722">
        <v>1745252</v>
      </c>
      <c r="AU2722">
        <v>0.52600000000000002</v>
      </c>
      <c r="AV2722">
        <v>61.57</v>
      </c>
      <c r="AW2722">
        <v>332915074</v>
      </c>
      <c r="AX2722">
        <v>35.607999999999997</v>
      </c>
      <c r="AY2722">
        <v>38.299999999999997</v>
      </c>
      <c r="AZ2722">
        <v>15.413</v>
      </c>
      <c r="BA2722">
        <v>9.7319999999999993</v>
      </c>
      <c r="BB2722">
        <v>54225.446000000004</v>
      </c>
      <c r="BC2722">
        <v>1.2</v>
      </c>
      <c r="BD2722">
        <v>151.089</v>
      </c>
      <c r="BE2722">
        <v>10.79</v>
      </c>
      <c r="BF2722">
        <v>19.100000000000001</v>
      </c>
      <c r="BG2722">
        <v>24.6</v>
      </c>
      <c r="BI2722">
        <v>2.77</v>
      </c>
      <c r="BJ2722">
        <v>78.86</v>
      </c>
      <c r="BK2722">
        <v>0.92600000000000005</v>
      </c>
    </row>
    <row r="2723" spans="1:67" x14ac:dyDescent="0.3">
      <c r="A2723" t="s">
        <v>210</v>
      </c>
      <c r="B2723" t="s">
        <v>211</v>
      </c>
      <c r="C2723" t="s">
        <v>116</v>
      </c>
      <c r="D2723" s="33">
        <v>44283</v>
      </c>
      <c r="E2723">
        <v>30366638</v>
      </c>
      <c r="F2723">
        <v>46312</v>
      </c>
      <c r="G2723">
        <v>63200.857000000004</v>
      </c>
      <c r="H2723">
        <v>548791</v>
      </c>
      <c r="I2723">
        <v>463</v>
      </c>
      <c r="J2723">
        <v>978.14300000000003</v>
      </c>
      <c r="K2723">
        <v>91214.368000000002</v>
      </c>
      <c r="L2723">
        <v>139.11099999999999</v>
      </c>
      <c r="M2723">
        <v>189.84100000000001</v>
      </c>
      <c r="N2723">
        <v>1648.441</v>
      </c>
      <c r="O2723">
        <v>1.391</v>
      </c>
      <c r="P2723">
        <v>2.9380000000000002</v>
      </c>
      <c r="Q2723">
        <v>1.08</v>
      </c>
      <c r="R2723">
        <v>8359</v>
      </c>
      <c r="S2723">
        <v>25.109000000000002</v>
      </c>
      <c r="T2723">
        <v>34464</v>
      </c>
      <c r="U2723">
        <v>103.52200000000001</v>
      </c>
      <c r="X2723">
        <v>34984</v>
      </c>
      <c r="Y2723">
        <v>105.084</v>
      </c>
      <c r="Z2723">
        <v>624426</v>
      </c>
      <c r="AA2723">
        <v>381578649</v>
      </c>
      <c r="AB2723">
        <v>1146.174</v>
      </c>
      <c r="AC2723">
        <v>1.8759999999999999</v>
      </c>
      <c r="AD2723">
        <v>1233072</v>
      </c>
      <c r="AE2723">
        <v>3.7040000000000002</v>
      </c>
      <c r="AF2723">
        <v>0.05</v>
      </c>
      <c r="AG2723">
        <v>20</v>
      </c>
      <c r="AH2723" t="s">
        <v>204</v>
      </c>
      <c r="AI2723">
        <v>160954775</v>
      </c>
      <c r="AJ2723">
        <v>102456898</v>
      </c>
      <c r="AK2723">
        <v>59273047</v>
      </c>
      <c r="AM2723">
        <v>1209217</v>
      </c>
      <c r="AN2723">
        <v>2903608</v>
      </c>
      <c r="AO2723">
        <v>48.48</v>
      </c>
      <c r="AP2723">
        <v>30.86</v>
      </c>
      <c r="AQ2723">
        <v>17.850000000000001</v>
      </c>
      <c r="AS2723">
        <v>8746</v>
      </c>
      <c r="AT2723">
        <v>1743618</v>
      </c>
      <c r="AU2723">
        <v>0.52500000000000002</v>
      </c>
      <c r="AV2723">
        <v>61.57</v>
      </c>
      <c r="AW2723">
        <v>332915074</v>
      </c>
      <c r="AX2723">
        <v>35.607999999999997</v>
      </c>
      <c r="AY2723">
        <v>38.299999999999997</v>
      </c>
      <c r="AZ2723">
        <v>15.413</v>
      </c>
      <c r="BA2723">
        <v>9.7319999999999993</v>
      </c>
      <c r="BB2723">
        <v>54225.446000000004</v>
      </c>
      <c r="BC2723">
        <v>1.2</v>
      </c>
      <c r="BD2723">
        <v>151.089</v>
      </c>
      <c r="BE2723">
        <v>10.79</v>
      </c>
      <c r="BF2723">
        <v>19.100000000000001</v>
      </c>
      <c r="BG2723">
        <v>24.6</v>
      </c>
      <c r="BI2723">
        <v>2.77</v>
      </c>
      <c r="BJ2723">
        <v>78.86</v>
      </c>
      <c r="BK2723">
        <v>0.92600000000000005</v>
      </c>
      <c r="BL2723">
        <v>606910.19999999995</v>
      </c>
      <c r="BM2723">
        <v>16.399999999999999</v>
      </c>
      <c r="BN2723">
        <v>3.39</v>
      </c>
      <c r="BO2723">
        <v>1823.0180829841299</v>
      </c>
    </row>
    <row r="2724" spans="1:67" x14ac:dyDescent="0.3">
      <c r="A2724" t="s">
        <v>210</v>
      </c>
      <c r="B2724" t="s">
        <v>211</v>
      </c>
      <c r="C2724" t="s">
        <v>116</v>
      </c>
      <c r="D2724" s="33">
        <v>44284</v>
      </c>
      <c r="E2724">
        <v>30432325</v>
      </c>
      <c r="F2724">
        <v>65687</v>
      </c>
      <c r="G2724">
        <v>65825.714000000007</v>
      </c>
      <c r="H2724">
        <v>549424</v>
      </c>
      <c r="I2724">
        <v>633</v>
      </c>
      <c r="J2724">
        <v>988.14300000000003</v>
      </c>
      <c r="K2724">
        <v>91411.676000000007</v>
      </c>
      <c r="L2724">
        <v>197.309</v>
      </c>
      <c r="M2724">
        <v>197.72499999999999</v>
      </c>
      <c r="N2724">
        <v>1650.3430000000001</v>
      </c>
      <c r="O2724">
        <v>1.901</v>
      </c>
      <c r="P2724">
        <v>2.968</v>
      </c>
      <c r="Q2724">
        <v>1.07</v>
      </c>
      <c r="R2724">
        <v>8439</v>
      </c>
      <c r="S2724">
        <v>25.349</v>
      </c>
      <c r="T2724">
        <v>35027</v>
      </c>
      <c r="U2724">
        <v>105.21299999999999</v>
      </c>
      <c r="X2724">
        <v>35248</v>
      </c>
      <c r="Y2724">
        <v>105.877</v>
      </c>
      <c r="Z2724">
        <v>1011802</v>
      </c>
      <c r="AA2724">
        <v>382590451</v>
      </c>
      <c r="AB2724">
        <v>1149.213</v>
      </c>
      <c r="AC2724">
        <v>3.0390000000000001</v>
      </c>
      <c r="AD2724">
        <v>1237762</v>
      </c>
      <c r="AE2724">
        <v>3.718</v>
      </c>
      <c r="AF2724">
        <v>0.05</v>
      </c>
      <c r="AG2724">
        <v>20</v>
      </c>
      <c r="AH2724" t="s">
        <v>204</v>
      </c>
      <c r="AI2724">
        <v>163791631</v>
      </c>
      <c r="AJ2724">
        <v>104064582</v>
      </c>
      <c r="AK2724">
        <v>60546327</v>
      </c>
      <c r="AM2724">
        <v>2836856</v>
      </c>
      <c r="AN2724">
        <v>2971313</v>
      </c>
      <c r="AO2724">
        <v>49.33</v>
      </c>
      <c r="AP2724">
        <v>31.34</v>
      </c>
      <c r="AQ2724">
        <v>18.239999999999998</v>
      </c>
      <c r="AS2724">
        <v>8949</v>
      </c>
      <c r="AT2724">
        <v>1744215</v>
      </c>
      <c r="AU2724">
        <v>0.52500000000000002</v>
      </c>
      <c r="AV2724">
        <v>58.8</v>
      </c>
      <c r="AW2724">
        <v>332915074</v>
      </c>
      <c r="AX2724">
        <v>35.607999999999997</v>
      </c>
      <c r="AY2724">
        <v>38.299999999999997</v>
      </c>
      <c r="AZ2724">
        <v>15.413</v>
      </c>
      <c r="BA2724">
        <v>9.7319999999999993</v>
      </c>
      <c r="BB2724">
        <v>54225.446000000004</v>
      </c>
      <c r="BC2724">
        <v>1.2</v>
      </c>
      <c r="BD2724">
        <v>151.089</v>
      </c>
      <c r="BE2724">
        <v>10.79</v>
      </c>
      <c r="BF2724">
        <v>19.100000000000001</v>
      </c>
      <c r="BG2724">
        <v>24.6</v>
      </c>
      <c r="BI2724">
        <v>2.77</v>
      </c>
      <c r="BJ2724">
        <v>78.86</v>
      </c>
      <c r="BK2724">
        <v>0.92600000000000005</v>
      </c>
    </row>
    <row r="2725" spans="1:67" x14ac:dyDescent="0.3">
      <c r="A2725" t="s">
        <v>210</v>
      </c>
      <c r="B2725" t="s">
        <v>211</v>
      </c>
      <c r="C2725" t="s">
        <v>116</v>
      </c>
      <c r="D2725" s="33">
        <v>44285</v>
      </c>
      <c r="E2725">
        <v>30494045</v>
      </c>
      <c r="F2725">
        <v>61720</v>
      </c>
      <c r="G2725">
        <v>67088.570999999996</v>
      </c>
      <c r="H2725">
        <v>550331</v>
      </c>
      <c r="I2725">
        <v>907</v>
      </c>
      <c r="J2725">
        <v>981.28599999999994</v>
      </c>
      <c r="K2725">
        <v>91597.069000000003</v>
      </c>
      <c r="L2725">
        <v>185.393</v>
      </c>
      <c r="M2725">
        <v>201.51900000000001</v>
      </c>
      <c r="N2725">
        <v>1653.067</v>
      </c>
      <c r="O2725">
        <v>2.7240000000000002</v>
      </c>
      <c r="P2725">
        <v>2.948</v>
      </c>
      <c r="Q2725">
        <v>1.06</v>
      </c>
      <c r="R2725">
        <v>8572</v>
      </c>
      <c r="S2725">
        <v>25.748000000000001</v>
      </c>
      <c r="T2725">
        <v>35418</v>
      </c>
      <c r="U2725">
        <v>106.387</v>
      </c>
      <c r="X2725">
        <v>35410</v>
      </c>
      <c r="Y2725">
        <v>106.363</v>
      </c>
      <c r="Z2725">
        <v>1536089</v>
      </c>
      <c r="AA2725">
        <v>384126540</v>
      </c>
      <c r="AB2725">
        <v>1153.827</v>
      </c>
      <c r="AC2725">
        <v>4.6139999999999999</v>
      </c>
      <c r="AD2725">
        <v>1237907</v>
      </c>
      <c r="AE2725">
        <v>3.718</v>
      </c>
      <c r="AF2725">
        <v>5.1999999999999998E-2</v>
      </c>
      <c r="AG2725">
        <v>19.2</v>
      </c>
      <c r="AH2725" t="s">
        <v>204</v>
      </c>
      <c r="AI2725">
        <v>167382422</v>
      </c>
      <c r="AJ2725">
        <v>106076948</v>
      </c>
      <c r="AK2725">
        <v>62206145</v>
      </c>
      <c r="AM2725">
        <v>3590791</v>
      </c>
      <c r="AN2725">
        <v>3046663</v>
      </c>
      <c r="AO2725">
        <v>50.42</v>
      </c>
      <c r="AP2725">
        <v>31.95</v>
      </c>
      <c r="AQ2725">
        <v>18.739999999999998</v>
      </c>
      <c r="AS2725">
        <v>9176</v>
      </c>
      <c r="AT2725">
        <v>1748551</v>
      </c>
      <c r="AU2725">
        <v>0.52700000000000002</v>
      </c>
      <c r="AV2725">
        <v>56.94</v>
      </c>
      <c r="AW2725">
        <v>332915074</v>
      </c>
      <c r="AX2725">
        <v>35.607999999999997</v>
      </c>
      <c r="AY2725">
        <v>38.299999999999997</v>
      </c>
      <c r="AZ2725">
        <v>15.413</v>
      </c>
      <c r="BA2725">
        <v>9.7319999999999993</v>
      </c>
      <c r="BB2725">
        <v>54225.446000000004</v>
      </c>
      <c r="BC2725">
        <v>1.2</v>
      </c>
      <c r="BD2725">
        <v>151.089</v>
      </c>
      <c r="BE2725">
        <v>10.79</v>
      </c>
      <c r="BF2725">
        <v>19.100000000000001</v>
      </c>
      <c r="BG2725">
        <v>24.6</v>
      </c>
      <c r="BI2725">
        <v>2.77</v>
      </c>
      <c r="BJ2725">
        <v>78.86</v>
      </c>
      <c r="BK2725">
        <v>0.92600000000000005</v>
      </c>
    </row>
    <row r="2726" spans="1:67" x14ac:dyDescent="0.3">
      <c r="A2726" t="s">
        <v>210</v>
      </c>
      <c r="B2726" t="s">
        <v>211</v>
      </c>
      <c r="C2726" t="s">
        <v>116</v>
      </c>
      <c r="D2726" s="33">
        <v>44286</v>
      </c>
      <c r="E2726">
        <v>30563583</v>
      </c>
      <c r="F2726">
        <v>69538</v>
      </c>
      <c r="G2726">
        <v>64494.857000000004</v>
      </c>
      <c r="H2726">
        <v>551433</v>
      </c>
      <c r="I2726">
        <v>1102</v>
      </c>
      <c r="J2726">
        <v>925.28599999999994</v>
      </c>
      <c r="K2726">
        <v>91805.945000000007</v>
      </c>
      <c r="L2726">
        <v>208.876</v>
      </c>
      <c r="M2726">
        <v>193.72800000000001</v>
      </c>
      <c r="N2726">
        <v>1656.377</v>
      </c>
      <c r="O2726">
        <v>3.31</v>
      </c>
      <c r="P2726">
        <v>2.7789999999999999</v>
      </c>
      <c r="Q2726">
        <v>1.05</v>
      </c>
      <c r="R2726">
        <v>8502</v>
      </c>
      <c r="S2726">
        <v>25.538</v>
      </c>
      <c r="T2726">
        <v>35568</v>
      </c>
      <c r="U2726">
        <v>106.83799999999999</v>
      </c>
      <c r="X2726">
        <v>35477</v>
      </c>
      <c r="Y2726">
        <v>106.565</v>
      </c>
      <c r="Z2726">
        <v>1584843</v>
      </c>
      <c r="AA2726">
        <v>385711383</v>
      </c>
      <c r="AB2726">
        <v>1158.588</v>
      </c>
      <c r="AC2726">
        <v>4.7610000000000001</v>
      </c>
      <c r="AD2726">
        <v>1226785</v>
      </c>
      <c r="AE2726">
        <v>3.6850000000000001</v>
      </c>
      <c r="AF2726">
        <v>5.2999999999999999E-2</v>
      </c>
      <c r="AG2726">
        <v>18.899999999999999</v>
      </c>
      <c r="AH2726" t="s">
        <v>204</v>
      </c>
      <c r="AI2726">
        <v>171551565</v>
      </c>
      <c r="AJ2726">
        <v>108488234</v>
      </c>
      <c r="AK2726">
        <v>64143907</v>
      </c>
      <c r="AM2726">
        <v>4169143</v>
      </c>
      <c r="AN2726">
        <v>3134374</v>
      </c>
      <c r="AO2726">
        <v>51.67</v>
      </c>
      <c r="AP2726">
        <v>32.68</v>
      </c>
      <c r="AQ2726">
        <v>19.32</v>
      </c>
      <c r="AS2726">
        <v>9441</v>
      </c>
      <c r="AT2726">
        <v>1777654</v>
      </c>
      <c r="AU2726">
        <v>0.53500000000000003</v>
      </c>
      <c r="AV2726">
        <v>56.94</v>
      </c>
      <c r="AW2726">
        <v>332915074</v>
      </c>
      <c r="AX2726">
        <v>35.607999999999997</v>
      </c>
      <c r="AY2726">
        <v>38.299999999999997</v>
      </c>
      <c r="AZ2726">
        <v>15.413</v>
      </c>
      <c r="BA2726">
        <v>9.7319999999999993</v>
      </c>
      <c r="BB2726">
        <v>54225.446000000004</v>
      </c>
      <c r="BC2726">
        <v>1.2</v>
      </c>
      <c r="BD2726">
        <v>151.089</v>
      </c>
      <c r="BE2726">
        <v>10.79</v>
      </c>
      <c r="BF2726">
        <v>19.100000000000001</v>
      </c>
      <c r="BG2726">
        <v>24.6</v>
      </c>
      <c r="BI2726">
        <v>2.77</v>
      </c>
      <c r="BJ2726">
        <v>78.86</v>
      </c>
      <c r="BK2726">
        <v>0.92600000000000005</v>
      </c>
    </row>
    <row r="2727" spans="1:67" x14ac:dyDescent="0.3">
      <c r="A2727" t="s">
        <v>210</v>
      </c>
      <c r="B2727" t="s">
        <v>211</v>
      </c>
      <c r="C2727" t="s">
        <v>116</v>
      </c>
      <c r="D2727" s="33">
        <v>44287</v>
      </c>
      <c r="E2727">
        <v>30640483</v>
      </c>
      <c r="F2727">
        <v>76900</v>
      </c>
      <c r="G2727">
        <v>65817.285999999993</v>
      </c>
      <c r="H2727">
        <v>552551</v>
      </c>
      <c r="I2727">
        <v>1118</v>
      </c>
      <c r="J2727">
        <v>888.71400000000006</v>
      </c>
      <c r="K2727">
        <v>92036.934999999998</v>
      </c>
      <c r="L2727">
        <v>230.99</v>
      </c>
      <c r="M2727">
        <v>197.7</v>
      </c>
      <c r="N2727">
        <v>1659.7360000000001</v>
      </c>
      <c r="O2727">
        <v>3.3580000000000001</v>
      </c>
      <c r="P2727">
        <v>2.669</v>
      </c>
      <c r="Q2727">
        <v>1.05</v>
      </c>
      <c r="R2727">
        <v>8470</v>
      </c>
      <c r="S2727">
        <v>25.442</v>
      </c>
      <c r="T2727">
        <v>35571</v>
      </c>
      <c r="U2727">
        <v>106.84699999999999</v>
      </c>
      <c r="X2727">
        <v>35584</v>
      </c>
      <c r="Y2727">
        <v>106.886</v>
      </c>
      <c r="Z2727">
        <v>1446750</v>
      </c>
      <c r="AA2727">
        <v>387158133</v>
      </c>
      <c r="AB2727">
        <v>1162.934</v>
      </c>
      <c r="AC2727">
        <v>4.3460000000000001</v>
      </c>
      <c r="AD2727">
        <v>1226021</v>
      </c>
      <c r="AE2727">
        <v>3.6829999999999998</v>
      </c>
      <c r="AF2727">
        <v>5.2999999999999999E-2</v>
      </c>
      <c r="AG2727">
        <v>18.899999999999999</v>
      </c>
      <c r="AH2727" t="s">
        <v>204</v>
      </c>
      <c r="AI2727">
        <v>176100027</v>
      </c>
      <c r="AJ2727">
        <v>111014879</v>
      </c>
      <c r="AK2727">
        <v>66381954</v>
      </c>
      <c r="AM2727">
        <v>4548462</v>
      </c>
      <c r="AN2727">
        <v>3236436</v>
      </c>
      <c r="AO2727">
        <v>53.04</v>
      </c>
      <c r="AP2727">
        <v>33.44</v>
      </c>
      <c r="AQ2727">
        <v>19.989999999999998</v>
      </c>
      <c r="AS2727">
        <v>9748</v>
      </c>
      <c r="AT2727">
        <v>1814867</v>
      </c>
      <c r="AU2727">
        <v>0.54700000000000004</v>
      </c>
      <c r="AV2727">
        <v>56.94</v>
      </c>
      <c r="AW2727">
        <v>332915074</v>
      </c>
      <c r="AX2727">
        <v>35.607999999999997</v>
      </c>
      <c r="AY2727">
        <v>38.299999999999997</v>
      </c>
      <c r="AZ2727">
        <v>15.413</v>
      </c>
      <c r="BA2727">
        <v>9.7319999999999993</v>
      </c>
      <c r="BB2727">
        <v>54225.446000000004</v>
      </c>
      <c r="BC2727">
        <v>1.2</v>
      </c>
      <c r="BD2727">
        <v>151.089</v>
      </c>
      <c r="BE2727">
        <v>10.79</v>
      </c>
      <c r="BF2727">
        <v>19.100000000000001</v>
      </c>
      <c r="BG2727">
        <v>24.6</v>
      </c>
      <c r="BI2727">
        <v>2.77</v>
      </c>
      <c r="BJ2727">
        <v>78.86</v>
      </c>
      <c r="BK2727">
        <v>0.92600000000000005</v>
      </c>
    </row>
    <row r="2728" spans="1:67" x14ac:dyDescent="0.3">
      <c r="A2728" t="s">
        <v>210</v>
      </c>
      <c r="B2728" t="s">
        <v>211</v>
      </c>
      <c r="C2728" t="s">
        <v>116</v>
      </c>
      <c r="D2728" s="33">
        <v>44288</v>
      </c>
      <c r="E2728">
        <v>30714550</v>
      </c>
      <c r="F2728">
        <v>74067</v>
      </c>
      <c r="G2728">
        <v>65483</v>
      </c>
      <c r="H2728">
        <v>553453</v>
      </c>
      <c r="I2728">
        <v>902</v>
      </c>
      <c r="J2728">
        <v>850</v>
      </c>
      <c r="K2728">
        <v>92259.414999999994</v>
      </c>
      <c r="L2728">
        <v>222.48</v>
      </c>
      <c r="M2728">
        <v>196.696</v>
      </c>
      <c r="N2728">
        <v>1662.4449999999999</v>
      </c>
      <c r="O2728">
        <v>2.7090000000000001</v>
      </c>
      <c r="P2728">
        <v>2.5529999999999999</v>
      </c>
      <c r="Q2728">
        <v>1.04</v>
      </c>
      <c r="R2728">
        <v>8466</v>
      </c>
      <c r="S2728">
        <v>25.43</v>
      </c>
      <c r="T2728">
        <v>35607</v>
      </c>
      <c r="U2728">
        <v>106.955</v>
      </c>
      <c r="X2728">
        <v>35765</v>
      </c>
      <c r="Y2728">
        <v>107.43</v>
      </c>
      <c r="Z2728">
        <v>1347190</v>
      </c>
      <c r="AA2728">
        <v>388505323</v>
      </c>
      <c r="AB2728">
        <v>1166.98</v>
      </c>
      <c r="AC2728">
        <v>4.0469999999999997</v>
      </c>
      <c r="AD2728">
        <v>1221674</v>
      </c>
      <c r="AE2728">
        <v>3.67</v>
      </c>
      <c r="AF2728">
        <v>5.2999999999999999E-2</v>
      </c>
      <c r="AG2728">
        <v>18.899999999999999</v>
      </c>
      <c r="AH2728" t="s">
        <v>204</v>
      </c>
      <c r="AI2728">
        <v>179753604</v>
      </c>
      <c r="AJ2728">
        <v>113071999</v>
      </c>
      <c r="AK2728">
        <v>68196625</v>
      </c>
      <c r="AM2728">
        <v>3653577</v>
      </c>
      <c r="AN2728">
        <v>3211426</v>
      </c>
      <c r="AO2728">
        <v>54.14</v>
      </c>
      <c r="AP2728">
        <v>34.06</v>
      </c>
      <c r="AQ2728">
        <v>20.54</v>
      </c>
      <c r="AS2728">
        <v>9673</v>
      </c>
      <c r="AT2728">
        <v>1808136</v>
      </c>
      <c r="AU2728">
        <v>0.54500000000000004</v>
      </c>
      <c r="AV2728">
        <v>56.94</v>
      </c>
      <c r="AW2728">
        <v>332915074</v>
      </c>
      <c r="AX2728">
        <v>35.607999999999997</v>
      </c>
      <c r="AY2728">
        <v>38.299999999999997</v>
      </c>
      <c r="AZ2728">
        <v>15.413</v>
      </c>
      <c r="BA2728">
        <v>9.7319999999999993</v>
      </c>
      <c r="BB2728">
        <v>54225.446000000004</v>
      </c>
      <c r="BC2728">
        <v>1.2</v>
      </c>
      <c r="BD2728">
        <v>151.089</v>
      </c>
      <c r="BE2728">
        <v>10.79</v>
      </c>
      <c r="BF2728">
        <v>19.100000000000001</v>
      </c>
      <c r="BG2728">
        <v>24.6</v>
      </c>
      <c r="BI2728">
        <v>2.77</v>
      </c>
      <c r="BJ2728">
        <v>78.86</v>
      </c>
      <c r="BK2728">
        <v>0.92600000000000005</v>
      </c>
    </row>
    <row r="2729" spans="1:67" x14ac:dyDescent="0.3">
      <c r="A2729" t="s">
        <v>210</v>
      </c>
      <c r="B2729" t="s">
        <v>211</v>
      </c>
      <c r="C2729" t="s">
        <v>116</v>
      </c>
      <c r="D2729" s="33">
        <v>44289</v>
      </c>
      <c r="E2729">
        <v>30779492</v>
      </c>
      <c r="F2729">
        <v>64942</v>
      </c>
      <c r="G2729">
        <v>65595.142999999996</v>
      </c>
      <c r="H2729">
        <v>554224</v>
      </c>
      <c r="I2729">
        <v>771</v>
      </c>
      <c r="J2729">
        <v>842.28599999999994</v>
      </c>
      <c r="K2729">
        <v>92454.486000000004</v>
      </c>
      <c r="L2729">
        <v>195.071</v>
      </c>
      <c r="M2729">
        <v>197.03299999999999</v>
      </c>
      <c r="N2729">
        <v>1664.761</v>
      </c>
      <c r="O2729">
        <v>2.3159999999999998</v>
      </c>
      <c r="P2729">
        <v>2.5299999999999998</v>
      </c>
      <c r="Q2729">
        <v>1.04</v>
      </c>
      <c r="R2729">
        <v>8541</v>
      </c>
      <c r="S2729">
        <v>25.655000000000001</v>
      </c>
      <c r="T2729">
        <v>35195</v>
      </c>
      <c r="U2729">
        <v>105.718</v>
      </c>
      <c r="X2729">
        <v>36005</v>
      </c>
      <c r="Y2729">
        <v>108.151</v>
      </c>
      <c r="Z2729">
        <v>972056</v>
      </c>
      <c r="AA2729">
        <v>389477379</v>
      </c>
      <c r="AB2729">
        <v>1169.9000000000001</v>
      </c>
      <c r="AC2729">
        <v>2.92</v>
      </c>
      <c r="AD2729">
        <v>1217594</v>
      </c>
      <c r="AE2729">
        <v>3.657</v>
      </c>
      <c r="AF2729">
        <v>5.3999999999999999E-2</v>
      </c>
      <c r="AG2729">
        <v>18.5</v>
      </c>
      <c r="AH2729" t="s">
        <v>204</v>
      </c>
      <c r="AI2729">
        <v>182052670</v>
      </c>
      <c r="AJ2729">
        <v>114395387</v>
      </c>
      <c r="AK2729">
        <v>69353954</v>
      </c>
      <c r="AM2729">
        <v>2299066</v>
      </c>
      <c r="AN2729">
        <v>3186730</v>
      </c>
      <c r="AO2729">
        <v>54.83</v>
      </c>
      <c r="AP2729">
        <v>34.46</v>
      </c>
      <c r="AQ2729">
        <v>20.89</v>
      </c>
      <c r="AS2729">
        <v>9598</v>
      </c>
      <c r="AT2729">
        <v>1801386</v>
      </c>
      <c r="AU2729">
        <v>0.54300000000000004</v>
      </c>
      <c r="AV2729">
        <v>56.94</v>
      </c>
      <c r="AW2729">
        <v>332915074</v>
      </c>
      <c r="AX2729">
        <v>35.607999999999997</v>
      </c>
      <c r="AY2729">
        <v>38.299999999999997</v>
      </c>
      <c r="AZ2729">
        <v>15.413</v>
      </c>
      <c r="BA2729">
        <v>9.7319999999999993</v>
      </c>
      <c r="BB2729">
        <v>54225.446000000004</v>
      </c>
      <c r="BC2729">
        <v>1.2</v>
      </c>
      <c r="BD2729">
        <v>151.089</v>
      </c>
      <c r="BE2729">
        <v>10.79</v>
      </c>
      <c r="BF2729">
        <v>19.100000000000001</v>
      </c>
      <c r="BG2729">
        <v>24.6</v>
      </c>
      <c r="BI2729">
        <v>2.77</v>
      </c>
      <c r="BJ2729">
        <v>78.86</v>
      </c>
      <c r="BK2729">
        <v>0.92600000000000005</v>
      </c>
    </row>
    <row r="2730" spans="1:67" x14ac:dyDescent="0.3">
      <c r="A2730" t="s">
        <v>210</v>
      </c>
      <c r="B2730" t="s">
        <v>211</v>
      </c>
      <c r="C2730" t="s">
        <v>116</v>
      </c>
      <c r="D2730" s="33">
        <v>44290</v>
      </c>
      <c r="E2730">
        <v>30817399</v>
      </c>
      <c r="F2730">
        <v>37907</v>
      </c>
      <c r="G2730">
        <v>64394.428999999996</v>
      </c>
      <c r="H2730">
        <v>554534</v>
      </c>
      <c r="I2730">
        <v>310</v>
      </c>
      <c r="J2730">
        <v>820.42899999999997</v>
      </c>
      <c r="K2730">
        <v>92568.35</v>
      </c>
      <c r="L2730">
        <v>113.864</v>
      </c>
      <c r="M2730">
        <v>193.42599999999999</v>
      </c>
      <c r="N2730">
        <v>1665.692</v>
      </c>
      <c r="O2730">
        <v>0.93100000000000005</v>
      </c>
      <c r="P2730">
        <v>2.464</v>
      </c>
      <c r="Q2730">
        <v>1.04</v>
      </c>
      <c r="R2730">
        <v>8606</v>
      </c>
      <c r="S2730">
        <v>25.85</v>
      </c>
      <c r="T2730">
        <v>35675</v>
      </c>
      <c r="U2730">
        <v>107.15900000000001</v>
      </c>
      <c r="X2730">
        <v>36124</v>
      </c>
      <c r="Y2730">
        <v>108.508</v>
      </c>
      <c r="Z2730">
        <v>565133</v>
      </c>
      <c r="AA2730">
        <v>390042512</v>
      </c>
      <c r="AB2730">
        <v>1171.598</v>
      </c>
      <c r="AC2730">
        <v>1.698</v>
      </c>
      <c r="AD2730">
        <v>1209123</v>
      </c>
      <c r="AE2730">
        <v>3.6320000000000001</v>
      </c>
      <c r="AF2730">
        <v>5.3999999999999999E-2</v>
      </c>
      <c r="AG2730">
        <v>18.5</v>
      </c>
      <c r="AH2730" t="s">
        <v>204</v>
      </c>
      <c r="AI2730">
        <v>182815330</v>
      </c>
      <c r="AJ2730">
        <v>114832816</v>
      </c>
      <c r="AK2730">
        <v>69724999</v>
      </c>
      <c r="AM2730">
        <v>762660</v>
      </c>
      <c r="AN2730">
        <v>3122936</v>
      </c>
      <c r="AO2730">
        <v>55.06</v>
      </c>
      <c r="AP2730">
        <v>34.590000000000003</v>
      </c>
      <c r="AQ2730">
        <v>21</v>
      </c>
      <c r="AS2730">
        <v>9406</v>
      </c>
      <c r="AT2730">
        <v>1767988</v>
      </c>
      <c r="AU2730">
        <v>0.53300000000000003</v>
      </c>
      <c r="AV2730">
        <v>56.94</v>
      </c>
      <c r="AW2730">
        <v>332915074</v>
      </c>
      <c r="AX2730">
        <v>35.607999999999997</v>
      </c>
      <c r="AY2730">
        <v>38.299999999999997</v>
      </c>
      <c r="AZ2730">
        <v>15.413</v>
      </c>
      <c r="BA2730">
        <v>9.7319999999999993</v>
      </c>
      <c r="BB2730">
        <v>54225.446000000004</v>
      </c>
      <c r="BC2730">
        <v>1.2</v>
      </c>
      <c r="BD2730">
        <v>151.089</v>
      </c>
      <c r="BE2730">
        <v>10.79</v>
      </c>
      <c r="BF2730">
        <v>19.100000000000001</v>
      </c>
      <c r="BG2730">
        <v>24.6</v>
      </c>
      <c r="BI2730">
        <v>2.77</v>
      </c>
      <c r="BJ2730">
        <v>78.86</v>
      </c>
      <c r="BK2730">
        <v>0.92600000000000005</v>
      </c>
      <c r="BL2730">
        <v>607532</v>
      </c>
      <c r="BM2730">
        <v>16.16</v>
      </c>
      <c r="BN2730">
        <v>1.07</v>
      </c>
      <c r="BO2730">
        <v>1824.88582658771</v>
      </c>
    </row>
    <row r="2731" spans="1:67" x14ac:dyDescent="0.3">
      <c r="A2731" t="s">
        <v>210</v>
      </c>
      <c r="B2731" t="s">
        <v>211</v>
      </c>
      <c r="C2731" t="s">
        <v>116</v>
      </c>
      <c r="D2731" s="33">
        <v>44291</v>
      </c>
      <c r="E2731">
        <v>30884310</v>
      </c>
      <c r="F2731">
        <v>66911</v>
      </c>
      <c r="G2731">
        <v>64569.286</v>
      </c>
      <c r="H2731">
        <v>555015</v>
      </c>
      <c r="I2731">
        <v>481</v>
      </c>
      <c r="J2731">
        <v>798.71400000000006</v>
      </c>
      <c r="K2731">
        <v>92769.335000000006</v>
      </c>
      <c r="L2731">
        <v>200.98500000000001</v>
      </c>
      <c r="M2731">
        <v>193.95099999999999</v>
      </c>
      <c r="N2731">
        <v>1667.1369999999999</v>
      </c>
      <c r="O2731">
        <v>1.4450000000000001</v>
      </c>
      <c r="P2731">
        <v>2.399</v>
      </c>
      <c r="Q2731">
        <v>1.05</v>
      </c>
      <c r="R2731">
        <v>8849</v>
      </c>
      <c r="S2731">
        <v>26.58</v>
      </c>
      <c r="T2731">
        <v>36624</v>
      </c>
      <c r="U2731">
        <v>110.01</v>
      </c>
      <c r="X2731">
        <v>36508</v>
      </c>
      <c r="Y2731">
        <v>109.66200000000001</v>
      </c>
      <c r="Z2731">
        <v>951106</v>
      </c>
      <c r="AA2731">
        <v>390993618</v>
      </c>
      <c r="AB2731">
        <v>1174.4549999999999</v>
      </c>
      <c r="AC2731">
        <v>2.8570000000000002</v>
      </c>
      <c r="AD2731">
        <v>1200452</v>
      </c>
      <c r="AE2731">
        <v>3.6059999999999999</v>
      </c>
      <c r="AF2731">
        <v>5.3999999999999999E-2</v>
      </c>
      <c r="AG2731">
        <v>18.5</v>
      </c>
      <c r="AH2731" t="s">
        <v>204</v>
      </c>
      <c r="AI2731">
        <v>185917971</v>
      </c>
      <c r="AJ2731">
        <v>116566296</v>
      </c>
      <c r="AK2731">
        <v>71325127</v>
      </c>
      <c r="AM2731">
        <v>3102641</v>
      </c>
      <c r="AN2731">
        <v>3160906</v>
      </c>
      <c r="AO2731">
        <v>56</v>
      </c>
      <c r="AP2731">
        <v>35.11</v>
      </c>
      <c r="AQ2731">
        <v>21.48</v>
      </c>
      <c r="AS2731">
        <v>9521</v>
      </c>
      <c r="AT2731">
        <v>1785959</v>
      </c>
      <c r="AU2731">
        <v>0.53800000000000003</v>
      </c>
      <c r="AV2731">
        <v>56.94</v>
      </c>
      <c r="AW2731">
        <v>332915074</v>
      </c>
      <c r="AX2731">
        <v>35.607999999999997</v>
      </c>
      <c r="AY2731">
        <v>38.299999999999997</v>
      </c>
      <c r="AZ2731">
        <v>15.413</v>
      </c>
      <c r="BA2731">
        <v>9.7319999999999993</v>
      </c>
      <c r="BB2731">
        <v>54225.446000000004</v>
      </c>
      <c r="BC2731">
        <v>1.2</v>
      </c>
      <c r="BD2731">
        <v>151.089</v>
      </c>
      <c r="BE2731">
        <v>10.79</v>
      </c>
      <c r="BF2731">
        <v>19.100000000000001</v>
      </c>
      <c r="BG2731">
        <v>24.6</v>
      </c>
      <c r="BI2731">
        <v>2.77</v>
      </c>
      <c r="BJ2731">
        <v>78.86</v>
      </c>
      <c r="BK2731">
        <v>0.92600000000000005</v>
      </c>
    </row>
    <row r="2732" spans="1:67" x14ac:dyDescent="0.3">
      <c r="A2732" t="s">
        <v>210</v>
      </c>
      <c r="B2732" t="s">
        <v>211</v>
      </c>
      <c r="C2732" t="s">
        <v>116</v>
      </c>
      <c r="D2732" s="33">
        <v>44292</v>
      </c>
      <c r="E2732">
        <v>30947207</v>
      </c>
      <c r="F2732">
        <v>62897</v>
      </c>
      <c r="G2732">
        <v>64737.428999999996</v>
      </c>
      <c r="H2732">
        <v>555849</v>
      </c>
      <c r="I2732">
        <v>834</v>
      </c>
      <c r="J2732">
        <v>788.28599999999994</v>
      </c>
      <c r="K2732">
        <v>92958.263000000006</v>
      </c>
      <c r="L2732">
        <v>188.928</v>
      </c>
      <c r="M2732">
        <v>194.45599999999999</v>
      </c>
      <c r="N2732">
        <v>1669.6420000000001</v>
      </c>
      <c r="O2732">
        <v>2.5049999999999999</v>
      </c>
      <c r="P2732">
        <v>2.3679999999999999</v>
      </c>
      <c r="Q2732">
        <v>1.05</v>
      </c>
      <c r="R2732">
        <v>9012</v>
      </c>
      <c r="S2732">
        <v>27.07</v>
      </c>
      <c r="T2732">
        <v>37551</v>
      </c>
      <c r="U2732">
        <v>112.795</v>
      </c>
      <c r="X2732">
        <v>37137</v>
      </c>
      <c r="Y2732">
        <v>111.551</v>
      </c>
      <c r="Z2732">
        <v>1555153</v>
      </c>
      <c r="AA2732">
        <v>392548771</v>
      </c>
      <c r="AB2732">
        <v>1179.126</v>
      </c>
      <c r="AC2732">
        <v>4.6710000000000003</v>
      </c>
      <c r="AD2732">
        <v>1203176</v>
      </c>
      <c r="AE2732">
        <v>3.6139999999999999</v>
      </c>
      <c r="AF2732">
        <v>5.3999999999999999E-2</v>
      </c>
      <c r="AG2732">
        <v>18.5</v>
      </c>
      <c r="AH2732" t="s">
        <v>204</v>
      </c>
      <c r="AI2732">
        <v>189893556</v>
      </c>
      <c r="AJ2732">
        <v>118854062</v>
      </c>
      <c r="AK2732">
        <v>73402882</v>
      </c>
      <c r="AM2732">
        <v>3975585</v>
      </c>
      <c r="AN2732">
        <v>3215876</v>
      </c>
      <c r="AO2732">
        <v>57.2</v>
      </c>
      <c r="AP2732">
        <v>35.799999999999997</v>
      </c>
      <c r="AQ2732">
        <v>22.11</v>
      </c>
      <c r="AS2732">
        <v>9686</v>
      </c>
      <c r="AT2732">
        <v>1825302</v>
      </c>
      <c r="AU2732">
        <v>0.55000000000000004</v>
      </c>
      <c r="AV2732">
        <v>56.94</v>
      </c>
      <c r="AW2732">
        <v>332915074</v>
      </c>
      <c r="AX2732">
        <v>35.607999999999997</v>
      </c>
      <c r="AY2732">
        <v>38.299999999999997</v>
      </c>
      <c r="AZ2732">
        <v>15.413</v>
      </c>
      <c r="BA2732">
        <v>9.7319999999999993</v>
      </c>
      <c r="BB2732">
        <v>54225.446000000004</v>
      </c>
      <c r="BC2732">
        <v>1.2</v>
      </c>
      <c r="BD2732">
        <v>151.089</v>
      </c>
      <c r="BE2732">
        <v>10.79</v>
      </c>
      <c r="BF2732">
        <v>19.100000000000001</v>
      </c>
      <c r="BG2732">
        <v>24.6</v>
      </c>
      <c r="BI2732">
        <v>2.77</v>
      </c>
      <c r="BJ2732">
        <v>78.86</v>
      </c>
      <c r="BK2732">
        <v>0.92600000000000005</v>
      </c>
    </row>
    <row r="2733" spans="1:67" x14ac:dyDescent="0.3">
      <c r="A2733" t="s">
        <v>210</v>
      </c>
      <c r="B2733" t="s">
        <v>211</v>
      </c>
      <c r="C2733" t="s">
        <v>116</v>
      </c>
      <c r="D2733" s="33">
        <v>44293</v>
      </c>
      <c r="E2733">
        <v>31022976</v>
      </c>
      <c r="F2733">
        <v>75769</v>
      </c>
      <c r="G2733">
        <v>65627.570999999996</v>
      </c>
      <c r="H2733">
        <v>558455</v>
      </c>
      <c r="I2733">
        <v>2606</v>
      </c>
      <c r="J2733">
        <v>1003.143</v>
      </c>
      <c r="K2733">
        <v>93185.856</v>
      </c>
      <c r="L2733">
        <v>227.59299999999999</v>
      </c>
      <c r="M2733">
        <v>197.13</v>
      </c>
      <c r="N2733">
        <v>1677.47</v>
      </c>
      <c r="O2733">
        <v>7.8280000000000003</v>
      </c>
      <c r="P2733">
        <v>3.0129999999999999</v>
      </c>
      <c r="Q2733">
        <v>1.06</v>
      </c>
      <c r="R2733">
        <v>9024</v>
      </c>
      <c r="S2733">
        <v>27.106000000000002</v>
      </c>
      <c r="T2733">
        <v>37752</v>
      </c>
      <c r="U2733">
        <v>113.398</v>
      </c>
      <c r="X2733">
        <v>37692</v>
      </c>
      <c r="Y2733">
        <v>113.218</v>
      </c>
      <c r="Z2733">
        <v>1669620</v>
      </c>
      <c r="AA2733">
        <v>394218391</v>
      </c>
      <c r="AB2733">
        <v>1184.1410000000001</v>
      </c>
      <c r="AC2733">
        <v>5.0149999999999997</v>
      </c>
      <c r="AD2733">
        <v>1215287</v>
      </c>
      <c r="AE2733">
        <v>3.65</v>
      </c>
      <c r="AF2733">
        <v>5.3999999999999999E-2</v>
      </c>
      <c r="AG2733">
        <v>18.5</v>
      </c>
      <c r="AH2733" t="s">
        <v>204</v>
      </c>
      <c r="AI2733">
        <v>194247206</v>
      </c>
      <c r="AJ2733">
        <v>121413967</v>
      </c>
      <c r="AK2733">
        <v>75704843</v>
      </c>
      <c r="AM2733">
        <v>4353650</v>
      </c>
      <c r="AN2733">
        <v>3242234</v>
      </c>
      <c r="AO2733">
        <v>58.51</v>
      </c>
      <c r="AP2733">
        <v>36.57</v>
      </c>
      <c r="AQ2733">
        <v>22.8</v>
      </c>
      <c r="AS2733">
        <v>9766</v>
      </c>
      <c r="AT2733">
        <v>1846533</v>
      </c>
      <c r="AU2733">
        <v>0.55600000000000005</v>
      </c>
      <c r="AV2733">
        <v>56.94</v>
      </c>
      <c r="AW2733">
        <v>332915074</v>
      </c>
      <c r="AX2733">
        <v>35.607999999999997</v>
      </c>
      <c r="AY2733">
        <v>38.299999999999997</v>
      </c>
      <c r="AZ2733">
        <v>15.413</v>
      </c>
      <c r="BA2733">
        <v>9.7319999999999993</v>
      </c>
      <c r="BB2733">
        <v>54225.446000000004</v>
      </c>
      <c r="BC2733">
        <v>1.2</v>
      </c>
      <c r="BD2733">
        <v>151.089</v>
      </c>
      <c r="BE2733">
        <v>10.79</v>
      </c>
      <c r="BF2733">
        <v>19.100000000000001</v>
      </c>
      <c r="BG2733">
        <v>24.6</v>
      </c>
      <c r="BI2733">
        <v>2.77</v>
      </c>
      <c r="BJ2733">
        <v>78.86</v>
      </c>
      <c r="BK2733">
        <v>0.92600000000000005</v>
      </c>
    </row>
    <row r="2734" spans="1:67" x14ac:dyDescent="0.3">
      <c r="A2734" t="s">
        <v>210</v>
      </c>
      <c r="B2734" t="s">
        <v>211</v>
      </c>
      <c r="C2734" t="s">
        <v>116</v>
      </c>
      <c r="D2734" s="33">
        <v>44294</v>
      </c>
      <c r="E2734">
        <v>31103119</v>
      </c>
      <c r="F2734">
        <v>80143</v>
      </c>
      <c r="G2734">
        <v>66090.857000000004</v>
      </c>
      <c r="H2734">
        <v>559481</v>
      </c>
      <c r="I2734">
        <v>1026</v>
      </c>
      <c r="J2734">
        <v>990</v>
      </c>
      <c r="K2734">
        <v>93426.587</v>
      </c>
      <c r="L2734">
        <v>240.73099999999999</v>
      </c>
      <c r="M2734">
        <v>198.52199999999999</v>
      </c>
      <c r="N2734">
        <v>1680.5519999999999</v>
      </c>
      <c r="O2734">
        <v>3.0819999999999999</v>
      </c>
      <c r="P2734">
        <v>2.9740000000000002</v>
      </c>
      <c r="Q2734">
        <v>1.06</v>
      </c>
      <c r="R2734">
        <v>9194</v>
      </c>
      <c r="S2734">
        <v>27.617000000000001</v>
      </c>
      <c r="T2734">
        <v>37953</v>
      </c>
      <c r="U2734">
        <v>114.002</v>
      </c>
      <c r="X2734">
        <v>38058</v>
      </c>
      <c r="Y2734">
        <v>114.31699999999999</v>
      </c>
      <c r="Z2734">
        <v>1518761</v>
      </c>
      <c r="AA2734">
        <v>395737152</v>
      </c>
      <c r="AB2734">
        <v>1188.703</v>
      </c>
      <c r="AC2734">
        <v>4.5620000000000003</v>
      </c>
      <c r="AD2734">
        <v>1225574</v>
      </c>
      <c r="AE2734">
        <v>3.681</v>
      </c>
      <c r="AF2734">
        <v>5.5E-2</v>
      </c>
      <c r="AG2734">
        <v>18.2</v>
      </c>
      <c r="AH2734" t="s">
        <v>204</v>
      </c>
      <c r="AI2734">
        <v>198744629</v>
      </c>
      <c r="AJ2734">
        <v>123979745</v>
      </c>
      <c r="AK2734">
        <v>78218523</v>
      </c>
      <c r="AM2734">
        <v>4497423</v>
      </c>
      <c r="AN2734">
        <v>3234943</v>
      </c>
      <c r="AO2734">
        <v>59.86</v>
      </c>
      <c r="AP2734">
        <v>37.340000000000003</v>
      </c>
      <c r="AQ2734">
        <v>23.56</v>
      </c>
      <c r="AS2734">
        <v>9744</v>
      </c>
      <c r="AT2734">
        <v>1852124</v>
      </c>
      <c r="AU2734">
        <v>0.55800000000000005</v>
      </c>
      <c r="AV2734">
        <v>56.94</v>
      </c>
      <c r="AW2734">
        <v>332915074</v>
      </c>
      <c r="AX2734">
        <v>35.607999999999997</v>
      </c>
      <c r="AY2734">
        <v>38.299999999999997</v>
      </c>
      <c r="AZ2734">
        <v>15.413</v>
      </c>
      <c r="BA2734">
        <v>9.7319999999999993</v>
      </c>
      <c r="BB2734">
        <v>54225.446000000004</v>
      </c>
      <c r="BC2734">
        <v>1.2</v>
      </c>
      <c r="BD2734">
        <v>151.089</v>
      </c>
      <c r="BE2734">
        <v>10.79</v>
      </c>
      <c r="BF2734">
        <v>19.100000000000001</v>
      </c>
      <c r="BG2734">
        <v>24.6</v>
      </c>
      <c r="BI2734">
        <v>2.77</v>
      </c>
      <c r="BJ2734">
        <v>78.86</v>
      </c>
      <c r="BK2734">
        <v>0.92600000000000005</v>
      </c>
    </row>
    <row r="2735" spans="1:67" x14ac:dyDescent="0.3">
      <c r="A2735" t="s">
        <v>210</v>
      </c>
      <c r="B2735" t="s">
        <v>211</v>
      </c>
      <c r="C2735" t="s">
        <v>116</v>
      </c>
      <c r="D2735" s="33">
        <v>44295</v>
      </c>
      <c r="E2735">
        <v>31187782</v>
      </c>
      <c r="F2735">
        <v>84663</v>
      </c>
      <c r="G2735">
        <v>67604.570999999996</v>
      </c>
      <c r="H2735">
        <v>560390</v>
      </c>
      <c r="I2735">
        <v>909</v>
      </c>
      <c r="J2735">
        <v>991</v>
      </c>
      <c r="K2735">
        <v>93680.895000000004</v>
      </c>
      <c r="L2735">
        <v>254.30799999999999</v>
      </c>
      <c r="M2735">
        <v>203.06899999999999</v>
      </c>
      <c r="N2735">
        <v>1683.2819999999999</v>
      </c>
      <c r="O2735">
        <v>2.73</v>
      </c>
      <c r="P2735">
        <v>2.9769999999999999</v>
      </c>
      <c r="Q2735">
        <v>1.06</v>
      </c>
      <c r="R2735">
        <v>9145</v>
      </c>
      <c r="S2735">
        <v>27.469000000000001</v>
      </c>
      <c r="T2735">
        <v>37856</v>
      </c>
      <c r="U2735">
        <v>113.711</v>
      </c>
      <c r="X2735">
        <v>38478</v>
      </c>
      <c r="Y2735">
        <v>115.57899999999999</v>
      </c>
      <c r="Z2735">
        <v>1453029</v>
      </c>
      <c r="AA2735">
        <v>397190181</v>
      </c>
      <c r="AB2735">
        <v>1193.068</v>
      </c>
      <c r="AC2735">
        <v>4.3650000000000002</v>
      </c>
      <c r="AD2735">
        <v>1240694</v>
      </c>
      <c r="AE2735">
        <v>3.7269999999999999</v>
      </c>
      <c r="AF2735">
        <v>5.3999999999999999E-2</v>
      </c>
      <c r="AG2735">
        <v>18.5</v>
      </c>
      <c r="AH2735" t="s">
        <v>204</v>
      </c>
      <c r="AI2735">
        <v>203060451</v>
      </c>
      <c r="AJ2735">
        <v>126418751</v>
      </c>
      <c r="AK2735">
        <v>80654204</v>
      </c>
      <c r="AM2735">
        <v>4315822</v>
      </c>
      <c r="AN2735">
        <v>3329550</v>
      </c>
      <c r="AO2735">
        <v>61.16</v>
      </c>
      <c r="AP2735">
        <v>38.08</v>
      </c>
      <c r="AQ2735">
        <v>24.29</v>
      </c>
      <c r="AS2735">
        <v>10028</v>
      </c>
      <c r="AT2735">
        <v>1906679</v>
      </c>
      <c r="AU2735">
        <v>0.57399999999999995</v>
      </c>
      <c r="AV2735">
        <v>56.94</v>
      </c>
      <c r="AW2735">
        <v>332915074</v>
      </c>
      <c r="AX2735">
        <v>35.607999999999997</v>
      </c>
      <c r="AY2735">
        <v>38.299999999999997</v>
      </c>
      <c r="AZ2735">
        <v>15.413</v>
      </c>
      <c r="BA2735">
        <v>9.7319999999999993</v>
      </c>
      <c r="BB2735">
        <v>54225.446000000004</v>
      </c>
      <c r="BC2735">
        <v>1.2</v>
      </c>
      <c r="BD2735">
        <v>151.089</v>
      </c>
      <c r="BE2735">
        <v>10.79</v>
      </c>
      <c r="BF2735">
        <v>19.100000000000001</v>
      </c>
      <c r="BG2735">
        <v>24.6</v>
      </c>
      <c r="BI2735">
        <v>2.77</v>
      </c>
      <c r="BJ2735">
        <v>78.86</v>
      </c>
      <c r="BK2735">
        <v>0.92600000000000005</v>
      </c>
    </row>
    <row r="2736" spans="1:67" x14ac:dyDescent="0.3">
      <c r="A2736" t="s">
        <v>210</v>
      </c>
      <c r="B2736" t="s">
        <v>211</v>
      </c>
      <c r="C2736" t="s">
        <v>116</v>
      </c>
      <c r="D2736" s="33">
        <v>44296</v>
      </c>
      <c r="E2736">
        <v>31258481</v>
      </c>
      <c r="F2736">
        <v>70699</v>
      </c>
      <c r="G2736">
        <v>68427</v>
      </c>
      <c r="H2736">
        <v>561122</v>
      </c>
      <c r="I2736">
        <v>732</v>
      </c>
      <c r="J2736">
        <v>985.42899999999997</v>
      </c>
      <c r="K2736">
        <v>93893.258000000002</v>
      </c>
      <c r="L2736">
        <v>212.363</v>
      </c>
      <c r="M2736">
        <v>205.53899999999999</v>
      </c>
      <c r="N2736">
        <v>1685.481</v>
      </c>
      <c r="O2736">
        <v>2.1989999999999998</v>
      </c>
      <c r="P2736">
        <v>2.96</v>
      </c>
      <c r="Q2736">
        <v>1.05</v>
      </c>
      <c r="R2736">
        <v>9130</v>
      </c>
      <c r="S2736">
        <v>27.423999999999999</v>
      </c>
      <c r="T2736">
        <v>37546</v>
      </c>
      <c r="U2736">
        <v>112.78</v>
      </c>
      <c r="X2736">
        <v>38792</v>
      </c>
      <c r="Y2736">
        <v>116.52200000000001</v>
      </c>
      <c r="Z2736">
        <v>1012058</v>
      </c>
      <c r="AA2736">
        <v>398202239</v>
      </c>
      <c r="AB2736">
        <v>1196.1079999999999</v>
      </c>
      <c r="AC2736">
        <v>3.04</v>
      </c>
      <c r="AD2736">
        <v>1246409</v>
      </c>
      <c r="AE2736">
        <v>3.7440000000000002</v>
      </c>
      <c r="AF2736">
        <v>5.5E-2</v>
      </c>
      <c r="AG2736">
        <v>18.2</v>
      </c>
      <c r="AH2736" t="s">
        <v>204</v>
      </c>
      <c r="AI2736">
        <v>205945445</v>
      </c>
      <c r="AJ2736">
        <v>128141871</v>
      </c>
      <c r="AK2736">
        <v>82309463</v>
      </c>
      <c r="AM2736">
        <v>2884994</v>
      </c>
      <c r="AN2736">
        <v>3413254</v>
      </c>
      <c r="AO2736">
        <v>62.03</v>
      </c>
      <c r="AP2736">
        <v>38.6</v>
      </c>
      <c r="AQ2736">
        <v>24.79</v>
      </c>
      <c r="AS2736">
        <v>10281</v>
      </c>
      <c r="AT2736">
        <v>1963783</v>
      </c>
      <c r="AU2736">
        <v>0.59099999999999997</v>
      </c>
      <c r="AV2736">
        <v>56.94</v>
      </c>
      <c r="AW2736">
        <v>332915074</v>
      </c>
      <c r="AX2736">
        <v>35.607999999999997</v>
      </c>
      <c r="AY2736">
        <v>38.299999999999997</v>
      </c>
      <c r="AZ2736">
        <v>15.413</v>
      </c>
      <c r="BA2736">
        <v>9.7319999999999993</v>
      </c>
      <c r="BB2736">
        <v>54225.446000000004</v>
      </c>
      <c r="BC2736">
        <v>1.2</v>
      </c>
      <c r="BD2736">
        <v>151.089</v>
      </c>
      <c r="BE2736">
        <v>10.79</v>
      </c>
      <c r="BF2736">
        <v>19.100000000000001</v>
      </c>
      <c r="BG2736">
        <v>24.6</v>
      </c>
      <c r="BI2736">
        <v>2.77</v>
      </c>
      <c r="BJ2736">
        <v>78.86</v>
      </c>
      <c r="BK2736">
        <v>0.92600000000000005</v>
      </c>
    </row>
    <row r="2737" spans="1:67" x14ac:dyDescent="0.3">
      <c r="A2737" t="s">
        <v>210</v>
      </c>
      <c r="B2737" t="s">
        <v>211</v>
      </c>
      <c r="C2737" t="s">
        <v>116</v>
      </c>
      <c r="D2737" s="33">
        <v>44297</v>
      </c>
      <c r="E2737">
        <v>31305917</v>
      </c>
      <c r="F2737">
        <v>47436</v>
      </c>
      <c r="G2737">
        <v>69788.285999999993</v>
      </c>
      <c r="H2737">
        <v>561410</v>
      </c>
      <c r="I2737">
        <v>288</v>
      </c>
      <c r="J2737">
        <v>982.28599999999994</v>
      </c>
      <c r="K2737">
        <v>94035.744999999995</v>
      </c>
      <c r="L2737">
        <v>142.48699999999999</v>
      </c>
      <c r="M2737">
        <v>209.62799999999999</v>
      </c>
      <c r="N2737">
        <v>1686.346</v>
      </c>
      <c r="O2737">
        <v>0.86499999999999999</v>
      </c>
      <c r="P2737">
        <v>2.9510000000000001</v>
      </c>
      <c r="Q2737">
        <v>1.04</v>
      </c>
      <c r="R2737">
        <v>9245</v>
      </c>
      <c r="S2737">
        <v>27.77</v>
      </c>
      <c r="T2737">
        <v>38089</v>
      </c>
      <c r="U2737">
        <v>114.411</v>
      </c>
      <c r="X2737">
        <v>39199</v>
      </c>
      <c r="Y2737">
        <v>117.745</v>
      </c>
      <c r="Z2737">
        <v>645703</v>
      </c>
      <c r="AA2737">
        <v>398847942</v>
      </c>
      <c r="AB2737">
        <v>1198.047</v>
      </c>
      <c r="AC2737">
        <v>1.94</v>
      </c>
      <c r="AD2737">
        <v>1257919</v>
      </c>
      <c r="AE2737">
        <v>3.778</v>
      </c>
      <c r="AF2737">
        <v>5.5E-2</v>
      </c>
      <c r="AG2737">
        <v>18.2</v>
      </c>
      <c r="AH2737" t="s">
        <v>204</v>
      </c>
      <c r="AI2737">
        <v>207343986</v>
      </c>
      <c r="AJ2737">
        <v>128974340</v>
      </c>
      <c r="AK2737">
        <v>83109390</v>
      </c>
      <c r="AM2737">
        <v>1398541</v>
      </c>
      <c r="AN2737">
        <v>3504094</v>
      </c>
      <c r="AO2737">
        <v>62.45</v>
      </c>
      <c r="AP2737">
        <v>38.85</v>
      </c>
      <c r="AQ2737">
        <v>25.03</v>
      </c>
      <c r="AS2737">
        <v>10554</v>
      </c>
      <c r="AT2737">
        <v>2020218</v>
      </c>
      <c r="AU2737">
        <v>0.60799999999999998</v>
      </c>
      <c r="AV2737">
        <v>56.94</v>
      </c>
      <c r="AW2737">
        <v>332915074</v>
      </c>
      <c r="AX2737">
        <v>35.607999999999997</v>
      </c>
      <c r="AY2737">
        <v>38.299999999999997</v>
      </c>
      <c r="AZ2737">
        <v>15.413</v>
      </c>
      <c r="BA2737">
        <v>9.7319999999999993</v>
      </c>
      <c r="BB2737">
        <v>54225.446000000004</v>
      </c>
      <c r="BC2737">
        <v>1.2</v>
      </c>
      <c r="BD2737">
        <v>151.089</v>
      </c>
      <c r="BE2737">
        <v>10.79</v>
      </c>
      <c r="BF2737">
        <v>19.100000000000001</v>
      </c>
      <c r="BG2737">
        <v>24.6</v>
      </c>
      <c r="BI2737">
        <v>2.77</v>
      </c>
      <c r="BJ2737">
        <v>78.86</v>
      </c>
      <c r="BK2737">
        <v>0.92600000000000005</v>
      </c>
      <c r="BL2737">
        <v>610550.80000000005</v>
      </c>
      <c r="BM2737">
        <v>16</v>
      </c>
      <c r="BN2737">
        <v>5.21</v>
      </c>
      <c r="BO2737">
        <v>1833.95360463612</v>
      </c>
    </row>
    <row r="2738" spans="1:67" x14ac:dyDescent="0.3">
      <c r="A2738" t="s">
        <v>210</v>
      </c>
      <c r="B2738" t="s">
        <v>211</v>
      </c>
      <c r="C2738" t="s">
        <v>116</v>
      </c>
      <c r="D2738" s="33">
        <v>44298</v>
      </c>
      <c r="E2738">
        <v>31367939</v>
      </c>
      <c r="F2738">
        <v>62022</v>
      </c>
      <c r="G2738">
        <v>69089.857000000004</v>
      </c>
      <c r="H2738">
        <v>561855</v>
      </c>
      <c r="I2738">
        <v>445</v>
      </c>
      <c r="J2738">
        <v>977.14300000000003</v>
      </c>
      <c r="K2738">
        <v>94222.044999999998</v>
      </c>
      <c r="L2738">
        <v>186.3</v>
      </c>
      <c r="M2738">
        <v>207.53</v>
      </c>
      <c r="N2738">
        <v>1687.683</v>
      </c>
      <c r="O2738">
        <v>1.337</v>
      </c>
      <c r="P2738">
        <v>2.9350000000000001</v>
      </c>
      <c r="Q2738">
        <v>1.04</v>
      </c>
      <c r="R2738">
        <v>9452</v>
      </c>
      <c r="S2738">
        <v>28.391999999999999</v>
      </c>
      <c r="T2738">
        <v>38927</v>
      </c>
      <c r="U2738">
        <v>116.928</v>
      </c>
      <c r="X2738">
        <v>39432</v>
      </c>
      <c r="Y2738">
        <v>118.44499999999999</v>
      </c>
      <c r="Z2738">
        <v>1056742</v>
      </c>
      <c r="AA2738">
        <v>399904684</v>
      </c>
      <c r="AB2738">
        <v>1201.221</v>
      </c>
      <c r="AC2738">
        <v>3.1739999999999999</v>
      </c>
      <c r="AD2738">
        <v>1273009</v>
      </c>
      <c r="AE2738">
        <v>3.8239999999999998</v>
      </c>
      <c r="AF2738">
        <v>5.5E-2</v>
      </c>
      <c r="AG2738">
        <v>18.2</v>
      </c>
      <c r="AH2738" t="s">
        <v>204</v>
      </c>
      <c r="AI2738">
        <v>210357335</v>
      </c>
      <c r="AJ2738">
        <v>130604781</v>
      </c>
      <c r="AK2738">
        <v>84832158</v>
      </c>
      <c r="AM2738">
        <v>3013349</v>
      </c>
      <c r="AN2738">
        <v>3491338</v>
      </c>
      <c r="AO2738">
        <v>63.36</v>
      </c>
      <c r="AP2738">
        <v>39.340000000000003</v>
      </c>
      <c r="AQ2738">
        <v>25.55</v>
      </c>
      <c r="AS2738">
        <v>10516</v>
      </c>
      <c r="AT2738">
        <v>2005498</v>
      </c>
      <c r="AU2738">
        <v>0.60399999999999998</v>
      </c>
      <c r="AV2738">
        <v>56.94</v>
      </c>
      <c r="AW2738">
        <v>332915074</v>
      </c>
      <c r="AX2738">
        <v>35.607999999999997</v>
      </c>
      <c r="AY2738">
        <v>38.299999999999997</v>
      </c>
      <c r="AZ2738">
        <v>15.413</v>
      </c>
      <c r="BA2738">
        <v>9.7319999999999993</v>
      </c>
      <c r="BB2738">
        <v>54225.446000000004</v>
      </c>
      <c r="BC2738">
        <v>1.2</v>
      </c>
      <c r="BD2738">
        <v>151.089</v>
      </c>
      <c r="BE2738">
        <v>10.79</v>
      </c>
      <c r="BF2738">
        <v>19.100000000000001</v>
      </c>
      <c r="BG2738">
        <v>24.6</v>
      </c>
      <c r="BI2738">
        <v>2.77</v>
      </c>
      <c r="BJ2738">
        <v>78.86</v>
      </c>
      <c r="BK2738">
        <v>0.92600000000000005</v>
      </c>
    </row>
    <row r="2739" spans="1:67" x14ac:dyDescent="0.3">
      <c r="A2739" t="s">
        <v>210</v>
      </c>
      <c r="B2739" t="s">
        <v>211</v>
      </c>
      <c r="C2739" t="s">
        <v>116</v>
      </c>
      <c r="D2739" s="33">
        <v>44299</v>
      </c>
      <c r="E2739">
        <v>31448836</v>
      </c>
      <c r="F2739">
        <v>80897</v>
      </c>
      <c r="G2739">
        <v>71661.285999999993</v>
      </c>
      <c r="H2739">
        <v>562735</v>
      </c>
      <c r="I2739">
        <v>880</v>
      </c>
      <c r="J2739">
        <v>983.71400000000006</v>
      </c>
      <c r="K2739">
        <v>94465.040999999997</v>
      </c>
      <c r="L2739">
        <v>242.99600000000001</v>
      </c>
      <c r="M2739">
        <v>215.25399999999999</v>
      </c>
      <c r="N2739">
        <v>1690.326</v>
      </c>
      <c r="O2739">
        <v>2.6429999999999998</v>
      </c>
      <c r="P2739">
        <v>2.9550000000000001</v>
      </c>
      <c r="Q2739">
        <v>1.03</v>
      </c>
      <c r="R2739">
        <v>9536</v>
      </c>
      <c r="S2739">
        <v>28.643999999999998</v>
      </c>
      <c r="T2739">
        <v>39201</v>
      </c>
      <c r="U2739">
        <v>117.751</v>
      </c>
      <c r="X2739">
        <v>39322</v>
      </c>
      <c r="Y2739">
        <v>118.114</v>
      </c>
      <c r="Z2739">
        <v>1613782</v>
      </c>
      <c r="AA2739">
        <v>401518466</v>
      </c>
      <c r="AB2739">
        <v>1206.069</v>
      </c>
      <c r="AC2739">
        <v>4.8470000000000004</v>
      </c>
      <c r="AD2739">
        <v>1281385</v>
      </c>
      <c r="AE2739">
        <v>3.8490000000000002</v>
      </c>
      <c r="AF2739">
        <v>5.5E-2</v>
      </c>
      <c r="AG2739">
        <v>18.2</v>
      </c>
      <c r="AH2739" t="s">
        <v>204</v>
      </c>
      <c r="AI2739">
        <v>213828422</v>
      </c>
      <c r="AJ2739">
        <v>132342765</v>
      </c>
      <c r="AK2739">
        <v>86548905</v>
      </c>
      <c r="AM2739">
        <v>3471087</v>
      </c>
      <c r="AN2739">
        <v>3419267</v>
      </c>
      <c r="AO2739">
        <v>64.400000000000006</v>
      </c>
      <c r="AP2739">
        <v>39.86</v>
      </c>
      <c r="AQ2739">
        <v>26.07</v>
      </c>
      <c r="AS2739">
        <v>10299</v>
      </c>
      <c r="AT2739">
        <v>1926958</v>
      </c>
      <c r="AU2739">
        <v>0.57999999999999996</v>
      </c>
      <c r="AV2739">
        <v>56.94</v>
      </c>
      <c r="AW2739">
        <v>332915074</v>
      </c>
      <c r="AX2739">
        <v>35.607999999999997</v>
      </c>
      <c r="AY2739">
        <v>38.299999999999997</v>
      </c>
      <c r="AZ2739">
        <v>15.413</v>
      </c>
      <c r="BA2739">
        <v>9.7319999999999993</v>
      </c>
      <c r="BB2739">
        <v>54225.446000000004</v>
      </c>
      <c r="BC2739">
        <v>1.2</v>
      </c>
      <c r="BD2739">
        <v>151.089</v>
      </c>
      <c r="BE2739">
        <v>10.79</v>
      </c>
      <c r="BF2739">
        <v>19.100000000000001</v>
      </c>
      <c r="BG2739">
        <v>24.6</v>
      </c>
      <c r="BI2739">
        <v>2.77</v>
      </c>
      <c r="BJ2739">
        <v>78.86</v>
      </c>
      <c r="BK2739">
        <v>0.92600000000000005</v>
      </c>
    </row>
    <row r="2740" spans="1:67" x14ac:dyDescent="0.3">
      <c r="A2740" t="s">
        <v>210</v>
      </c>
      <c r="B2740" t="s">
        <v>211</v>
      </c>
      <c r="C2740" t="s">
        <v>116</v>
      </c>
      <c r="D2740" s="33">
        <v>44300</v>
      </c>
      <c r="E2740">
        <v>31524451</v>
      </c>
      <c r="F2740">
        <v>75615</v>
      </c>
      <c r="G2740">
        <v>71639.285999999993</v>
      </c>
      <c r="H2740">
        <v>563670</v>
      </c>
      <c r="I2740">
        <v>935</v>
      </c>
      <c r="J2740">
        <v>745</v>
      </c>
      <c r="K2740">
        <v>94692.171000000002</v>
      </c>
      <c r="L2740">
        <v>227.13</v>
      </c>
      <c r="M2740">
        <v>215.18799999999999</v>
      </c>
      <c r="N2740">
        <v>1693.135</v>
      </c>
      <c r="O2740">
        <v>2.8090000000000002</v>
      </c>
      <c r="P2740">
        <v>2.238</v>
      </c>
      <c r="Q2740">
        <v>1.01</v>
      </c>
      <c r="R2740">
        <v>9583</v>
      </c>
      <c r="S2740">
        <v>28.785</v>
      </c>
      <c r="T2740">
        <v>39474</v>
      </c>
      <c r="U2740">
        <v>118.571</v>
      </c>
      <c r="X2740">
        <v>39341</v>
      </c>
      <c r="Y2740">
        <v>118.17100000000001</v>
      </c>
      <c r="Z2740">
        <v>1676322</v>
      </c>
      <c r="AA2740">
        <v>403194788</v>
      </c>
      <c r="AB2740">
        <v>1211.104</v>
      </c>
      <c r="AC2740">
        <v>5.0350000000000001</v>
      </c>
      <c r="AD2740">
        <v>1282342</v>
      </c>
      <c r="AE2740">
        <v>3.8519999999999999</v>
      </c>
      <c r="AF2740">
        <v>5.3999999999999999E-2</v>
      </c>
      <c r="AG2740">
        <v>18.5</v>
      </c>
      <c r="AH2740" t="s">
        <v>204</v>
      </c>
      <c r="AI2740">
        <v>217512446</v>
      </c>
      <c r="AJ2740">
        <v>134068638</v>
      </c>
      <c r="AK2740">
        <v>88472667</v>
      </c>
      <c r="AM2740">
        <v>3684024</v>
      </c>
      <c r="AN2740">
        <v>3323606</v>
      </c>
      <c r="AO2740">
        <v>65.510000000000005</v>
      </c>
      <c r="AP2740">
        <v>40.380000000000003</v>
      </c>
      <c r="AQ2740">
        <v>26.65</v>
      </c>
      <c r="AS2740">
        <v>10011</v>
      </c>
      <c r="AT2740">
        <v>1807810</v>
      </c>
      <c r="AU2740">
        <v>0.54500000000000004</v>
      </c>
      <c r="AV2740">
        <v>56.94</v>
      </c>
      <c r="AW2740">
        <v>332915074</v>
      </c>
      <c r="AX2740">
        <v>35.607999999999997</v>
      </c>
      <c r="AY2740">
        <v>38.299999999999997</v>
      </c>
      <c r="AZ2740">
        <v>15.413</v>
      </c>
      <c r="BA2740">
        <v>9.7319999999999993</v>
      </c>
      <c r="BB2740">
        <v>54225.446000000004</v>
      </c>
      <c r="BC2740">
        <v>1.2</v>
      </c>
      <c r="BD2740">
        <v>151.089</v>
      </c>
      <c r="BE2740">
        <v>10.79</v>
      </c>
      <c r="BF2740">
        <v>19.100000000000001</v>
      </c>
      <c r="BG2740">
        <v>24.6</v>
      </c>
      <c r="BI2740">
        <v>2.77</v>
      </c>
      <c r="BJ2740">
        <v>78.86</v>
      </c>
      <c r="BK2740">
        <v>0.92600000000000005</v>
      </c>
    </row>
    <row r="2741" spans="1:67" x14ac:dyDescent="0.3">
      <c r="A2741" t="s">
        <v>210</v>
      </c>
      <c r="B2741" t="s">
        <v>211</v>
      </c>
      <c r="C2741" t="s">
        <v>116</v>
      </c>
      <c r="D2741" s="33">
        <v>44301</v>
      </c>
      <c r="E2741">
        <v>31598416</v>
      </c>
      <c r="F2741">
        <v>73965</v>
      </c>
      <c r="G2741">
        <v>70756.714000000007</v>
      </c>
      <c r="H2741">
        <v>564574</v>
      </c>
      <c r="I2741">
        <v>904</v>
      </c>
      <c r="J2741">
        <v>727.57100000000003</v>
      </c>
      <c r="K2741">
        <v>94914.343999999997</v>
      </c>
      <c r="L2741">
        <v>222.17400000000001</v>
      </c>
      <c r="M2741">
        <v>212.53700000000001</v>
      </c>
      <c r="N2741">
        <v>1695.85</v>
      </c>
      <c r="O2741">
        <v>2.7149999999999999</v>
      </c>
      <c r="P2741">
        <v>2.1850000000000001</v>
      </c>
      <c r="Q2741">
        <v>0.99</v>
      </c>
      <c r="R2741">
        <v>9476</v>
      </c>
      <c r="S2741">
        <v>28.463999999999999</v>
      </c>
      <c r="T2741">
        <v>39188</v>
      </c>
      <c r="U2741">
        <v>117.712</v>
      </c>
      <c r="X2741">
        <v>39380</v>
      </c>
      <c r="Y2741">
        <v>118.288</v>
      </c>
      <c r="Z2741">
        <v>1485334</v>
      </c>
      <c r="AA2741">
        <v>404680122</v>
      </c>
      <c r="AB2741">
        <v>1215.566</v>
      </c>
      <c r="AC2741">
        <v>4.4619999999999997</v>
      </c>
      <c r="AD2741">
        <v>1277567</v>
      </c>
      <c r="AE2741">
        <v>3.8380000000000001</v>
      </c>
      <c r="AF2741">
        <v>5.3999999999999999E-2</v>
      </c>
      <c r="AG2741">
        <v>18.5</v>
      </c>
      <c r="AH2741" t="s">
        <v>204</v>
      </c>
      <c r="AI2741">
        <v>221247728</v>
      </c>
      <c r="AJ2741">
        <v>135817290</v>
      </c>
      <c r="AK2741">
        <v>90421038</v>
      </c>
      <c r="AM2741">
        <v>3735282</v>
      </c>
      <c r="AN2741">
        <v>3214728</v>
      </c>
      <c r="AO2741">
        <v>66.64</v>
      </c>
      <c r="AP2741">
        <v>40.909999999999997</v>
      </c>
      <c r="AQ2741">
        <v>27.23</v>
      </c>
      <c r="AS2741">
        <v>9683</v>
      </c>
      <c r="AT2741">
        <v>1691078</v>
      </c>
      <c r="AU2741">
        <v>0.50900000000000001</v>
      </c>
      <c r="AV2741">
        <v>56.94</v>
      </c>
      <c r="AW2741">
        <v>332915074</v>
      </c>
      <c r="AX2741">
        <v>35.607999999999997</v>
      </c>
      <c r="AY2741">
        <v>38.299999999999997</v>
      </c>
      <c r="AZ2741">
        <v>15.413</v>
      </c>
      <c r="BA2741">
        <v>9.7319999999999993</v>
      </c>
      <c r="BB2741">
        <v>54225.446000000004</v>
      </c>
      <c r="BC2741">
        <v>1.2</v>
      </c>
      <c r="BD2741">
        <v>151.089</v>
      </c>
      <c r="BE2741">
        <v>10.79</v>
      </c>
      <c r="BF2741">
        <v>19.100000000000001</v>
      </c>
      <c r="BG2741">
        <v>24.6</v>
      </c>
      <c r="BI2741">
        <v>2.77</v>
      </c>
      <c r="BJ2741">
        <v>78.86</v>
      </c>
      <c r="BK2741">
        <v>0.92600000000000005</v>
      </c>
    </row>
    <row r="2742" spans="1:67" x14ac:dyDescent="0.3">
      <c r="A2742" t="s">
        <v>210</v>
      </c>
      <c r="B2742" t="s">
        <v>211</v>
      </c>
      <c r="C2742" t="s">
        <v>116</v>
      </c>
      <c r="D2742" s="33">
        <v>44302</v>
      </c>
      <c r="E2742">
        <v>31681932</v>
      </c>
      <c r="F2742">
        <v>83516</v>
      </c>
      <c r="G2742">
        <v>70592.857000000004</v>
      </c>
      <c r="H2742">
        <v>565441</v>
      </c>
      <c r="I2742">
        <v>867</v>
      </c>
      <c r="J2742">
        <v>721.57100000000003</v>
      </c>
      <c r="K2742">
        <v>95165.206999999995</v>
      </c>
      <c r="L2742">
        <v>250.863</v>
      </c>
      <c r="M2742">
        <v>212.04499999999999</v>
      </c>
      <c r="N2742">
        <v>1698.454</v>
      </c>
      <c r="O2742">
        <v>2.6040000000000001</v>
      </c>
      <c r="P2742">
        <v>2.1669999999999998</v>
      </c>
      <c r="Q2742">
        <v>0.97</v>
      </c>
      <c r="R2742">
        <v>9530</v>
      </c>
      <c r="S2742">
        <v>28.626000000000001</v>
      </c>
      <c r="T2742">
        <v>39406</v>
      </c>
      <c r="U2742">
        <v>118.367</v>
      </c>
      <c r="X2742">
        <v>39588</v>
      </c>
      <c r="Y2742">
        <v>118.913</v>
      </c>
      <c r="Z2742">
        <v>1456446</v>
      </c>
      <c r="AA2742">
        <v>406136568</v>
      </c>
      <c r="AB2742">
        <v>1219.94</v>
      </c>
      <c r="AC2742">
        <v>4.375</v>
      </c>
      <c r="AD2742">
        <v>1278055</v>
      </c>
      <c r="AE2742">
        <v>3.839</v>
      </c>
      <c r="AF2742">
        <v>5.3999999999999999E-2</v>
      </c>
      <c r="AG2742">
        <v>18.5</v>
      </c>
      <c r="AH2742" t="s">
        <v>204</v>
      </c>
      <c r="AI2742">
        <v>224839957</v>
      </c>
      <c r="AJ2742">
        <v>137447256</v>
      </c>
      <c r="AK2742">
        <v>92348458</v>
      </c>
      <c r="AM2742">
        <v>3592229</v>
      </c>
      <c r="AN2742">
        <v>3111358</v>
      </c>
      <c r="AO2742">
        <v>67.72</v>
      </c>
      <c r="AP2742">
        <v>41.4</v>
      </c>
      <c r="AQ2742">
        <v>27.82</v>
      </c>
      <c r="AS2742">
        <v>9371</v>
      </c>
      <c r="AT2742">
        <v>1575501</v>
      </c>
      <c r="AU2742">
        <v>0.47499999999999998</v>
      </c>
      <c r="AV2742">
        <v>56.94</v>
      </c>
      <c r="AW2742">
        <v>332915074</v>
      </c>
      <c r="AX2742">
        <v>35.607999999999997</v>
      </c>
      <c r="AY2742">
        <v>38.299999999999997</v>
      </c>
      <c r="AZ2742">
        <v>15.413</v>
      </c>
      <c r="BA2742">
        <v>9.7319999999999993</v>
      </c>
      <c r="BB2742">
        <v>54225.446000000004</v>
      </c>
      <c r="BC2742">
        <v>1.2</v>
      </c>
      <c r="BD2742">
        <v>151.089</v>
      </c>
      <c r="BE2742">
        <v>10.79</v>
      </c>
      <c r="BF2742">
        <v>19.100000000000001</v>
      </c>
      <c r="BG2742">
        <v>24.6</v>
      </c>
      <c r="BI2742">
        <v>2.77</v>
      </c>
      <c r="BJ2742">
        <v>78.86</v>
      </c>
      <c r="BK2742">
        <v>0.92600000000000005</v>
      </c>
    </row>
    <row r="2743" spans="1:67" x14ac:dyDescent="0.3">
      <c r="A2743" t="s">
        <v>210</v>
      </c>
      <c r="B2743" t="s">
        <v>211</v>
      </c>
      <c r="C2743" t="s">
        <v>116</v>
      </c>
      <c r="D2743" s="33">
        <v>44303</v>
      </c>
      <c r="E2743">
        <v>31737505</v>
      </c>
      <c r="F2743">
        <v>55573</v>
      </c>
      <c r="G2743">
        <v>68432</v>
      </c>
      <c r="H2743">
        <v>566151</v>
      </c>
      <c r="I2743">
        <v>710</v>
      </c>
      <c r="J2743">
        <v>718.42899999999997</v>
      </c>
      <c r="K2743">
        <v>95332.135999999999</v>
      </c>
      <c r="L2743">
        <v>166.928</v>
      </c>
      <c r="M2743">
        <v>205.554</v>
      </c>
      <c r="N2743">
        <v>1700.587</v>
      </c>
      <c r="O2743">
        <v>2.133</v>
      </c>
      <c r="P2743">
        <v>2.1579999999999999</v>
      </c>
      <c r="Q2743">
        <v>0.95</v>
      </c>
      <c r="R2743">
        <v>9551</v>
      </c>
      <c r="S2743">
        <v>28.689</v>
      </c>
      <c r="T2743">
        <v>39012</v>
      </c>
      <c r="U2743">
        <v>117.18300000000001</v>
      </c>
      <c r="X2743">
        <v>39866</v>
      </c>
      <c r="Y2743">
        <v>119.748</v>
      </c>
      <c r="Z2743">
        <v>1008646</v>
      </c>
      <c r="AA2743">
        <v>407145214</v>
      </c>
      <c r="AB2743">
        <v>1222.97</v>
      </c>
      <c r="AC2743">
        <v>3.03</v>
      </c>
      <c r="AD2743">
        <v>1277568</v>
      </c>
      <c r="AE2743">
        <v>3.8380000000000001</v>
      </c>
      <c r="AF2743">
        <v>5.2999999999999999E-2</v>
      </c>
      <c r="AG2743">
        <v>18.899999999999999</v>
      </c>
      <c r="AH2743" t="s">
        <v>204</v>
      </c>
      <c r="AI2743">
        <v>227195489</v>
      </c>
      <c r="AJ2743">
        <v>138607699</v>
      </c>
      <c r="AK2743">
        <v>93524257</v>
      </c>
      <c r="AM2743">
        <v>2355532</v>
      </c>
      <c r="AN2743">
        <v>3035721</v>
      </c>
      <c r="AO2743">
        <v>68.430000000000007</v>
      </c>
      <c r="AP2743">
        <v>41.75</v>
      </c>
      <c r="AQ2743">
        <v>28.17</v>
      </c>
      <c r="AS2743">
        <v>9143</v>
      </c>
      <c r="AT2743">
        <v>1495118</v>
      </c>
      <c r="AU2743">
        <v>0.45</v>
      </c>
      <c r="AV2743">
        <v>56.94</v>
      </c>
      <c r="AW2743">
        <v>332915074</v>
      </c>
      <c r="AX2743">
        <v>35.607999999999997</v>
      </c>
      <c r="AY2743">
        <v>38.299999999999997</v>
      </c>
      <c r="AZ2743">
        <v>15.413</v>
      </c>
      <c r="BA2743">
        <v>9.7319999999999993</v>
      </c>
      <c r="BB2743">
        <v>54225.446000000004</v>
      </c>
      <c r="BC2743">
        <v>1.2</v>
      </c>
      <c r="BD2743">
        <v>151.089</v>
      </c>
      <c r="BE2743">
        <v>10.79</v>
      </c>
      <c r="BF2743">
        <v>19.100000000000001</v>
      </c>
      <c r="BG2743">
        <v>24.6</v>
      </c>
      <c r="BI2743">
        <v>2.77</v>
      </c>
      <c r="BJ2743">
        <v>78.86</v>
      </c>
      <c r="BK2743">
        <v>0.92600000000000005</v>
      </c>
    </row>
    <row r="2744" spans="1:67" x14ac:dyDescent="0.3">
      <c r="A2744" t="s">
        <v>210</v>
      </c>
      <c r="B2744" t="s">
        <v>211</v>
      </c>
      <c r="C2744" t="s">
        <v>116</v>
      </c>
      <c r="D2744" s="33">
        <v>44304</v>
      </c>
      <c r="E2744">
        <v>31781340</v>
      </c>
      <c r="F2744">
        <v>43835</v>
      </c>
      <c r="G2744">
        <v>67917.570999999996</v>
      </c>
      <c r="H2744">
        <v>566497</v>
      </c>
      <c r="I2744">
        <v>346</v>
      </c>
      <c r="J2744">
        <v>726.71400000000006</v>
      </c>
      <c r="K2744">
        <v>95463.805999999997</v>
      </c>
      <c r="L2744">
        <v>131.66999999999999</v>
      </c>
      <c r="M2744">
        <v>204.00899999999999</v>
      </c>
      <c r="N2744">
        <v>1701.626</v>
      </c>
      <c r="O2744">
        <v>1.0389999999999999</v>
      </c>
      <c r="P2744">
        <v>2.1829999999999998</v>
      </c>
      <c r="Q2744">
        <v>0.95</v>
      </c>
      <c r="R2744">
        <v>9632</v>
      </c>
      <c r="S2744">
        <v>28.931999999999999</v>
      </c>
      <c r="T2744">
        <v>39460</v>
      </c>
      <c r="U2744">
        <v>118.529</v>
      </c>
      <c r="X2744">
        <v>39889</v>
      </c>
      <c r="Y2744">
        <v>119.81699999999999</v>
      </c>
      <c r="Z2744">
        <v>613060</v>
      </c>
      <c r="AA2744">
        <v>407758274</v>
      </c>
      <c r="AB2744">
        <v>1224.8119999999999</v>
      </c>
      <c r="AC2744">
        <v>1.841</v>
      </c>
      <c r="AD2744">
        <v>1272905</v>
      </c>
      <c r="AE2744">
        <v>3.8239999999999998</v>
      </c>
      <c r="AF2744">
        <v>5.1999999999999998E-2</v>
      </c>
      <c r="AG2744">
        <v>19.2</v>
      </c>
      <c r="AH2744" t="s">
        <v>204</v>
      </c>
      <c r="AI2744">
        <v>228325006</v>
      </c>
      <c r="AJ2744">
        <v>139144753</v>
      </c>
      <c r="AK2744">
        <v>94106064</v>
      </c>
      <c r="AM2744">
        <v>1129517</v>
      </c>
      <c r="AN2744">
        <v>2997289</v>
      </c>
      <c r="AO2744">
        <v>68.77</v>
      </c>
      <c r="AP2744">
        <v>41.91</v>
      </c>
      <c r="AQ2744">
        <v>28.34</v>
      </c>
      <c r="AS2744">
        <v>9028</v>
      </c>
      <c r="AT2744">
        <v>1452916</v>
      </c>
      <c r="AU2744">
        <v>0.438</v>
      </c>
      <c r="AV2744">
        <v>56.94</v>
      </c>
      <c r="AW2744">
        <v>332915074</v>
      </c>
      <c r="AX2744">
        <v>35.607999999999997</v>
      </c>
      <c r="AY2744">
        <v>38.299999999999997</v>
      </c>
      <c r="AZ2744">
        <v>15.413</v>
      </c>
      <c r="BA2744">
        <v>9.7319999999999993</v>
      </c>
      <c r="BB2744">
        <v>54225.446000000004</v>
      </c>
      <c r="BC2744">
        <v>1.2</v>
      </c>
      <c r="BD2744">
        <v>151.089</v>
      </c>
      <c r="BE2744">
        <v>10.79</v>
      </c>
      <c r="BF2744">
        <v>19.100000000000001</v>
      </c>
      <c r="BG2744">
        <v>24.6</v>
      </c>
      <c r="BI2744">
        <v>2.77</v>
      </c>
      <c r="BJ2744">
        <v>78.86</v>
      </c>
      <c r="BK2744">
        <v>0.92600000000000005</v>
      </c>
      <c r="BL2744">
        <v>612119</v>
      </c>
      <c r="BM2744">
        <v>15.8</v>
      </c>
      <c r="BN2744">
        <v>2.72</v>
      </c>
      <c r="BO2744">
        <v>1838.6641152812399</v>
      </c>
    </row>
    <row r="2745" spans="1:67" x14ac:dyDescent="0.3">
      <c r="A2745" t="s">
        <v>210</v>
      </c>
      <c r="B2745" t="s">
        <v>211</v>
      </c>
      <c r="C2745" t="s">
        <v>116</v>
      </c>
      <c r="D2745" s="33">
        <v>44305</v>
      </c>
      <c r="E2745">
        <v>31839700</v>
      </c>
      <c r="F2745">
        <v>58360</v>
      </c>
      <c r="G2745">
        <v>67394.429000000004</v>
      </c>
      <c r="H2745">
        <v>566984</v>
      </c>
      <c r="I2745">
        <v>487</v>
      </c>
      <c r="J2745">
        <v>732.71400000000006</v>
      </c>
      <c r="K2745">
        <v>95639.106</v>
      </c>
      <c r="L2745">
        <v>175.3</v>
      </c>
      <c r="M2745">
        <v>202.43700000000001</v>
      </c>
      <c r="N2745">
        <v>1703.0889999999999</v>
      </c>
      <c r="O2745">
        <v>1.4630000000000001</v>
      </c>
      <c r="P2745">
        <v>2.2010000000000001</v>
      </c>
      <c r="Q2745">
        <v>0.94</v>
      </c>
      <c r="R2745">
        <v>9828</v>
      </c>
      <c r="S2745">
        <v>29.521000000000001</v>
      </c>
      <c r="T2745">
        <v>40212</v>
      </c>
      <c r="U2745">
        <v>120.788</v>
      </c>
      <c r="X2745">
        <v>39867</v>
      </c>
      <c r="Y2745">
        <v>119.751</v>
      </c>
      <c r="Z2745">
        <v>1020165</v>
      </c>
      <c r="AA2745">
        <v>408778439</v>
      </c>
      <c r="AB2745">
        <v>1227.876</v>
      </c>
      <c r="AC2745">
        <v>3.0640000000000001</v>
      </c>
      <c r="AD2745">
        <v>1267679</v>
      </c>
      <c r="AE2745">
        <v>3.8079999999999998</v>
      </c>
      <c r="AF2745">
        <v>5.1999999999999998E-2</v>
      </c>
      <c r="AG2745">
        <v>19.2</v>
      </c>
      <c r="AH2745" t="s">
        <v>204</v>
      </c>
      <c r="AI2745">
        <v>230897983</v>
      </c>
      <c r="AJ2745">
        <v>140225820</v>
      </c>
      <c r="AK2745">
        <v>95569394</v>
      </c>
      <c r="AM2745">
        <v>2572977</v>
      </c>
      <c r="AN2745">
        <v>2934378</v>
      </c>
      <c r="AO2745">
        <v>69.55</v>
      </c>
      <c r="AP2745">
        <v>42.24</v>
      </c>
      <c r="AQ2745">
        <v>28.79</v>
      </c>
      <c r="AS2745">
        <v>8838</v>
      </c>
      <c r="AT2745">
        <v>1374434</v>
      </c>
      <c r="AU2745">
        <v>0.41399999999999998</v>
      </c>
      <c r="AV2745">
        <v>56.94</v>
      </c>
      <c r="AW2745">
        <v>332915074</v>
      </c>
      <c r="AX2745">
        <v>35.607999999999997</v>
      </c>
      <c r="AY2745">
        <v>38.299999999999997</v>
      </c>
      <c r="AZ2745">
        <v>15.413</v>
      </c>
      <c r="BA2745">
        <v>9.7319999999999993</v>
      </c>
      <c r="BB2745">
        <v>54225.446000000004</v>
      </c>
      <c r="BC2745">
        <v>1.2</v>
      </c>
      <c r="BD2745">
        <v>151.089</v>
      </c>
      <c r="BE2745">
        <v>10.79</v>
      </c>
      <c r="BF2745">
        <v>19.100000000000001</v>
      </c>
      <c r="BG2745">
        <v>24.6</v>
      </c>
      <c r="BI2745">
        <v>2.77</v>
      </c>
      <c r="BJ2745">
        <v>78.86</v>
      </c>
      <c r="BK2745">
        <v>0.92600000000000005</v>
      </c>
    </row>
    <row r="2746" spans="1:67" x14ac:dyDescent="0.3">
      <c r="A2746" t="s">
        <v>210</v>
      </c>
      <c r="B2746" t="s">
        <v>211</v>
      </c>
      <c r="C2746" t="s">
        <v>116</v>
      </c>
      <c r="D2746" s="33">
        <v>44306</v>
      </c>
      <c r="E2746">
        <v>31902207</v>
      </c>
      <c r="F2746">
        <v>62507</v>
      </c>
      <c r="G2746">
        <v>64767.286</v>
      </c>
      <c r="H2746">
        <v>567831</v>
      </c>
      <c r="I2746">
        <v>847</v>
      </c>
      <c r="J2746">
        <v>728</v>
      </c>
      <c r="K2746">
        <v>95826.861999999994</v>
      </c>
      <c r="L2746">
        <v>187.75700000000001</v>
      </c>
      <c r="M2746">
        <v>194.54599999999999</v>
      </c>
      <c r="N2746">
        <v>1705.633</v>
      </c>
      <c r="O2746">
        <v>2.544</v>
      </c>
      <c r="P2746">
        <v>2.1869999999999998</v>
      </c>
      <c r="Q2746">
        <v>0.92</v>
      </c>
      <c r="R2746">
        <v>9918</v>
      </c>
      <c r="S2746">
        <v>29.791</v>
      </c>
      <c r="T2746">
        <v>40206</v>
      </c>
      <c r="U2746">
        <v>120.77</v>
      </c>
      <c r="X2746">
        <v>39734</v>
      </c>
      <c r="Y2746">
        <v>119.352</v>
      </c>
      <c r="Z2746">
        <v>1570820</v>
      </c>
      <c r="AA2746">
        <v>410349259</v>
      </c>
      <c r="AB2746">
        <v>1232.5940000000001</v>
      </c>
      <c r="AC2746">
        <v>4.718</v>
      </c>
      <c r="AD2746">
        <v>1261542</v>
      </c>
      <c r="AE2746">
        <v>3.7890000000000001</v>
      </c>
      <c r="AF2746">
        <v>5.0999999999999997E-2</v>
      </c>
      <c r="AG2746">
        <v>19.600000000000001</v>
      </c>
      <c r="AH2746" t="s">
        <v>204</v>
      </c>
      <c r="AI2746">
        <v>234117235</v>
      </c>
      <c r="AJ2746">
        <v>141581158</v>
      </c>
      <c r="AK2746">
        <v>97402416</v>
      </c>
      <c r="AM2746">
        <v>3219252</v>
      </c>
      <c r="AN2746">
        <v>2898402</v>
      </c>
      <c r="AO2746">
        <v>70.52</v>
      </c>
      <c r="AP2746">
        <v>42.64</v>
      </c>
      <c r="AQ2746">
        <v>29.34</v>
      </c>
      <c r="AS2746">
        <v>8730</v>
      </c>
      <c r="AT2746">
        <v>1319770</v>
      </c>
      <c r="AU2746">
        <v>0.39800000000000002</v>
      </c>
      <c r="AV2746">
        <v>56.94</v>
      </c>
      <c r="AW2746">
        <v>332915074</v>
      </c>
      <c r="AX2746">
        <v>35.607999999999997</v>
      </c>
      <c r="AY2746">
        <v>38.299999999999997</v>
      </c>
      <c r="AZ2746">
        <v>15.413</v>
      </c>
      <c r="BA2746">
        <v>9.7319999999999993</v>
      </c>
      <c r="BB2746">
        <v>54225.446000000004</v>
      </c>
      <c r="BC2746">
        <v>1.2</v>
      </c>
      <c r="BD2746">
        <v>151.089</v>
      </c>
      <c r="BE2746">
        <v>10.79</v>
      </c>
      <c r="BF2746">
        <v>19.100000000000001</v>
      </c>
      <c r="BG2746">
        <v>24.6</v>
      </c>
      <c r="BI2746">
        <v>2.77</v>
      </c>
      <c r="BJ2746">
        <v>78.86</v>
      </c>
      <c r="BK2746">
        <v>0.92600000000000005</v>
      </c>
    </row>
    <row r="2747" spans="1:67" x14ac:dyDescent="0.3">
      <c r="A2747" t="s">
        <v>210</v>
      </c>
      <c r="B2747" t="s">
        <v>211</v>
      </c>
      <c r="C2747" t="s">
        <v>116</v>
      </c>
      <c r="D2747" s="33">
        <v>44307</v>
      </c>
      <c r="E2747">
        <v>31966565</v>
      </c>
      <c r="F2747">
        <v>64358</v>
      </c>
      <c r="G2747">
        <v>63159.142999999996</v>
      </c>
      <c r="H2747">
        <v>568723</v>
      </c>
      <c r="I2747">
        <v>892</v>
      </c>
      <c r="J2747">
        <v>721.85699999999997</v>
      </c>
      <c r="K2747">
        <v>96020.179000000004</v>
      </c>
      <c r="L2747">
        <v>193.31700000000001</v>
      </c>
      <c r="M2747">
        <v>189.715</v>
      </c>
      <c r="N2747">
        <v>1708.3130000000001</v>
      </c>
      <c r="O2747">
        <v>2.6789999999999998</v>
      </c>
      <c r="P2747">
        <v>2.1680000000000001</v>
      </c>
      <c r="Q2747">
        <v>0.91</v>
      </c>
      <c r="R2747">
        <v>9917</v>
      </c>
      <c r="S2747">
        <v>29.788</v>
      </c>
      <c r="T2747">
        <v>40051</v>
      </c>
      <c r="U2747">
        <v>120.304</v>
      </c>
      <c r="X2747">
        <v>39553</v>
      </c>
      <c r="Y2747">
        <v>118.80800000000001</v>
      </c>
      <c r="Z2747">
        <v>1655436</v>
      </c>
      <c r="AA2747">
        <v>412004695</v>
      </c>
      <c r="AB2747">
        <v>1237.567</v>
      </c>
      <c r="AC2747">
        <v>4.9729999999999999</v>
      </c>
      <c r="AD2747">
        <v>1258558</v>
      </c>
      <c r="AE2747">
        <v>3.78</v>
      </c>
      <c r="AF2747">
        <v>0.05</v>
      </c>
      <c r="AG2747">
        <v>20</v>
      </c>
      <c r="AH2747" t="s">
        <v>204</v>
      </c>
      <c r="AI2747">
        <v>237577537</v>
      </c>
      <c r="AJ2747">
        <v>142958373</v>
      </c>
      <c r="AK2747">
        <v>99450291</v>
      </c>
      <c r="AM2747">
        <v>3460302</v>
      </c>
      <c r="AN2747">
        <v>2866442</v>
      </c>
      <c r="AO2747">
        <v>71.56</v>
      </c>
      <c r="AP2747">
        <v>43.06</v>
      </c>
      <c r="AQ2747">
        <v>29.95</v>
      </c>
      <c r="AS2747">
        <v>8634</v>
      </c>
      <c r="AT2747">
        <v>1269962</v>
      </c>
      <c r="AU2747">
        <v>0.38300000000000001</v>
      </c>
      <c r="AV2747">
        <v>56.94</v>
      </c>
      <c r="AW2747">
        <v>332915074</v>
      </c>
      <c r="AX2747">
        <v>35.607999999999997</v>
      </c>
      <c r="AY2747">
        <v>38.299999999999997</v>
      </c>
      <c r="AZ2747">
        <v>15.413</v>
      </c>
      <c r="BA2747">
        <v>9.7319999999999993</v>
      </c>
      <c r="BB2747">
        <v>54225.446000000004</v>
      </c>
      <c r="BC2747">
        <v>1.2</v>
      </c>
      <c r="BD2747">
        <v>151.089</v>
      </c>
      <c r="BE2747">
        <v>10.79</v>
      </c>
      <c r="BF2747">
        <v>19.100000000000001</v>
      </c>
      <c r="BG2747">
        <v>24.6</v>
      </c>
      <c r="BI2747">
        <v>2.77</v>
      </c>
      <c r="BJ2747">
        <v>78.86</v>
      </c>
      <c r="BK2747">
        <v>0.92600000000000005</v>
      </c>
    </row>
    <row r="2748" spans="1:67" x14ac:dyDescent="0.3">
      <c r="A2748" t="s">
        <v>210</v>
      </c>
      <c r="B2748" t="s">
        <v>211</v>
      </c>
      <c r="C2748" t="s">
        <v>116</v>
      </c>
      <c r="D2748" s="33">
        <v>44308</v>
      </c>
      <c r="E2748">
        <v>32033304</v>
      </c>
      <c r="F2748">
        <v>66739</v>
      </c>
      <c r="G2748">
        <v>62126.857000000004</v>
      </c>
      <c r="H2748">
        <v>569661</v>
      </c>
      <c r="I2748">
        <v>938</v>
      </c>
      <c r="J2748">
        <v>726.71400000000006</v>
      </c>
      <c r="K2748">
        <v>96220.648000000001</v>
      </c>
      <c r="L2748">
        <v>200.46899999999999</v>
      </c>
      <c r="M2748">
        <v>186.61500000000001</v>
      </c>
      <c r="N2748">
        <v>1711.13</v>
      </c>
      <c r="O2748">
        <v>2.8180000000000001</v>
      </c>
      <c r="P2748">
        <v>2.1829999999999998</v>
      </c>
      <c r="Q2748">
        <v>0.9</v>
      </c>
      <c r="R2748">
        <v>9842</v>
      </c>
      <c r="S2748">
        <v>29.562999999999999</v>
      </c>
      <c r="T2748">
        <v>39201</v>
      </c>
      <c r="U2748">
        <v>117.751</v>
      </c>
      <c r="X2748">
        <v>39243</v>
      </c>
      <c r="Y2748">
        <v>117.877</v>
      </c>
      <c r="Z2748">
        <v>1498061</v>
      </c>
      <c r="AA2748">
        <v>413502756</v>
      </c>
      <c r="AB2748">
        <v>1242.067</v>
      </c>
      <c r="AC2748">
        <v>4.5</v>
      </c>
      <c r="AD2748">
        <v>1260376</v>
      </c>
      <c r="AE2748">
        <v>3.786</v>
      </c>
      <c r="AF2748">
        <v>4.9000000000000002E-2</v>
      </c>
      <c r="AG2748">
        <v>20.399999999999999</v>
      </c>
      <c r="AH2748" t="s">
        <v>204</v>
      </c>
      <c r="AI2748">
        <v>241059402</v>
      </c>
      <c r="AJ2748">
        <v>144353038</v>
      </c>
      <c r="AK2748">
        <v>101504451</v>
      </c>
      <c r="AM2748">
        <v>3481865</v>
      </c>
      <c r="AN2748">
        <v>2830239</v>
      </c>
      <c r="AO2748">
        <v>72.61</v>
      </c>
      <c r="AP2748">
        <v>43.48</v>
      </c>
      <c r="AQ2748">
        <v>30.57</v>
      </c>
      <c r="AS2748">
        <v>8525</v>
      </c>
      <c r="AT2748">
        <v>1219393</v>
      </c>
      <c r="AU2748">
        <v>0.36699999999999999</v>
      </c>
      <c r="AV2748">
        <v>56.94</v>
      </c>
      <c r="AW2748">
        <v>332915074</v>
      </c>
      <c r="AX2748">
        <v>35.607999999999997</v>
      </c>
      <c r="AY2748">
        <v>38.299999999999997</v>
      </c>
      <c r="AZ2748">
        <v>15.413</v>
      </c>
      <c r="BA2748">
        <v>9.7319999999999993</v>
      </c>
      <c r="BB2748">
        <v>54225.446000000004</v>
      </c>
      <c r="BC2748">
        <v>1.2</v>
      </c>
      <c r="BD2748">
        <v>151.089</v>
      </c>
      <c r="BE2748">
        <v>10.79</v>
      </c>
      <c r="BF2748">
        <v>19.100000000000001</v>
      </c>
      <c r="BG2748">
        <v>24.6</v>
      </c>
      <c r="BI2748">
        <v>2.77</v>
      </c>
      <c r="BJ2748">
        <v>78.86</v>
      </c>
      <c r="BK2748">
        <v>0.92600000000000005</v>
      </c>
    </row>
    <row r="2749" spans="1:67" x14ac:dyDescent="0.3">
      <c r="A2749" t="s">
        <v>210</v>
      </c>
      <c r="B2749" t="s">
        <v>211</v>
      </c>
      <c r="C2749" t="s">
        <v>116</v>
      </c>
      <c r="D2749" s="33">
        <v>44309</v>
      </c>
      <c r="E2749">
        <v>32096236</v>
      </c>
      <c r="F2749">
        <v>62932</v>
      </c>
      <c r="G2749">
        <v>59186.286</v>
      </c>
      <c r="H2749">
        <v>570415</v>
      </c>
      <c r="I2749">
        <v>754</v>
      </c>
      <c r="J2749">
        <v>710.57100000000003</v>
      </c>
      <c r="K2749">
        <v>96409.680999999997</v>
      </c>
      <c r="L2749">
        <v>189.03299999999999</v>
      </c>
      <c r="M2749">
        <v>177.78200000000001</v>
      </c>
      <c r="N2749">
        <v>1713.395</v>
      </c>
      <c r="O2749">
        <v>2.2650000000000001</v>
      </c>
      <c r="P2749">
        <v>2.1339999999999999</v>
      </c>
      <c r="Q2749">
        <v>0.88</v>
      </c>
      <c r="R2749">
        <v>9705</v>
      </c>
      <c r="S2749">
        <v>29.152000000000001</v>
      </c>
      <c r="T2749">
        <v>38562</v>
      </c>
      <c r="U2749">
        <v>115.831</v>
      </c>
      <c r="X2749">
        <v>38543</v>
      </c>
      <c r="Y2749">
        <v>115.774</v>
      </c>
      <c r="Z2749">
        <v>1411507</v>
      </c>
      <c r="AA2749">
        <v>414914263</v>
      </c>
      <c r="AB2749">
        <v>1246.307</v>
      </c>
      <c r="AC2749">
        <v>4.24</v>
      </c>
      <c r="AD2749">
        <v>1253956</v>
      </c>
      <c r="AE2749">
        <v>3.7669999999999999</v>
      </c>
      <c r="AF2749">
        <v>4.7E-2</v>
      </c>
      <c r="AG2749">
        <v>21.3</v>
      </c>
      <c r="AH2749" t="s">
        <v>204</v>
      </c>
      <c r="AI2749">
        <v>244341216</v>
      </c>
      <c r="AJ2749">
        <v>145701417</v>
      </c>
      <c r="AK2749">
        <v>103407346</v>
      </c>
      <c r="AM2749">
        <v>3281814</v>
      </c>
      <c r="AN2749">
        <v>2785894</v>
      </c>
      <c r="AO2749">
        <v>73.59</v>
      </c>
      <c r="AP2749">
        <v>43.88</v>
      </c>
      <c r="AQ2749">
        <v>31.15</v>
      </c>
      <c r="AS2749">
        <v>8391</v>
      </c>
      <c r="AT2749">
        <v>1179166</v>
      </c>
      <c r="AU2749">
        <v>0.35499999999999998</v>
      </c>
      <c r="AV2749">
        <v>56.94</v>
      </c>
      <c r="AW2749">
        <v>332915074</v>
      </c>
      <c r="AX2749">
        <v>35.607999999999997</v>
      </c>
      <c r="AY2749">
        <v>38.299999999999997</v>
      </c>
      <c r="AZ2749">
        <v>15.413</v>
      </c>
      <c r="BA2749">
        <v>9.7319999999999993</v>
      </c>
      <c r="BB2749">
        <v>54225.446000000004</v>
      </c>
      <c r="BC2749">
        <v>1.2</v>
      </c>
      <c r="BD2749">
        <v>151.089</v>
      </c>
      <c r="BE2749">
        <v>10.79</v>
      </c>
      <c r="BF2749">
        <v>19.100000000000001</v>
      </c>
      <c r="BG2749">
        <v>24.6</v>
      </c>
      <c r="BI2749">
        <v>2.77</v>
      </c>
      <c r="BJ2749">
        <v>78.86</v>
      </c>
      <c r="BK2749">
        <v>0.92600000000000005</v>
      </c>
    </row>
    <row r="2750" spans="1:67" x14ac:dyDescent="0.3">
      <c r="A2750" t="s">
        <v>210</v>
      </c>
      <c r="B2750" t="s">
        <v>211</v>
      </c>
      <c r="C2750" t="s">
        <v>116</v>
      </c>
      <c r="D2750" s="33">
        <v>44310</v>
      </c>
      <c r="E2750">
        <v>32151278</v>
      </c>
      <c r="F2750">
        <v>55042</v>
      </c>
      <c r="G2750">
        <v>59110.428999999996</v>
      </c>
      <c r="H2750">
        <v>571179</v>
      </c>
      <c r="I2750">
        <v>764</v>
      </c>
      <c r="J2750">
        <v>718.28599999999994</v>
      </c>
      <c r="K2750">
        <v>96575.013999999996</v>
      </c>
      <c r="L2750">
        <v>165.333</v>
      </c>
      <c r="M2750">
        <v>177.554</v>
      </c>
      <c r="N2750">
        <v>1715.69</v>
      </c>
      <c r="O2750">
        <v>2.2949999999999999</v>
      </c>
      <c r="P2750">
        <v>2.1579999999999999</v>
      </c>
      <c r="Q2750">
        <v>0.88</v>
      </c>
      <c r="R2750">
        <v>9572</v>
      </c>
      <c r="S2750">
        <v>28.751999999999999</v>
      </c>
      <c r="T2750">
        <v>37357</v>
      </c>
      <c r="U2750">
        <v>112.212</v>
      </c>
      <c r="X2750">
        <v>37758</v>
      </c>
      <c r="Y2750">
        <v>113.416</v>
      </c>
      <c r="Z2750">
        <v>995207</v>
      </c>
      <c r="AA2750">
        <v>415909470</v>
      </c>
      <c r="AB2750">
        <v>1249.296</v>
      </c>
      <c r="AC2750">
        <v>2.9889999999999999</v>
      </c>
      <c r="AD2750">
        <v>1252037</v>
      </c>
      <c r="AE2750">
        <v>3.7610000000000001</v>
      </c>
      <c r="AF2750">
        <v>4.7E-2</v>
      </c>
      <c r="AG2750">
        <v>21.3</v>
      </c>
      <c r="AH2750" t="s">
        <v>204</v>
      </c>
      <c r="AI2750">
        <v>246541862</v>
      </c>
      <c r="AJ2750">
        <v>146702718</v>
      </c>
      <c r="AK2750">
        <v>104592059</v>
      </c>
      <c r="AM2750">
        <v>2200646</v>
      </c>
      <c r="AN2750">
        <v>2763768</v>
      </c>
      <c r="AO2750">
        <v>74.260000000000005</v>
      </c>
      <c r="AP2750">
        <v>44.19</v>
      </c>
      <c r="AQ2750">
        <v>31.5</v>
      </c>
      <c r="AS2750">
        <v>8324</v>
      </c>
      <c r="AT2750">
        <v>1156431</v>
      </c>
      <c r="AU2750">
        <v>0.34799999999999998</v>
      </c>
      <c r="AV2750">
        <v>56.94</v>
      </c>
      <c r="AW2750">
        <v>332915074</v>
      </c>
      <c r="AX2750">
        <v>35.607999999999997</v>
      </c>
      <c r="AY2750">
        <v>38.299999999999997</v>
      </c>
      <c r="AZ2750">
        <v>15.413</v>
      </c>
      <c r="BA2750">
        <v>9.7319999999999993</v>
      </c>
      <c r="BB2750">
        <v>54225.446000000004</v>
      </c>
      <c r="BC2750">
        <v>1.2</v>
      </c>
      <c r="BD2750">
        <v>151.089</v>
      </c>
      <c r="BE2750">
        <v>10.79</v>
      </c>
      <c r="BF2750">
        <v>19.100000000000001</v>
      </c>
      <c r="BG2750">
        <v>24.6</v>
      </c>
      <c r="BI2750">
        <v>2.77</v>
      </c>
      <c r="BJ2750">
        <v>78.86</v>
      </c>
      <c r="BK2750">
        <v>0.92600000000000005</v>
      </c>
    </row>
    <row r="2751" spans="1:67" x14ac:dyDescent="0.3">
      <c r="A2751" t="s">
        <v>210</v>
      </c>
      <c r="B2751" t="s">
        <v>211</v>
      </c>
      <c r="C2751" t="s">
        <v>116</v>
      </c>
      <c r="D2751" s="33">
        <v>44311</v>
      </c>
      <c r="E2751">
        <v>32185973</v>
      </c>
      <c r="F2751">
        <v>34695</v>
      </c>
      <c r="G2751">
        <v>57804.714</v>
      </c>
      <c r="H2751">
        <v>571479</v>
      </c>
      <c r="I2751">
        <v>300</v>
      </c>
      <c r="J2751">
        <v>711.71400000000006</v>
      </c>
      <c r="K2751">
        <v>96679.23</v>
      </c>
      <c r="L2751">
        <v>104.21599999999999</v>
      </c>
      <c r="M2751">
        <v>173.63200000000001</v>
      </c>
      <c r="N2751">
        <v>1716.5909999999999</v>
      </c>
      <c r="O2751">
        <v>0.90100000000000002</v>
      </c>
      <c r="P2751">
        <v>2.1379999999999999</v>
      </c>
      <c r="Q2751">
        <v>0.88</v>
      </c>
      <c r="R2751">
        <v>9546</v>
      </c>
      <c r="S2751">
        <v>28.673999999999999</v>
      </c>
      <c r="T2751">
        <v>37133</v>
      </c>
      <c r="U2751">
        <v>111.539</v>
      </c>
      <c r="X2751">
        <v>37096</v>
      </c>
      <c r="Y2751">
        <v>111.428</v>
      </c>
      <c r="Z2751">
        <v>590558</v>
      </c>
      <c r="AA2751">
        <v>416500028</v>
      </c>
      <c r="AB2751">
        <v>1251.07</v>
      </c>
      <c r="AC2751">
        <v>1.774</v>
      </c>
      <c r="AD2751">
        <v>1248822</v>
      </c>
      <c r="AE2751">
        <v>3.7509999999999999</v>
      </c>
      <c r="AF2751">
        <v>4.5999999999999999E-2</v>
      </c>
      <c r="AG2751">
        <v>21.7</v>
      </c>
      <c r="AH2751" t="s">
        <v>204</v>
      </c>
      <c r="AI2751">
        <v>247532158</v>
      </c>
      <c r="AJ2751">
        <v>147192016</v>
      </c>
      <c r="AK2751">
        <v>105087200</v>
      </c>
      <c r="AM2751">
        <v>990296</v>
      </c>
      <c r="AN2751">
        <v>2743879</v>
      </c>
      <c r="AO2751">
        <v>74.56</v>
      </c>
      <c r="AP2751">
        <v>44.33</v>
      </c>
      <c r="AQ2751">
        <v>31.65</v>
      </c>
      <c r="AS2751">
        <v>8264</v>
      </c>
      <c r="AT2751">
        <v>1149609</v>
      </c>
      <c r="AU2751">
        <v>0.34599999999999997</v>
      </c>
      <c r="AV2751">
        <v>56.94</v>
      </c>
      <c r="AW2751">
        <v>332915074</v>
      </c>
      <c r="AX2751">
        <v>35.607999999999997</v>
      </c>
      <c r="AY2751">
        <v>38.299999999999997</v>
      </c>
      <c r="AZ2751">
        <v>15.413</v>
      </c>
      <c r="BA2751">
        <v>9.7319999999999993</v>
      </c>
      <c r="BB2751">
        <v>54225.446000000004</v>
      </c>
      <c r="BC2751">
        <v>1.2</v>
      </c>
      <c r="BD2751">
        <v>151.089</v>
      </c>
      <c r="BE2751">
        <v>10.79</v>
      </c>
      <c r="BF2751">
        <v>19.100000000000001</v>
      </c>
      <c r="BG2751">
        <v>24.6</v>
      </c>
      <c r="BI2751">
        <v>2.77</v>
      </c>
      <c r="BJ2751">
        <v>78.86</v>
      </c>
      <c r="BK2751">
        <v>0.92600000000000005</v>
      </c>
      <c r="BL2751">
        <v>615911</v>
      </c>
      <c r="BM2751">
        <v>15.67</v>
      </c>
      <c r="BN2751">
        <v>6.72</v>
      </c>
      <c r="BO2751">
        <v>1850.0544075694199</v>
      </c>
    </row>
    <row r="2752" spans="1:67" x14ac:dyDescent="0.3">
      <c r="A2752" t="s">
        <v>210</v>
      </c>
      <c r="B2752" t="s">
        <v>211</v>
      </c>
      <c r="C2752" t="s">
        <v>116</v>
      </c>
      <c r="D2752" s="33">
        <v>44312</v>
      </c>
      <c r="E2752">
        <v>32228184</v>
      </c>
      <c r="F2752">
        <v>42211</v>
      </c>
      <c r="G2752">
        <v>55497.714</v>
      </c>
      <c r="H2752">
        <v>571953</v>
      </c>
      <c r="I2752">
        <v>474</v>
      </c>
      <c r="J2752">
        <v>709.85699999999997</v>
      </c>
      <c r="K2752">
        <v>96806.021999999997</v>
      </c>
      <c r="L2752">
        <v>126.792</v>
      </c>
      <c r="M2752">
        <v>166.702</v>
      </c>
      <c r="N2752">
        <v>1718.0150000000001</v>
      </c>
      <c r="O2752">
        <v>1.4239999999999999</v>
      </c>
      <c r="P2752">
        <v>2.1320000000000001</v>
      </c>
      <c r="Q2752">
        <v>0.87</v>
      </c>
      <c r="R2752">
        <v>9759</v>
      </c>
      <c r="S2752">
        <v>29.314</v>
      </c>
      <c r="T2752">
        <v>37540</v>
      </c>
      <c r="U2752">
        <v>112.761</v>
      </c>
      <c r="X2752">
        <v>36497</v>
      </c>
      <c r="Y2752">
        <v>109.629</v>
      </c>
      <c r="Z2752">
        <v>999047</v>
      </c>
      <c r="AA2752">
        <v>417499075</v>
      </c>
      <c r="AB2752">
        <v>1254.0709999999999</v>
      </c>
      <c r="AC2752">
        <v>3.0009999999999999</v>
      </c>
      <c r="AD2752">
        <v>1245805</v>
      </c>
      <c r="AE2752">
        <v>3.742</v>
      </c>
      <c r="AF2752">
        <v>4.4999999999999998E-2</v>
      </c>
      <c r="AG2752">
        <v>22.2</v>
      </c>
      <c r="AH2752" t="s">
        <v>204</v>
      </c>
      <c r="AI2752">
        <v>249911618</v>
      </c>
      <c r="AJ2752">
        <v>148122402</v>
      </c>
      <c r="AK2752">
        <v>106518844</v>
      </c>
      <c r="AM2752">
        <v>2379460</v>
      </c>
      <c r="AN2752">
        <v>2716234</v>
      </c>
      <c r="AO2752">
        <v>75.27</v>
      </c>
      <c r="AP2752">
        <v>44.61</v>
      </c>
      <c r="AQ2752">
        <v>32.08</v>
      </c>
      <c r="AS2752">
        <v>8181</v>
      </c>
      <c r="AT2752">
        <v>1128083</v>
      </c>
      <c r="AU2752">
        <v>0.34</v>
      </c>
      <c r="AV2752">
        <v>56.94</v>
      </c>
      <c r="AW2752">
        <v>332915074</v>
      </c>
      <c r="AX2752">
        <v>35.607999999999997</v>
      </c>
      <c r="AY2752">
        <v>38.299999999999997</v>
      </c>
      <c r="AZ2752">
        <v>15.413</v>
      </c>
      <c r="BA2752">
        <v>9.7319999999999993</v>
      </c>
      <c r="BB2752">
        <v>54225.446000000004</v>
      </c>
      <c r="BC2752">
        <v>1.2</v>
      </c>
      <c r="BD2752">
        <v>151.089</v>
      </c>
      <c r="BE2752">
        <v>10.79</v>
      </c>
      <c r="BF2752">
        <v>19.100000000000001</v>
      </c>
      <c r="BG2752">
        <v>24.6</v>
      </c>
      <c r="BI2752">
        <v>2.77</v>
      </c>
      <c r="BJ2752">
        <v>78.86</v>
      </c>
      <c r="BK2752">
        <v>0.92600000000000005</v>
      </c>
    </row>
    <row r="2753" spans="1:67" x14ac:dyDescent="0.3">
      <c r="A2753" t="s">
        <v>210</v>
      </c>
      <c r="B2753" t="s">
        <v>211</v>
      </c>
      <c r="C2753" t="s">
        <v>116</v>
      </c>
      <c r="D2753" s="33">
        <v>44313</v>
      </c>
      <c r="E2753">
        <v>32280507</v>
      </c>
      <c r="F2753">
        <v>52323</v>
      </c>
      <c r="G2753">
        <v>54042.857000000004</v>
      </c>
      <c r="H2753">
        <v>572626</v>
      </c>
      <c r="I2753">
        <v>673</v>
      </c>
      <c r="J2753">
        <v>685</v>
      </c>
      <c r="K2753">
        <v>96963.187999999995</v>
      </c>
      <c r="L2753">
        <v>157.166</v>
      </c>
      <c r="M2753">
        <v>162.33199999999999</v>
      </c>
      <c r="N2753">
        <v>1720.0360000000001</v>
      </c>
      <c r="O2753">
        <v>2.0219999999999998</v>
      </c>
      <c r="P2753">
        <v>2.0579999999999998</v>
      </c>
      <c r="Q2753">
        <v>0.87</v>
      </c>
      <c r="R2753">
        <v>9665</v>
      </c>
      <c r="S2753">
        <v>29.030999999999999</v>
      </c>
      <c r="T2753">
        <v>37207</v>
      </c>
      <c r="U2753">
        <v>111.761</v>
      </c>
      <c r="X2753">
        <v>35992</v>
      </c>
      <c r="Y2753">
        <v>108.11199999999999</v>
      </c>
      <c r="Z2753">
        <v>1574932</v>
      </c>
      <c r="AA2753">
        <v>419074007</v>
      </c>
      <c r="AB2753">
        <v>1258.8019999999999</v>
      </c>
      <c r="AC2753">
        <v>4.7309999999999999</v>
      </c>
      <c r="AD2753">
        <v>1246393</v>
      </c>
      <c r="AE2753">
        <v>3.7440000000000002</v>
      </c>
      <c r="AF2753">
        <v>4.3999999999999997E-2</v>
      </c>
      <c r="AG2753">
        <v>22.7</v>
      </c>
      <c r="AH2753" t="s">
        <v>204</v>
      </c>
      <c r="AI2753">
        <v>252796538</v>
      </c>
      <c r="AJ2753">
        <v>149224208</v>
      </c>
      <c r="AK2753">
        <v>108308118</v>
      </c>
      <c r="AM2753">
        <v>2884920</v>
      </c>
      <c r="AN2753">
        <v>2668472</v>
      </c>
      <c r="AO2753">
        <v>76.14</v>
      </c>
      <c r="AP2753">
        <v>44.95</v>
      </c>
      <c r="AQ2753">
        <v>32.619999999999997</v>
      </c>
      <c r="AS2753">
        <v>8037</v>
      </c>
      <c r="AT2753">
        <v>1091864</v>
      </c>
      <c r="AU2753">
        <v>0.32900000000000001</v>
      </c>
      <c r="AV2753">
        <v>56.94</v>
      </c>
      <c r="AW2753">
        <v>332915074</v>
      </c>
      <c r="AX2753">
        <v>35.607999999999997</v>
      </c>
      <c r="AY2753">
        <v>38.299999999999997</v>
      </c>
      <c r="AZ2753">
        <v>15.413</v>
      </c>
      <c r="BA2753">
        <v>9.7319999999999993</v>
      </c>
      <c r="BB2753">
        <v>54225.446000000004</v>
      </c>
      <c r="BC2753">
        <v>1.2</v>
      </c>
      <c r="BD2753">
        <v>151.089</v>
      </c>
      <c r="BE2753">
        <v>10.79</v>
      </c>
      <c r="BF2753">
        <v>19.100000000000001</v>
      </c>
      <c r="BG2753">
        <v>24.6</v>
      </c>
      <c r="BI2753">
        <v>2.77</v>
      </c>
      <c r="BJ2753">
        <v>78.86</v>
      </c>
      <c r="BK2753">
        <v>0.92600000000000005</v>
      </c>
    </row>
    <row r="2754" spans="1:67" x14ac:dyDescent="0.3">
      <c r="A2754" t="s">
        <v>210</v>
      </c>
      <c r="B2754" t="s">
        <v>211</v>
      </c>
      <c r="C2754" t="s">
        <v>116</v>
      </c>
      <c r="D2754" s="33">
        <v>44314</v>
      </c>
      <c r="E2754">
        <v>32335712</v>
      </c>
      <c r="F2754">
        <v>55205</v>
      </c>
      <c r="G2754">
        <v>52735.286</v>
      </c>
      <c r="H2754">
        <v>573630</v>
      </c>
      <c r="I2754">
        <v>1004</v>
      </c>
      <c r="J2754">
        <v>701</v>
      </c>
      <c r="K2754">
        <v>97129.010999999999</v>
      </c>
      <c r="L2754">
        <v>165.82300000000001</v>
      </c>
      <c r="M2754">
        <v>158.405</v>
      </c>
      <c r="N2754">
        <v>1723.0519999999999</v>
      </c>
      <c r="O2754">
        <v>3.016</v>
      </c>
      <c r="P2754">
        <v>2.1059999999999999</v>
      </c>
      <c r="Q2754">
        <v>0.87</v>
      </c>
      <c r="R2754">
        <v>9537</v>
      </c>
      <c r="S2754">
        <v>28.646999999999998</v>
      </c>
      <c r="T2754">
        <v>36886</v>
      </c>
      <c r="U2754">
        <v>110.797</v>
      </c>
      <c r="X2754">
        <v>35406</v>
      </c>
      <c r="Y2754">
        <v>106.351</v>
      </c>
      <c r="Z2754">
        <v>1581054</v>
      </c>
      <c r="AA2754">
        <v>420655061</v>
      </c>
      <c r="AB2754">
        <v>1263.5509999999999</v>
      </c>
      <c r="AC2754">
        <v>4.7489999999999997</v>
      </c>
      <c r="AD2754">
        <v>1235767</v>
      </c>
      <c r="AE2754">
        <v>3.7120000000000002</v>
      </c>
      <c r="AF2754">
        <v>4.3999999999999997E-2</v>
      </c>
      <c r="AG2754">
        <v>22.7</v>
      </c>
      <c r="AH2754" t="s">
        <v>204</v>
      </c>
      <c r="AI2754">
        <v>255865879</v>
      </c>
      <c r="AJ2754">
        <v>150364213</v>
      </c>
      <c r="AK2754">
        <v>110273849</v>
      </c>
      <c r="AM2754">
        <v>3069341</v>
      </c>
      <c r="AN2754">
        <v>2612620</v>
      </c>
      <c r="AO2754">
        <v>77.069999999999993</v>
      </c>
      <c r="AP2754">
        <v>45.29</v>
      </c>
      <c r="AQ2754">
        <v>33.21</v>
      </c>
      <c r="AS2754">
        <v>7869</v>
      </c>
      <c r="AT2754">
        <v>1057977</v>
      </c>
      <c r="AU2754">
        <v>0.31900000000000001</v>
      </c>
      <c r="AV2754">
        <v>56.94</v>
      </c>
      <c r="AW2754">
        <v>332915074</v>
      </c>
      <c r="AX2754">
        <v>35.607999999999997</v>
      </c>
      <c r="AY2754">
        <v>38.299999999999997</v>
      </c>
      <c r="AZ2754">
        <v>15.413</v>
      </c>
      <c r="BA2754">
        <v>9.7319999999999993</v>
      </c>
      <c r="BB2754">
        <v>54225.446000000004</v>
      </c>
      <c r="BC2754">
        <v>1.2</v>
      </c>
      <c r="BD2754">
        <v>151.089</v>
      </c>
      <c r="BE2754">
        <v>10.79</v>
      </c>
      <c r="BF2754">
        <v>19.100000000000001</v>
      </c>
      <c r="BG2754">
        <v>24.6</v>
      </c>
      <c r="BI2754">
        <v>2.77</v>
      </c>
      <c r="BJ2754">
        <v>78.86</v>
      </c>
      <c r="BK2754">
        <v>0.92600000000000005</v>
      </c>
    </row>
    <row r="2755" spans="1:67" x14ac:dyDescent="0.3">
      <c r="A2755" t="s">
        <v>210</v>
      </c>
      <c r="B2755" t="s">
        <v>211</v>
      </c>
      <c r="C2755" t="s">
        <v>116</v>
      </c>
      <c r="D2755" s="33">
        <v>44315</v>
      </c>
      <c r="E2755">
        <v>32394510</v>
      </c>
      <c r="F2755">
        <v>58798</v>
      </c>
      <c r="G2755">
        <v>51600.857000000004</v>
      </c>
      <c r="H2755">
        <v>574515</v>
      </c>
      <c r="I2755">
        <v>885</v>
      </c>
      <c r="J2755">
        <v>693.42899999999997</v>
      </c>
      <c r="K2755">
        <v>97305.626999999993</v>
      </c>
      <c r="L2755">
        <v>176.61600000000001</v>
      </c>
      <c r="M2755">
        <v>154.99700000000001</v>
      </c>
      <c r="N2755">
        <v>1725.71</v>
      </c>
      <c r="O2755">
        <v>2.6579999999999999</v>
      </c>
      <c r="P2755">
        <v>2.0830000000000002</v>
      </c>
      <c r="Q2755">
        <v>0.87</v>
      </c>
      <c r="R2755">
        <v>9371</v>
      </c>
      <c r="S2755">
        <v>28.148</v>
      </c>
      <c r="T2755">
        <v>35988</v>
      </c>
      <c r="U2755">
        <v>108.1</v>
      </c>
      <c r="X2755">
        <v>34959</v>
      </c>
      <c r="Y2755">
        <v>105.009</v>
      </c>
      <c r="Z2755">
        <v>1420445</v>
      </c>
      <c r="AA2755">
        <v>422075506</v>
      </c>
      <c r="AB2755">
        <v>1267.817</v>
      </c>
      <c r="AC2755">
        <v>4.2670000000000003</v>
      </c>
      <c r="AD2755">
        <v>1224679</v>
      </c>
      <c r="AE2755">
        <v>3.6789999999999998</v>
      </c>
      <c r="AF2755">
        <v>4.2999999999999997E-2</v>
      </c>
      <c r="AG2755">
        <v>23.3</v>
      </c>
      <c r="AH2755" t="s">
        <v>204</v>
      </c>
      <c r="AI2755">
        <v>258901607</v>
      </c>
      <c r="AJ2755">
        <v>151471238</v>
      </c>
      <c r="AK2755">
        <v>112252775</v>
      </c>
      <c r="AM2755">
        <v>3035728</v>
      </c>
      <c r="AN2755">
        <v>2548886</v>
      </c>
      <c r="AO2755">
        <v>77.98</v>
      </c>
      <c r="AP2755">
        <v>45.62</v>
      </c>
      <c r="AQ2755">
        <v>33.81</v>
      </c>
      <c r="AS2755">
        <v>7677</v>
      </c>
      <c r="AT2755">
        <v>1016886</v>
      </c>
      <c r="AU2755">
        <v>0.30599999999999999</v>
      </c>
      <c r="AV2755">
        <v>56.94</v>
      </c>
      <c r="AW2755">
        <v>332915074</v>
      </c>
      <c r="AX2755">
        <v>35.607999999999997</v>
      </c>
      <c r="AY2755">
        <v>38.299999999999997</v>
      </c>
      <c r="AZ2755">
        <v>15.413</v>
      </c>
      <c r="BA2755">
        <v>9.7319999999999993</v>
      </c>
      <c r="BB2755">
        <v>54225.446000000004</v>
      </c>
      <c r="BC2755">
        <v>1.2</v>
      </c>
      <c r="BD2755">
        <v>151.089</v>
      </c>
      <c r="BE2755">
        <v>10.79</v>
      </c>
      <c r="BF2755">
        <v>19.100000000000001</v>
      </c>
      <c r="BG2755">
        <v>24.6</v>
      </c>
      <c r="BI2755">
        <v>2.77</v>
      </c>
      <c r="BJ2755">
        <v>78.86</v>
      </c>
      <c r="BK2755">
        <v>0.92600000000000005</v>
      </c>
    </row>
    <row r="2756" spans="1:67" x14ac:dyDescent="0.3">
      <c r="A2756" t="s">
        <v>210</v>
      </c>
      <c r="B2756" t="s">
        <v>211</v>
      </c>
      <c r="C2756" t="s">
        <v>116</v>
      </c>
      <c r="D2756" s="33">
        <v>44316</v>
      </c>
      <c r="E2756">
        <v>32452623</v>
      </c>
      <c r="F2756">
        <v>58113</v>
      </c>
      <c r="G2756">
        <v>50912.428999999996</v>
      </c>
      <c r="H2756">
        <v>575321</v>
      </c>
      <c r="I2756">
        <v>806</v>
      </c>
      <c r="J2756">
        <v>700.85699999999997</v>
      </c>
      <c r="K2756">
        <v>97480.184999999998</v>
      </c>
      <c r="L2756">
        <v>174.55799999999999</v>
      </c>
      <c r="M2756">
        <v>152.929</v>
      </c>
      <c r="N2756">
        <v>1728.1310000000001</v>
      </c>
      <c r="O2756">
        <v>2.4209999999999998</v>
      </c>
      <c r="P2756">
        <v>2.105</v>
      </c>
      <c r="Q2756">
        <v>0.88</v>
      </c>
      <c r="R2756">
        <v>9242</v>
      </c>
      <c r="S2756">
        <v>27.760999999999999</v>
      </c>
      <c r="T2756">
        <v>35364</v>
      </c>
      <c r="U2756">
        <v>106.22499999999999</v>
      </c>
      <c r="X2756">
        <v>34748</v>
      </c>
      <c r="Y2756">
        <v>104.375</v>
      </c>
      <c r="Z2756">
        <v>1316053</v>
      </c>
      <c r="AA2756">
        <v>423391559</v>
      </c>
      <c r="AB2756">
        <v>1271.77</v>
      </c>
      <c r="AC2756">
        <v>3.9529999999999998</v>
      </c>
      <c r="AD2756">
        <v>1211042</v>
      </c>
      <c r="AE2756">
        <v>3.6379999999999999</v>
      </c>
      <c r="AF2756">
        <v>4.2999999999999997E-2</v>
      </c>
      <c r="AG2756">
        <v>23.3</v>
      </c>
      <c r="AH2756" t="s">
        <v>204</v>
      </c>
      <c r="AI2756">
        <v>261799239</v>
      </c>
      <c r="AJ2756">
        <v>152575160</v>
      </c>
      <c r="AK2756">
        <v>114103430</v>
      </c>
      <c r="AM2756">
        <v>2897632</v>
      </c>
      <c r="AN2756">
        <v>2494003</v>
      </c>
      <c r="AO2756">
        <v>78.849999999999994</v>
      </c>
      <c r="AP2756">
        <v>45.96</v>
      </c>
      <c r="AQ2756">
        <v>34.369999999999997</v>
      </c>
      <c r="AS2756">
        <v>7512</v>
      </c>
      <c r="AT2756">
        <v>981963</v>
      </c>
      <c r="AU2756">
        <v>0.29599999999999999</v>
      </c>
      <c r="AV2756">
        <v>56.94</v>
      </c>
      <c r="AW2756">
        <v>332915074</v>
      </c>
      <c r="AX2756">
        <v>35.607999999999997</v>
      </c>
      <c r="AY2756">
        <v>38.299999999999997</v>
      </c>
      <c r="AZ2756">
        <v>15.413</v>
      </c>
      <c r="BA2756">
        <v>9.7319999999999993</v>
      </c>
      <c r="BB2756">
        <v>54225.446000000004</v>
      </c>
      <c r="BC2756">
        <v>1.2</v>
      </c>
      <c r="BD2756">
        <v>151.089</v>
      </c>
      <c r="BE2756">
        <v>10.79</v>
      </c>
      <c r="BF2756">
        <v>19.100000000000001</v>
      </c>
      <c r="BG2756">
        <v>24.6</v>
      </c>
      <c r="BI2756">
        <v>2.77</v>
      </c>
      <c r="BJ2756">
        <v>78.86</v>
      </c>
      <c r="BK2756">
        <v>0.92600000000000005</v>
      </c>
    </row>
    <row r="2757" spans="1:67" x14ac:dyDescent="0.3">
      <c r="A2757" t="s">
        <v>210</v>
      </c>
      <c r="B2757" t="s">
        <v>211</v>
      </c>
      <c r="C2757" t="s">
        <v>116</v>
      </c>
      <c r="D2757" s="33">
        <v>44317</v>
      </c>
      <c r="E2757">
        <v>32501495</v>
      </c>
      <c r="F2757">
        <v>48872</v>
      </c>
      <c r="G2757">
        <v>50031</v>
      </c>
      <c r="H2757">
        <v>576065</v>
      </c>
      <c r="I2757">
        <v>744</v>
      </c>
      <c r="J2757">
        <v>698</v>
      </c>
      <c r="K2757">
        <v>97626.985000000001</v>
      </c>
      <c r="L2757">
        <v>146.80000000000001</v>
      </c>
      <c r="M2757">
        <v>150.28200000000001</v>
      </c>
      <c r="N2757">
        <v>1730.366</v>
      </c>
      <c r="O2757">
        <v>2.2349999999999999</v>
      </c>
      <c r="P2757">
        <v>2.097</v>
      </c>
      <c r="Q2757">
        <v>0.88</v>
      </c>
      <c r="R2757">
        <v>9105</v>
      </c>
      <c r="S2757">
        <v>27.349</v>
      </c>
      <c r="T2757">
        <v>34005</v>
      </c>
      <c r="U2757">
        <v>102.143</v>
      </c>
      <c r="X2757">
        <v>34221</v>
      </c>
      <c r="Y2757">
        <v>102.792</v>
      </c>
      <c r="Z2757">
        <v>904956</v>
      </c>
      <c r="AA2757">
        <v>424296515</v>
      </c>
      <c r="AB2757">
        <v>1274.489</v>
      </c>
      <c r="AC2757">
        <v>2.718</v>
      </c>
      <c r="AD2757">
        <v>1198149</v>
      </c>
      <c r="AE2757">
        <v>3.5990000000000002</v>
      </c>
      <c r="AF2757">
        <v>4.2999999999999997E-2</v>
      </c>
      <c r="AG2757">
        <v>23.3</v>
      </c>
      <c r="AH2757" t="s">
        <v>204</v>
      </c>
      <c r="AI2757">
        <v>263637157</v>
      </c>
      <c r="AJ2757">
        <v>153278168</v>
      </c>
      <c r="AK2757">
        <v>115266997</v>
      </c>
      <c r="AM2757">
        <v>1837918</v>
      </c>
      <c r="AN2757">
        <v>2442185</v>
      </c>
      <c r="AO2757">
        <v>79.41</v>
      </c>
      <c r="AP2757">
        <v>46.17</v>
      </c>
      <c r="AQ2757">
        <v>34.72</v>
      </c>
      <c r="AS2757">
        <v>7356</v>
      </c>
      <c r="AT2757">
        <v>939350</v>
      </c>
      <c r="AU2757">
        <v>0.28299999999999997</v>
      </c>
      <c r="AV2757">
        <v>56.94</v>
      </c>
      <c r="AW2757">
        <v>332915074</v>
      </c>
      <c r="AX2757">
        <v>35.607999999999997</v>
      </c>
      <c r="AY2757">
        <v>38.299999999999997</v>
      </c>
      <c r="AZ2757">
        <v>15.413</v>
      </c>
      <c r="BA2757">
        <v>9.7319999999999993</v>
      </c>
      <c r="BB2757">
        <v>54225.446000000004</v>
      </c>
      <c r="BC2757">
        <v>1.2</v>
      </c>
      <c r="BD2757">
        <v>151.089</v>
      </c>
      <c r="BE2757">
        <v>10.79</v>
      </c>
      <c r="BF2757">
        <v>19.100000000000001</v>
      </c>
      <c r="BG2757">
        <v>24.6</v>
      </c>
      <c r="BI2757">
        <v>2.77</v>
      </c>
      <c r="BJ2757">
        <v>78.86</v>
      </c>
      <c r="BK2757">
        <v>0.92600000000000005</v>
      </c>
    </row>
    <row r="2758" spans="1:67" x14ac:dyDescent="0.3">
      <c r="A2758" t="s">
        <v>210</v>
      </c>
      <c r="B2758" t="s">
        <v>211</v>
      </c>
      <c r="C2758" t="s">
        <v>116</v>
      </c>
      <c r="D2758" s="33">
        <v>44318</v>
      </c>
      <c r="E2758">
        <v>32532062</v>
      </c>
      <c r="F2758">
        <v>30567</v>
      </c>
      <c r="G2758">
        <v>49441.286</v>
      </c>
      <c r="H2758">
        <v>576387</v>
      </c>
      <c r="I2758">
        <v>322</v>
      </c>
      <c r="J2758">
        <v>701.14300000000003</v>
      </c>
      <c r="K2758">
        <v>97718.801000000007</v>
      </c>
      <c r="L2758">
        <v>91.816000000000003</v>
      </c>
      <c r="M2758">
        <v>148.51</v>
      </c>
      <c r="N2758">
        <v>1731.3330000000001</v>
      </c>
      <c r="O2758">
        <v>0.96699999999999997</v>
      </c>
      <c r="P2758">
        <v>2.1059999999999999</v>
      </c>
      <c r="Q2758">
        <v>0.87</v>
      </c>
      <c r="R2758">
        <v>9075</v>
      </c>
      <c r="S2758">
        <v>27.259</v>
      </c>
      <c r="T2758">
        <v>33764</v>
      </c>
      <c r="U2758">
        <v>101.419</v>
      </c>
      <c r="X2758">
        <v>33736</v>
      </c>
      <c r="Y2758">
        <v>101.33499999999999</v>
      </c>
      <c r="Z2758">
        <v>522794</v>
      </c>
      <c r="AA2758">
        <v>424819309</v>
      </c>
      <c r="AB2758">
        <v>1276.059</v>
      </c>
      <c r="AC2758">
        <v>1.57</v>
      </c>
      <c r="AD2758">
        <v>1188469</v>
      </c>
      <c r="AE2758">
        <v>3.57</v>
      </c>
      <c r="AF2758">
        <v>4.2000000000000003E-2</v>
      </c>
      <c r="AG2758">
        <v>23.8</v>
      </c>
      <c r="AH2758" t="s">
        <v>204</v>
      </c>
      <c r="AI2758">
        <v>264513583</v>
      </c>
      <c r="AJ2758">
        <v>153602500</v>
      </c>
      <c r="AK2758">
        <v>115851605</v>
      </c>
      <c r="AM2758">
        <v>876426</v>
      </c>
      <c r="AN2758">
        <v>2425918</v>
      </c>
      <c r="AO2758">
        <v>79.67</v>
      </c>
      <c r="AP2758">
        <v>46.26</v>
      </c>
      <c r="AQ2758">
        <v>34.89</v>
      </c>
      <c r="AS2758">
        <v>7307</v>
      </c>
      <c r="AT2758">
        <v>915783</v>
      </c>
      <c r="AU2758">
        <v>0.27600000000000002</v>
      </c>
      <c r="AV2758">
        <v>56.94</v>
      </c>
      <c r="AW2758">
        <v>332915074</v>
      </c>
      <c r="AX2758">
        <v>35.607999999999997</v>
      </c>
      <c r="AY2758">
        <v>38.299999999999997</v>
      </c>
      <c r="AZ2758">
        <v>15.413</v>
      </c>
      <c r="BA2758">
        <v>9.7319999999999993</v>
      </c>
      <c r="BB2758">
        <v>54225.446000000004</v>
      </c>
      <c r="BC2758">
        <v>1.2</v>
      </c>
      <c r="BD2758">
        <v>151.089</v>
      </c>
      <c r="BE2758">
        <v>10.79</v>
      </c>
      <c r="BF2758">
        <v>19.100000000000001</v>
      </c>
      <c r="BG2758">
        <v>24.6</v>
      </c>
      <c r="BI2758">
        <v>2.77</v>
      </c>
      <c r="BJ2758">
        <v>78.86</v>
      </c>
      <c r="BK2758">
        <v>0.92600000000000005</v>
      </c>
      <c r="BL2758">
        <v>619901.80000000005</v>
      </c>
      <c r="BM2758">
        <v>15.55</v>
      </c>
      <c r="BN2758">
        <v>7.15</v>
      </c>
      <c r="BO2758">
        <v>1862.0418491473899</v>
      </c>
    </row>
    <row r="2759" spans="1:67" x14ac:dyDescent="0.3">
      <c r="A2759" t="s">
        <v>210</v>
      </c>
      <c r="B2759" t="s">
        <v>211</v>
      </c>
      <c r="C2759" t="s">
        <v>116</v>
      </c>
      <c r="D2759" s="33">
        <v>44319</v>
      </c>
      <c r="E2759">
        <v>32576586</v>
      </c>
      <c r="F2759">
        <v>44524</v>
      </c>
      <c r="G2759">
        <v>49771.714</v>
      </c>
      <c r="H2759">
        <v>576865</v>
      </c>
      <c r="I2759">
        <v>478</v>
      </c>
      <c r="J2759">
        <v>701.71400000000006</v>
      </c>
      <c r="K2759">
        <v>97852.540999999997</v>
      </c>
      <c r="L2759">
        <v>133.74</v>
      </c>
      <c r="M2759">
        <v>149.50299999999999</v>
      </c>
      <c r="N2759">
        <v>1732.769</v>
      </c>
      <c r="O2759">
        <v>1.4359999999999999</v>
      </c>
      <c r="P2759">
        <v>2.1080000000000001</v>
      </c>
      <c r="Q2759">
        <v>0.86</v>
      </c>
      <c r="R2759">
        <v>9209</v>
      </c>
      <c r="S2759">
        <v>27.661999999999999</v>
      </c>
      <c r="T2759">
        <v>33964</v>
      </c>
      <c r="U2759">
        <v>102.02</v>
      </c>
      <c r="X2759">
        <v>33515</v>
      </c>
      <c r="Y2759">
        <v>100.67100000000001</v>
      </c>
      <c r="Z2759">
        <v>897404</v>
      </c>
      <c r="AA2759">
        <v>425716713</v>
      </c>
      <c r="AB2759">
        <v>1278.7550000000001</v>
      </c>
      <c r="AC2759">
        <v>2.6960000000000002</v>
      </c>
      <c r="AD2759">
        <v>1173948</v>
      </c>
      <c r="AE2759">
        <v>3.5259999999999998</v>
      </c>
      <c r="AF2759">
        <v>4.2000000000000003E-2</v>
      </c>
      <c r="AG2759">
        <v>23.8</v>
      </c>
      <c r="AH2759" t="s">
        <v>204</v>
      </c>
      <c r="AI2759">
        <v>266471311</v>
      </c>
      <c r="AJ2759">
        <v>154237536</v>
      </c>
      <c r="AK2759">
        <v>117253161</v>
      </c>
      <c r="AM2759">
        <v>1957728</v>
      </c>
      <c r="AN2759">
        <v>2365670</v>
      </c>
      <c r="AO2759">
        <v>80.260000000000005</v>
      </c>
      <c r="AP2759">
        <v>46.46</v>
      </c>
      <c r="AQ2759">
        <v>35.32</v>
      </c>
      <c r="AS2759">
        <v>7125</v>
      </c>
      <c r="AT2759">
        <v>873591</v>
      </c>
      <c r="AU2759">
        <v>0.26300000000000001</v>
      </c>
      <c r="AV2759">
        <v>56.94</v>
      </c>
      <c r="AW2759">
        <v>332915074</v>
      </c>
      <c r="AX2759">
        <v>35.607999999999997</v>
      </c>
      <c r="AY2759">
        <v>38.299999999999997</v>
      </c>
      <c r="AZ2759">
        <v>15.413</v>
      </c>
      <c r="BA2759">
        <v>9.7319999999999993</v>
      </c>
      <c r="BB2759">
        <v>54225.446000000004</v>
      </c>
      <c r="BC2759">
        <v>1.2</v>
      </c>
      <c r="BD2759">
        <v>151.089</v>
      </c>
      <c r="BE2759">
        <v>10.79</v>
      </c>
      <c r="BF2759">
        <v>19.100000000000001</v>
      </c>
      <c r="BG2759">
        <v>24.6</v>
      </c>
      <c r="BI2759">
        <v>2.77</v>
      </c>
      <c r="BJ2759">
        <v>78.86</v>
      </c>
      <c r="BK2759">
        <v>0.92600000000000005</v>
      </c>
    </row>
    <row r="2760" spans="1:67" x14ac:dyDescent="0.3">
      <c r="A2760" t="s">
        <v>210</v>
      </c>
      <c r="B2760" t="s">
        <v>211</v>
      </c>
      <c r="C2760" t="s">
        <v>116</v>
      </c>
      <c r="D2760" s="33">
        <v>44320</v>
      </c>
      <c r="E2760">
        <v>32619462</v>
      </c>
      <c r="F2760">
        <v>42876</v>
      </c>
      <c r="G2760">
        <v>48422.142999999996</v>
      </c>
      <c r="H2760">
        <v>577776</v>
      </c>
      <c r="I2760">
        <v>911</v>
      </c>
      <c r="J2760">
        <v>735.71400000000006</v>
      </c>
      <c r="K2760">
        <v>97981.331000000006</v>
      </c>
      <c r="L2760">
        <v>128.79</v>
      </c>
      <c r="M2760">
        <v>145.44900000000001</v>
      </c>
      <c r="N2760">
        <v>1735.5060000000001</v>
      </c>
      <c r="O2760">
        <v>2.7360000000000002</v>
      </c>
      <c r="P2760">
        <v>2.21</v>
      </c>
      <c r="Q2760">
        <v>0.85</v>
      </c>
      <c r="R2760">
        <v>9180</v>
      </c>
      <c r="S2760">
        <v>27.574999999999999</v>
      </c>
      <c r="T2760">
        <v>33755</v>
      </c>
      <c r="U2760">
        <v>101.392</v>
      </c>
      <c r="X2760">
        <v>32999</v>
      </c>
      <c r="Y2760">
        <v>99.120999999999995</v>
      </c>
      <c r="Z2760">
        <v>1423300</v>
      </c>
      <c r="AA2760">
        <v>427140013</v>
      </c>
      <c r="AB2760">
        <v>1283.03</v>
      </c>
      <c r="AC2760">
        <v>4.2750000000000004</v>
      </c>
      <c r="AD2760">
        <v>1152287</v>
      </c>
      <c r="AE2760">
        <v>3.4609999999999999</v>
      </c>
      <c r="AF2760">
        <v>4.1000000000000002E-2</v>
      </c>
      <c r="AG2760">
        <v>24.4</v>
      </c>
      <c r="AH2760" t="s">
        <v>204</v>
      </c>
      <c r="AI2760">
        <v>268968680</v>
      </c>
      <c r="AJ2760">
        <v>155050211</v>
      </c>
      <c r="AK2760">
        <v>119011074</v>
      </c>
      <c r="AM2760">
        <v>2497369</v>
      </c>
      <c r="AN2760">
        <v>2310306</v>
      </c>
      <c r="AO2760">
        <v>81.010000000000005</v>
      </c>
      <c r="AP2760">
        <v>46.7</v>
      </c>
      <c r="AQ2760">
        <v>35.85</v>
      </c>
      <c r="AS2760">
        <v>6959</v>
      </c>
      <c r="AT2760">
        <v>832286</v>
      </c>
      <c r="AU2760">
        <v>0.251</v>
      </c>
      <c r="AV2760">
        <v>56.94</v>
      </c>
      <c r="AW2760">
        <v>332915074</v>
      </c>
      <c r="AX2760">
        <v>35.607999999999997</v>
      </c>
      <c r="AY2760">
        <v>38.299999999999997</v>
      </c>
      <c r="AZ2760">
        <v>15.413</v>
      </c>
      <c r="BA2760">
        <v>9.7319999999999993</v>
      </c>
      <c r="BB2760">
        <v>54225.446000000004</v>
      </c>
      <c r="BC2760">
        <v>1.2</v>
      </c>
      <c r="BD2760">
        <v>151.089</v>
      </c>
      <c r="BE2760">
        <v>10.79</v>
      </c>
      <c r="BF2760">
        <v>19.100000000000001</v>
      </c>
      <c r="BG2760">
        <v>24.6</v>
      </c>
      <c r="BI2760">
        <v>2.77</v>
      </c>
      <c r="BJ2760">
        <v>78.86</v>
      </c>
      <c r="BK2760">
        <v>0.92600000000000005</v>
      </c>
    </row>
    <row r="2761" spans="1:67" x14ac:dyDescent="0.3">
      <c r="A2761" t="s">
        <v>210</v>
      </c>
      <c r="B2761" t="s">
        <v>211</v>
      </c>
      <c r="C2761" t="s">
        <v>116</v>
      </c>
      <c r="D2761" s="33">
        <v>44321</v>
      </c>
      <c r="E2761">
        <v>32665537</v>
      </c>
      <c r="F2761">
        <v>46075</v>
      </c>
      <c r="G2761">
        <v>47117.857000000004</v>
      </c>
      <c r="H2761">
        <v>578594</v>
      </c>
      <c r="I2761">
        <v>818</v>
      </c>
      <c r="J2761">
        <v>709.14300000000003</v>
      </c>
      <c r="K2761">
        <v>98119.729000000007</v>
      </c>
      <c r="L2761">
        <v>138.399</v>
      </c>
      <c r="M2761">
        <v>141.53100000000001</v>
      </c>
      <c r="N2761">
        <v>1737.963</v>
      </c>
      <c r="O2761">
        <v>2.4569999999999999</v>
      </c>
      <c r="P2761">
        <v>2.13</v>
      </c>
      <c r="Q2761">
        <v>0.83</v>
      </c>
      <c r="R2761">
        <v>8954</v>
      </c>
      <c r="S2761">
        <v>26.896000000000001</v>
      </c>
      <c r="T2761">
        <v>33349</v>
      </c>
      <c r="U2761">
        <v>100.173</v>
      </c>
      <c r="X2761">
        <v>32496</v>
      </c>
      <c r="Y2761">
        <v>97.61</v>
      </c>
      <c r="Z2761">
        <v>1531588</v>
      </c>
      <c r="AA2761">
        <v>428671601</v>
      </c>
      <c r="AB2761">
        <v>1287.6300000000001</v>
      </c>
      <c r="AC2761">
        <v>4.601</v>
      </c>
      <c r="AD2761">
        <v>1145220</v>
      </c>
      <c r="AE2761">
        <v>3.44</v>
      </c>
      <c r="AF2761">
        <v>0.04</v>
      </c>
      <c r="AG2761">
        <v>25</v>
      </c>
      <c r="AH2761" t="s">
        <v>204</v>
      </c>
      <c r="AI2761">
        <v>271509313</v>
      </c>
      <c r="AJ2761">
        <v>155861853</v>
      </c>
      <c r="AK2761">
        <v>120815950</v>
      </c>
      <c r="AM2761">
        <v>2540633</v>
      </c>
      <c r="AN2761">
        <v>2234776</v>
      </c>
      <c r="AO2761">
        <v>81.78</v>
      </c>
      <c r="AP2761">
        <v>46.95</v>
      </c>
      <c r="AQ2761">
        <v>36.39</v>
      </c>
      <c r="AS2761">
        <v>6731</v>
      </c>
      <c r="AT2761">
        <v>785377</v>
      </c>
      <c r="AU2761">
        <v>0.23699999999999999</v>
      </c>
      <c r="AV2761">
        <v>56.94</v>
      </c>
      <c r="AW2761">
        <v>332915074</v>
      </c>
      <c r="AX2761">
        <v>35.607999999999997</v>
      </c>
      <c r="AY2761">
        <v>38.299999999999997</v>
      </c>
      <c r="AZ2761">
        <v>15.413</v>
      </c>
      <c r="BA2761">
        <v>9.7319999999999993</v>
      </c>
      <c r="BB2761">
        <v>54225.446000000004</v>
      </c>
      <c r="BC2761">
        <v>1.2</v>
      </c>
      <c r="BD2761">
        <v>151.089</v>
      </c>
      <c r="BE2761">
        <v>10.79</v>
      </c>
      <c r="BF2761">
        <v>19.100000000000001</v>
      </c>
      <c r="BG2761">
        <v>24.6</v>
      </c>
      <c r="BI2761">
        <v>2.77</v>
      </c>
      <c r="BJ2761">
        <v>78.86</v>
      </c>
      <c r="BK2761">
        <v>0.92600000000000005</v>
      </c>
    </row>
    <row r="2762" spans="1:67" x14ac:dyDescent="0.3">
      <c r="A2762" t="s">
        <v>210</v>
      </c>
      <c r="B2762" t="s">
        <v>211</v>
      </c>
      <c r="C2762" t="s">
        <v>116</v>
      </c>
      <c r="D2762" s="33">
        <v>44322</v>
      </c>
      <c r="E2762">
        <v>32711737</v>
      </c>
      <c r="F2762">
        <v>46200</v>
      </c>
      <c r="G2762">
        <v>45318.142999999996</v>
      </c>
      <c r="H2762">
        <v>579415</v>
      </c>
      <c r="I2762">
        <v>821</v>
      </c>
      <c r="J2762">
        <v>700</v>
      </c>
      <c r="K2762">
        <v>98258.504000000001</v>
      </c>
      <c r="L2762">
        <v>138.774</v>
      </c>
      <c r="M2762">
        <v>136.125</v>
      </c>
      <c r="N2762">
        <v>1740.4290000000001</v>
      </c>
      <c r="O2762">
        <v>2.4660000000000002</v>
      </c>
      <c r="P2762">
        <v>2.1030000000000002</v>
      </c>
      <c r="Q2762">
        <v>0.82</v>
      </c>
      <c r="R2762">
        <v>8833</v>
      </c>
      <c r="S2762">
        <v>26.532</v>
      </c>
      <c r="T2762">
        <v>32505</v>
      </c>
      <c r="U2762">
        <v>97.638000000000005</v>
      </c>
      <c r="X2762">
        <v>31872</v>
      </c>
      <c r="Y2762">
        <v>95.736000000000004</v>
      </c>
      <c r="Z2762">
        <v>1311029</v>
      </c>
      <c r="AA2762">
        <v>429982630</v>
      </c>
      <c r="AB2762">
        <v>1291.569</v>
      </c>
      <c r="AC2762">
        <v>3.9380000000000002</v>
      </c>
      <c r="AD2762">
        <v>1129589</v>
      </c>
      <c r="AE2762">
        <v>3.3929999999999998</v>
      </c>
      <c r="AF2762">
        <v>3.9E-2</v>
      </c>
      <c r="AG2762">
        <v>25.6</v>
      </c>
      <c r="AH2762" t="s">
        <v>204</v>
      </c>
      <c r="AI2762">
        <v>274021901</v>
      </c>
      <c r="AJ2762">
        <v>156634367</v>
      </c>
      <c r="AK2762">
        <v>122632386</v>
      </c>
      <c r="AM2762">
        <v>2512588</v>
      </c>
      <c r="AN2762">
        <v>2160042</v>
      </c>
      <c r="AO2762">
        <v>82.53</v>
      </c>
      <c r="AP2762">
        <v>47.18</v>
      </c>
      <c r="AQ2762">
        <v>36.94</v>
      </c>
      <c r="AS2762">
        <v>6506</v>
      </c>
      <c r="AT2762">
        <v>737590</v>
      </c>
      <c r="AU2762">
        <v>0.222</v>
      </c>
      <c r="AV2762">
        <v>56.94</v>
      </c>
      <c r="AW2762">
        <v>332915074</v>
      </c>
      <c r="AX2762">
        <v>35.607999999999997</v>
      </c>
      <c r="AY2762">
        <v>38.299999999999997</v>
      </c>
      <c r="AZ2762">
        <v>15.413</v>
      </c>
      <c r="BA2762">
        <v>9.7319999999999993</v>
      </c>
      <c r="BB2762">
        <v>54225.446000000004</v>
      </c>
      <c r="BC2762">
        <v>1.2</v>
      </c>
      <c r="BD2762">
        <v>151.089</v>
      </c>
      <c r="BE2762">
        <v>10.79</v>
      </c>
      <c r="BF2762">
        <v>19.100000000000001</v>
      </c>
      <c r="BG2762">
        <v>24.6</v>
      </c>
      <c r="BI2762">
        <v>2.77</v>
      </c>
      <c r="BJ2762">
        <v>78.86</v>
      </c>
      <c r="BK2762">
        <v>0.92600000000000005</v>
      </c>
    </row>
    <row r="2763" spans="1:67" x14ac:dyDescent="0.3">
      <c r="A2763" t="s">
        <v>210</v>
      </c>
      <c r="B2763" t="s">
        <v>211</v>
      </c>
      <c r="C2763" t="s">
        <v>116</v>
      </c>
      <c r="D2763" s="33">
        <v>44323</v>
      </c>
      <c r="E2763">
        <v>32760176</v>
      </c>
      <c r="F2763">
        <v>48439</v>
      </c>
      <c r="G2763">
        <v>43936.142999999996</v>
      </c>
      <c r="H2763">
        <v>580231</v>
      </c>
      <c r="I2763">
        <v>816</v>
      </c>
      <c r="J2763">
        <v>701.42899999999997</v>
      </c>
      <c r="K2763">
        <v>98404.002999999997</v>
      </c>
      <c r="L2763">
        <v>145.5</v>
      </c>
      <c r="M2763">
        <v>131.97399999999999</v>
      </c>
      <c r="N2763">
        <v>1742.88</v>
      </c>
      <c r="O2763">
        <v>2.4510000000000001</v>
      </c>
      <c r="P2763">
        <v>2.1070000000000002</v>
      </c>
      <c r="Q2763">
        <v>0.82</v>
      </c>
      <c r="R2763">
        <v>8646</v>
      </c>
      <c r="S2763">
        <v>25.971</v>
      </c>
      <c r="T2763">
        <v>31832</v>
      </c>
      <c r="U2763">
        <v>95.616</v>
      </c>
      <c r="X2763">
        <v>31194</v>
      </c>
      <c r="Y2763">
        <v>93.7</v>
      </c>
      <c r="Z2763">
        <v>1178758</v>
      </c>
      <c r="AA2763">
        <v>431161388</v>
      </c>
      <c r="AB2763">
        <v>1295.1089999999999</v>
      </c>
      <c r="AC2763">
        <v>3.5409999999999999</v>
      </c>
      <c r="AD2763">
        <v>1109976</v>
      </c>
      <c r="AE2763">
        <v>3.3340000000000001</v>
      </c>
      <c r="AF2763">
        <v>3.7999999999999999E-2</v>
      </c>
      <c r="AG2763">
        <v>26.3</v>
      </c>
      <c r="AH2763" t="s">
        <v>204</v>
      </c>
      <c r="AI2763">
        <v>276521574</v>
      </c>
      <c r="AJ2763">
        <v>157422160</v>
      </c>
      <c r="AK2763">
        <v>124420043</v>
      </c>
      <c r="AM2763">
        <v>2499673</v>
      </c>
      <c r="AN2763">
        <v>2103191</v>
      </c>
      <c r="AO2763">
        <v>83.29</v>
      </c>
      <c r="AP2763">
        <v>47.42</v>
      </c>
      <c r="AQ2763">
        <v>37.47</v>
      </c>
      <c r="AS2763">
        <v>6335</v>
      </c>
      <c r="AT2763">
        <v>692429</v>
      </c>
      <c r="AU2763">
        <v>0.20899999999999999</v>
      </c>
      <c r="AV2763">
        <v>56.94</v>
      </c>
      <c r="AW2763">
        <v>332915074</v>
      </c>
      <c r="AX2763">
        <v>35.607999999999997</v>
      </c>
      <c r="AY2763">
        <v>38.299999999999997</v>
      </c>
      <c r="AZ2763">
        <v>15.413</v>
      </c>
      <c r="BA2763">
        <v>9.7319999999999993</v>
      </c>
      <c r="BB2763">
        <v>54225.446000000004</v>
      </c>
      <c r="BC2763">
        <v>1.2</v>
      </c>
      <c r="BD2763">
        <v>151.089</v>
      </c>
      <c r="BE2763">
        <v>10.79</v>
      </c>
      <c r="BF2763">
        <v>19.100000000000001</v>
      </c>
      <c r="BG2763">
        <v>24.6</v>
      </c>
      <c r="BI2763">
        <v>2.77</v>
      </c>
      <c r="BJ2763">
        <v>78.86</v>
      </c>
      <c r="BK2763">
        <v>0.92600000000000005</v>
      </c>
    </row>
    <row r="2764" spans="1:67" x14ac:dyDescent="0.3">
      <c r="A2764" t="s">
        <v>210</v>
      </c>
      <c r="B2764" t="s">
        <v>211</v>
      </c>
      <c r="C2764" t="s">
        <v>116</v>
      </c>
      <c r="D2764" s="33">
        <v>44324</v>
      </c>
      <c r="E2764">
        <v>32795890</v>
      </c>
      <c r="F2764">
        <v>35714</v>
      </c>
      <c r="G2764">
        <v>42056.428999999996</v>
      </c>
      <c r="H2764">
        <v>580866</v>
      </c>
      <c r="I2764">
        <v>635</v>
      </c>
      <c r="J2764">
        <v>685.85699999999997</v>
      </c>
      <c r="K2764">
        <v>98511.28</v>
      </c>
      <c r="L2764">
        <v>107.277</v>
      </c>
      <c r="M2764">
        <v>126.328</v>
      </c>
      <c r="N2764">
        <v>1744.787</v>
      </c>
      <c r="O2764">
        <v>1.907</v>
      </c>
      <c r="P2764">
        <v>2.06</v>
      </c>
      <c r="Q2764">
        <v>0.82</v>
      </c>
      <c r="R2764">
        <v>8468</v>
      </c>
      <c r="S2764">
        <v>25.436</v>
      </c>
      <c r="T2764">
        <v>30635</v>
      </c>
      <c r="U2764">
        <v>92.02</v>
      </c>
      <c r="X2764">
        <v>30794</v>
      </c>
      <c r="Y2764">
        <v>92.498000000000005</v>
      </c>
      <c r="Z2764">
        <v>853155</v>
      </c>
      <c r="AA2764">
        <v>432014543</v>
      </c>
      <c r="AB2764">
        <v>1297.672</v>
      </c>
      <c r="AC2764">
        <v>2.5630000000000002</v>
      </c>
      <c r="AD2764">
        <v>1102575</v>
      </c>
      <c r="AE2764">
        <v>3.3119999999999998</v>
      </c>
      <c r="AF2764">
        <v>3.6999999999999998E-2</v>
      </c>
      <c r="AG2764">
        <v>27</v>
      </c>
      <c r="AH2764" t="s">
        <v>204</v>
      </c>
      <c r="AI2764">
        <v>278052455</v>
      </c>
      <c r="AJ2764">
        <v>157926882</v>
      </c>
      <c r="AK2764">
        <v>125506005</v>
      </c>
      <c r="AM2764">
        <v>1530881</v>
      </c>
      <c r="AN2764">
        <v>2059328</v>
      </c>
      <c r="AO2764">
        <v>83.75</v>
      </c>
      <c r="AP2764">
        <v>47.57</v>
      </c>
      <c r="AQ2764">
        <v>37.799999999999997</v>
      </c>
      <c r="AS2764">
        <v>6203</v>
      </c>
      <c r="AT2764">
        <v>664102</v>
      </c>
      <c r="AU2764">
        <v>0.2</v>
      </c>
      <c r="AV2764">
        <v>56.94</v>
      </c>
      <c r="AW2764">
        <v>332915074</v>
      </c>
      <c r="AX2764">
        <v>35.607999999999997</v>
      </c>
      <c r="AY2764">
        <v>38.299999999999997</v>
      </c>
      <c r="AZ2764">
        <v>15.413</v>
      </c>
      <c r="BA2764">
        <v>9.7319999999999993</v>
      </c>
      <c r="BB2764">
        <v>54225.446000000004</v>
      </c>
      <c r="BC2764">
        <v>1.2</v>
      </c>
      <c r="BD2764">
        <v>151.089</v>
      </c>
      <c r="BE2764">
        <v>10.79</v>
      </c>
      <c r="BF2764">
        <v>19.100000000000001</v>
      </c>
      <c r="BG2764">
        <v>24.6</v>
      </c>
      <c r="BI2764">
        <v>2.77</v>
      </c>
      <c r="BJ2764">
        <v>78.86</v>
      </c>
      <c r="BK2764">
        <v>0.92600000000000005</v>
      </c>
    </row>
    <row r="2765" spans="1:67" x14ac:dyDescent="0.3">
      <c r="A2765" t="s">
        <v>210</v>
      </c>
      <c r="B2765" t="s">
        <v>211</v>
      </c>
      <c r="C2765" t="s">
        <v>116</v>
      </c>
      <c r="D2765" s="33">
        <v>44325</v>
      </c>
      <c r="E2765">
        <v>32818757</v>
      </c>
      <c r="F2765">
        <v>22867</v>
      </c>
      <c r="G2765">
        <v>40956.428999999996</v>
      </c>
      <c r="H2765">
        <v>581124</v>
      </c>
      <c r="I2765">
        <v>258</v>
      </c>
      <c r="J2765">
        <v>676.71400000000006</v>
      </c>
      <c r="K2765">
        <v>98579.967000000004</v>
      </c>
      <c r="L2765">
        <v>68.686999999999998</v>
      </c>
      <c r="M2765">
        <v>123.024</v>
      </c>
      <c r="N2765">
        <v>1745.5619999999999</v>
      </c>
      <c r="O2765">
        <v>0.77500000000000002</v>
      </c>
      <c r="P2765">
        <v>2.0329999999999999</v>
      </c>
      <c r="Q2765">
        <v>0.82</v>
      </c>
      <c r="R2765">
        <v>8359</v>
      </c>
      <c r="S2765">
        <v>25.109000000000002</v>
      </c>
      <c r="T2765">
        <v>30154</v>
      </c>
      <c r="U2765">
        <v>90.575999999999993</v>
      </c>
      <c r="X2765">
        <v>30187</v>
      </c>
      <c r="Y2765">
        <v>90.674999999999997</v>
      </c>
      <c r="Z2765">
        <v>485116</v>
      </c>
      <c r="AA2765">
        <v>432499659</v>
      </c>
      <c r="AB2765">
        <v>1299.1289999999999</v>
      </c>
      <c r="AC2765">
        <v>1.4570000000000001</v>
      </c>
      <c r="AD2765">
        <v>1097193</v>
      </c>
      <c r="AE2765">
        <v>3.2959999999999998</v>
      </c>
      <c r="AF2765">
        <v>3.5999999999999997E-2</v>
      </c>
      <c r="AG2765">
        <v>27.8</v>
      </c>
      <c r="AH2765" t="s">
        <v>204</v>
      </c>
      <c r="AI2765">
        <v>278665940</v>
      </c>
      <c r="AJ2765">
        <v>158131158</v>
      </c>
      <c r="AK2765">
        <v>125943102</v>
      </c>
      <c r="AM2765">
        <v>613485</v>
      </c>
      <c r="AN2765">
        <v>2021765</v>
      </c>
      <c r="AO2765">
        <v>83.93</v>
      </c>
      <c r="AP2765">
        <v>47.63</v>
      </c>
      <c r="AQ2765">
        <v>37.93</v>
      </c>
      <c r="AS2765">
        <v>6089</v>
      </c>
      <c r="AT2765">
        <v>646951</v>
      </c>
      <c r="AU2765">
        <v>0.19500000000000001</v>
      </c>
      <c r="AV2765">
        <v>52.31</v>
      </c>
      <c r="AW2765">
        <v>332915074</v>
      </c>
      <c r="AX2765">
        <v>35.607999999999997</v>
      </c>
      <c r="AY2765">
        <v>38.299999999999997</v>
      </c>
      <c r="AZ2765">
        <v>15.413</v>
      </c>
      <c r="BA2765">
        <v>9.7319999999999993</v>
      </c>
      <c r="BB2765">
        <v>54225.446000000004</v>
      </c>
      <c r="BC2765">
        <v>1.2</v>
      </c>
      <c r="BD2765">
        <v>151.089</v>
      </c>
      <c r="BE2765">
        <v>10.79</v>
      </c>
      <c r="BF2765">
        <v>19.100000000000001</v>
      </c>
      <c r="BG2765">
        <v>24.6</v>
      </c>
      <c r="BI2765">
        <v>2.77</v>
      </c>
      <c r="BJ2765">
        <v>78.86</v>
      </c>
      <c r="BK2765">
        <v>0.92600000000000005</v>
      </c>
      <c r="BL2765">
        <v>623033</v>
      </c>
      <c r="BM2765">
        <v>15.41</v>
      </c>
      <c r="BN2765">
        <v>5.61</v>
      </c>
      <c r="BO2765">
        <v>1871.4472508385099</v>
      </c>
    </row>
    <row r="2766" spans="1:67" x14ac:dyDescent="0.3">
      <c r="A2766" t="s">
        <v>210</v>
      </c>
      <c r="B2766" t="s">
        <v>211</v>
      </c>
      <c r="C2766" t="s">
        <v>116</v>
      </c>
      <c r="D2766" s="33">
        <v>44326</v>
      </c>
      <c r="E2766">
        <v>32851054</v>
      </c>
      <c r="F2766">
        <v>32297</v>
      </c>
      <c r="G2766">
        <v>39209.714</v>
      </c>
      <c r="H2766">
        <v>581519</v>
      </c>
      <c r="I2766">
        <v>395</v>
      </c>
      <c r="J2766">
        <v>664.85699999999997</v>
      </c>
      <c r="K2766">
        <v>98676.98</v>
      </c>
      <c r="L2766">
        <v>97.013000000000005</v>
      </c>
      <c r="M2766">
        <v>117.777</v>
      </c>
      <c r="N2766">
        <v>1746.749</v>
      </c>
      <c r="O2766">
        <v>1.1859999999999999</v>
      </c>
      <c r="P2766">
        <v>1.9970000000000001</v>
      </c>
      <c r="Q2766">
        <v>0.82</v>
      </c>
      <c r="R2766">
        <v>8341</v>
      </c>
      <c r="S2766">
        <v>25.053999999999998</v>
      </c>
      <c r="T2766">
        <v>29987</v>
      </c>
      <c r="U2766">
        <v>90.073999999999998</v>
      </c>
      <c r="X2766">
        <v>29502</v>
      </c>
      <c r="Y2766">
        <v>88.617000000000004</v>
      </c>
      <c r="Z2766">
        <v>860269</v>
      </c>
      <c r="AA2766">
        <v>433359928</v>
      </c>
      <c r="AB2766">
        <v>1301.713</v>
      </c>
      <c r="AC2766">
        <v>2.5840000000000001</v>
      </c>
      <c r="AD2766">
        <v>1091888</v>
      </c>
      <c r="AE2766">
        <v>3.28</v>
      </c>
      <c r="AF2766">
        <v>3.5000000000000003E-2</v>
      </c>
      <c r="AG2766">
        <v>28.6</v>
      </c>
      <c r="AH2766" t="s">
        <v>204</v>
      </c>
      <c r="AI2766">
        <v>280265941</v>
      </c>
      <c r="AJ2766">
        <v>158611802</v>
      </c>
      <c r="AK2766">
        <v>127116357</v>
      </c>
      <c r="AM2766">
        <v>1600001</v>
      </c>
      <c r="AN2766">
        <v>1970661</v>
      </c>
      <c r="AO2766">
        <v>84.42</v>
      </c>
      <c r="AP2766">
        <v>47.77</v>
      </c>
      <c r="AQ2766">
        <v>38.29</v>
      </c>
      <c r="AS2766">
        <v>5936</v>
      </c>
      <c r="AT2766">
        <v>624895</v>
      </c>
      <c r="AU2766">
        <v>0.188</v>
      </c>
      <c r="AV2766">
        <v>52.31</v>
      </c>
      <c r="AW2766">
        <v>332915074</v>
      </c>
      <c r="AX2766">
        <v>35.607999999999997</v>
      </c>
      <c r="AY2766">
        <v>38.299999999999997</v>
      </c>
      <c r="AZ2766">
        <v>15.413</v>
      </c>
      <c r="BA2766">
        <v>9.7319999999999993</v>
      </c>
      <c r="BB2766">
        <v>54225.446000000004</v>
      </c>
      <c r="BC2766">
        <v>1.2</v>
      </c>
      <c r="BD2766">
        <v>151.089</v>
      </c>
      <c r="BE2766">
        <v>10.79</v>
      </c>
      <c r="BF2766">
        <v>19.100000000000001</v>
      </c>
      <c r="BG2766">
        <v>24.6</v>
      </c>
      <c r="BI2766">
        <v>2.77</v>
      </c>
      <c r="BJ2766">
        <v>78.86</v>
      </c>
      <c r="BK2766">
        <v>0.92600000000000005</v>
      </c>
    </row>
    <row r="2767" spans="1:67" x14ac:dyDescent="0.3">
      <c r="A2767" t="s">
        <v>210</v>
      </c>
      <c r="B2767" t="s">
        <v>211</v>
      </c>
      <c r="C2767" t="s">
        <v>116</v>
      </c>
      <c r="D2767" s="33">
        <v>44327</v>
      </c>
      <c r="E2767">
        <v>32886543</v>
      </c>
      <c r="F2767">
        <v>35489</v>
      </c>
      <c r="G2767">
        <v>38154.428999999996</v>
      </c>
      <c r="H2767">
        <v>582207</v>
      </c>
      <c r="I2767">
        <v>688</v>
      </c>
      <c r="J2767">
        <v>633</v>
      </c>
      <c r="K2767">
        <v>98783.58</v>
      </c>
      <c r="L2767">
        <v>106.601</v>
      </c>
      <c r="M2767">
        <v>114.607</v>
      </c>
      <c r="N2767">
        <v>1748.8150000000001</v>
      </c>
      <c r="O2767">
        <v>2.0670000000000002</v>
      </c>
      <c r="P2767">
        <v>1.901</v>
      </c>
      <c r="Q2767">
        <v>0.81</v>
      </c>
      <c r="R2767">
        <v>8298</v>
      </c>
      <c r="S2767">
        <v>24.925000000000001</v>
      </c>
      <c r="T2767">
        <v>29482</v>
      </c>
      <c r="U2767">
        <v>88.557000000000002</v>
      </c>
      <c r="X2767">
        <v>28806</v>
      </c>
      <c r="Y2767">
        <v>86.527000000000001</v>
      </c>
      <c r="Z2767">
        <v>1336505</v>
      </c>
      <c r="AA2767">
        <v>434696433</v>
      </c>
      <c r="AB2767">
        <v>1305.7280000000001</v>
      </c>
      <c r="AC2767">
        <v>4.0149999999999997</v>
      </c>
      <c r="AD2767">
        <v>1079489</v>
      </c>
      <c r="AE2767">
        <v>3.2429999999999999</v>
      </c>
      <c r="AF2767">
        <v>3.4000000000000002E-2</v>
      </c>
      <c r="AG2767">
        <v>29.4</v>
      </c>
      <c r="AH2767" t="s">
        <v>204</v>
      </c>
      <c r="AI2767">
        <v>282307923</v>
      </c>
      <c r="AJ2767">
        <v>159266340</v>
      </c>
      <c r="AK2767">
        <v>128566149</v>
      </c>
      <c r="AM2767">
        <v>2041982</v>
      </c>
      <c r="AN2767">
        <v>1905606</v>
      </c>
      <c r="AO2767">
        <v>85.03</v>
      </c>
      <c r="AP2767">
        <v>47.97</v>
      </c>
      <c r="AQ2767">
        <v>38.72</v>
      </c>
      <c r="AS2767">
        <v>5740</v>
      </c>
      <c r="AT2767">
        <v>602304</v>
      </c>
      <c r="AU2767">
        <v>0.18099999999999999</v>
      </c>
      <c r="AV2767">
        <v>52.31</v>
      </c>
      <c r="AW2767">
        <v>332915074</v>
      </c>
      <c r="AX2767">
        <v>35.607999999999997</v>
      </c>
      <c r="AY2767">
        <v>38.299999999999997</v>
      </c>
      <c r="AZ2767">
        <v>15.413</v>
      </c>
      <c r="BA2767">
        <v>9.7319999999999993</v>
      </c>
      <c r="BB2767">
        <v>54225.446000000004</v>
      </c>
      <c r="BC2767">
        <v>1.2</v>
      </c>
      <c r="BD2767">
        <v>151.089</v>
      </c>
      <c r="BE2767">
        <v>10.79</v>
      </c>
      <c r="BF2767">
        <v>19.100000000000001</v>
      </c>
      <c r="BG2767">
        <v>24.6</v>
      </c>
      <c r="BI2767">
        <v>2.77</v>
      </c>
      <c r="BJ2767">
        <v>78.86</v>
      </c>
      <c r="BK2767">
        <v>0.92600000000000005</v>
      </c>
    </row>
    <row r="2768" spans="1:67" x14ac:dyDescent="0.3">
      <c r="A2768" t="s">
        <v>210</v>
      </c>
      <c r="B2768" t="s">
        <v>211</v>
      </c>
      <c r="C2768" t="s">
        <v>116</v>
      </c>
      <c r="D2768" s="33">
        <v>44328</v>
      </c>
      <c r="E2768">
        <v>32922692</v>
      </c>
      <c r="F2768">
        <v>36149</v>
      </c>
      <c r="G2768">
        <v>36736.428999999996</v>
      </c>
      <c r="H2768">
        <v>583010</v>
      </c>
      <c r="I2768">
        <v>803</v>
      </c>
      <c r="J2768">
        <v>630.85699999999997</v>
      </c>
      <c r="K2768">
        <v>98892.164000000004</v>
      </c>
      <c r="L2768">
        <v>108.583</v>
      </c>
      <c r="M2768">
        <v>110.348</v>
      </c>
      <c r="N2768">
        <v>1751.2270000000001</v>
      </c>
      <c r="O2768">
        <v>2.4119999999999999</v>
      </c>
      <c r="P2768">
        <v>1.895</v>
      </c>
      <c r="Q2768">
        <v>0.81</v>
      </c>
      <c r="R2768">
        <v>8115</v>
      </c>
      <c r="S2768">
        <v>24.376000000000001</v>
      </c>
      <c r="T2768">
        <v>29116</v>
      </c>
      <c r="U2768">
        <v>87.457999999999998</v>
      </c>
      <c r="X2768">
        <v>28203</v>
      </c>
      <c r="Y2768">
        <v>84.715000000000003</v>
      </c>
      <c r="Z2768">
        <v>1345322</v>
      </c>
      <c r="AA2768">
        <v>436041755</v>
      </c>
      <c r="AB2768">
        <v>1309.769</v>
      </c>
      <c r="AC2768">
        <v>4.0410000000000004</v>
      </c>
      <c r="AD2768">
        <v>1052879</v>
      </c>
      <c r="AE2768">
        <v>3.1629999999999998</v>
      </c>
      <c r="AF2768">
        <v>3.4000000000000002E-2</v>
      </c>
      <c r="AG2768">
        <v>29.4</v>
      </c>
      <c r="AH2768" t="s">
        <v>204</v>
      </c>
      <c r="AI2768">
        <v>284318319</v>
      </c>
      <c r="AJ2768">
        <v>159908291</v>
      </c>
      <c r="AK2768">
        <v>130002531</v>
      </c>
      <c r="AM2768">
        <v>2010396</v>
      </c>
      <c r="AN2768">
        <v>1829858</v>
      </c>
      <c r="AO2768">
        <v>85.64</v>
      </c>
      <c r="AP2768">
        <v>48.16</v>
      </c>
      <c r="AQ2768">
        <v>39.159999999999997</v>
      </c>
      <c r="AS2768">
        <v>5511</v>
      </c>
      <c r="AT2768">
        <v>578063</v>
      </c>
      <c r="AU2768">
        <v>0.17399999999999999</v>
      </c>
      <c r="AV2768">
        <v>52.31</v>
      </c>
      <c r="AW2768">
        <v>332915074</v>
      </c>
      <c r="AX2768">
        <v>35.607999999999997</v>
      </c>
      <c r="AY2768">
        <v>38.299999999999997</v>
      </c>
      <c r="AZ2768">
        <v>15.413</v>
      </c>
      <c r="BA2768">
        <v>9.7319999999999993</v>
      </c>
      <c r="BB2768">
        <v>54225.446000000004</v>
      </c>
      <c r="BC2768">
        <v>1.2</v>
      </c>
      <c r="BD2768">
        <v>151.089</v>
      </c>
      <c r="BE2768">
        <v>10.79</v>
      </c>
      <c r="BF2768">
        <v>19.100000000000001</v>
      </c>
      <c r="BG2768">
        <v>24.6</v>
      </c>
      <c r="BI2768">
        <v>2.77</v>
      </c>
      <c r="BJ2768">
        <v>78.86</v>
      </c>
      <c r="BK2768">
        <v>0.92600000000000005</v>
      </c>
    </row>
    <row r="2769" spans="1:67" x14ac:dyDescent="0.3">
      <c r="A2769" t="s">
        <v>210</v>
      </c>
      <c r="B2769" t="s">
        <v>211</v>
      </c>
      <c r="C2769" t="s">
        <v>116</v>
      </c>
      <c r="D2769" s="33">
        <v>44329</v>
      </c>
      <c r="E2769">
        <v>32961447</v>
      </c>
      <c r="F2769">
        <v>38755</v>
      </c>
      <c r="G2769">
        <v>35672.857000000004</v>
      </c>
      <c r="H2769">
        <v>583798</v>
      </c>
      <c r="I2769">
        <v>788</v>
      </c>
      <c r="J2769">
        <v>626.14300000000003</v>
      </c>
      <c r="K2769">
        <v>99008.574999999997</v>
      </c>
      <c r="L2769">
        <v>116.411</v>
      </c>
      <c r="M2769">
        <v>107.15300000000001</v>
      </c>
      <c r="N2769">
        <v>1753.5940000000001</v>
      </c>
      <c r="O2769">
        <v>2.367</v>
      </c>
      <c r="P2769">
        <v>1.881</v>
      </c>
      <c r="Q2769">
        <v>0.81</v>
      </c>
      <c r="R2769">
        <v>7917</v>
      </c>
      <c r="S2769">
        <v>23.780999999999999</v>
      </c>
      <c r="T2769">
        <v>28174</v>
      </c>
      <c r="U2769">
        <v>84.628</v>
      </c>
      <c r="X2769">
        <v>27570</v>
      </c>
      <c r="Y2769">
        <v>82.813999999999993</v>
      </c>
      <c r="Z2769">
        <v>1195939</v>
      </c>
      <c r="AA2769">
        <v>437237694</v>
      </c>
      <c r="AB2769">
        <v>1313.3610000000001</v>
      </c>
      <c r="AC2769">
        <v>3.5920000000000001</v>
      </c>
      <c r="AD2769">
        <v>1036438</v>
      </c>
      <c r="AE2769">
        <v>3.113</v>
      </c>
      <c r="AF2769">
        <v>3.3000000000000002E-2</v>
      </c>
      <c r="AG2769">
        <v>30.3</v>
      </c>
      <c r="AH2769" t="s">
        <v>204</v>
      </c>
      <c r="AI2769">
        <v>286589355</v>
      </c>
      <c r="AJ2769">
        <v>160832741</v>
      </c>
      <c r="AK2769">
        <v>131408267</v>
      </c>
      <c r="AM2769">
        <v>2271036</v>
      </c>
      <c r="AN2769">
        <v>1795351</v>
      </c>
      <c r="AO2769">
        <v>86.32</v>
      </c>
      <c r="AP2769">
        <v>48.44</v>
      </c>
      <c r="AQ2769">
        <v>39.58</v>
      </c>
      <c r="AS2769">
        <v>5408</v>
      </c>
      <c r="AT2769">
        <v>599768</v>
      </c>
      <c r="AU2769">
        <v>0.18099999999999999</v>
      </c>
      <c r="AV2769">
        <v>52.31</v>
      </c>
      <c r="AW2769">
        <v>332915074</v>
      </c>
      <c r="AX2769">
        <v>35.607999999999997</v>
      </c>
      <c r="AY2769">
        <v>38.299999999999997</v>
      </c>
      <c r="AZ2769">
        <v>15.413</v>
      </c>
      <c r="BA2769">
        <v>9.7319999999999993</v>
      </c>
      <c r="BB2769">
        <v>54225.446000000004</v>
      </c>
      <c r="BC2769">
        <v>1.2</v>
      </c>
      <c r="BD2769">
        <v>151.089</v>
      </c>
      <c r="BE2769">
        <v>10.79</v>
      </c>
      <c r="BF2769">
        <v>19.100000000000001</v>
      </c>
      <c r="BG2769">
        <v>24.6</v>
      </c>
      <c r="BI2769">
        <v>2.77</v>
      </c>
      <c r="BJ2769">
        <v>78.86</v>
      </c>
      <c r="BK2769">
        <v>0.92600000000000005</v>
      </c>
    </row>
    <row r="2770" spans="1:67" x14ac:dyDescent="0.3">
      <c r="A2770" t="s">
        <v>210</v>
      </c>
      <c r="B2770" t="s">
        <v>211</v>
      </c>
      <c r="C2770" t="s">
        <v>116</v>
      </c>
      <c r="D2770" s="33">
        <v>44330</v>
      </c>
      <c r="E2770">
        <v>33003669</v>
      </c>
      <c r="F2770">
        <v>42222</v>
      </c>
      <c r="G2770">
        <v>34784.714</v>
      </c>
      <c r="H2770">
        <v>584433</v>
      </c>
      <c r="I2770">
        <v>635</v>
      </c>
      <c r="J2770">
        <v>600.28599999999994</v>
      </c>
      <c r="K2770">
        <v>99135.4</v>
      </c>
      <c r="L2770">
        <v>126.825</v>
      </c>
      <c r="M2770">
        <v>104.485</v>
      </c>
      <c r="N2770">
        <v>1755.502</v>
      </c>
      <c r="O2770">
        <v>1.907</v>
      </c>
      <c r="P2770">
        <v>1.8029999999999999</v>
      </c>
      <c r="Q2770">
        <v>0.81</v>
      </c>
      <c r="R2770">
        <v>7628</v>
      </c>
      <c r="S2770">
        <v>22.913</v>
      </c>
      <c r="T2770">
        <v>27422</v>
      </c>
      <c r="U2770">
        <v>82.369</v>
      </c>
      <c r="X2770">
        <v>26925</v>
      </c>
      <c r="Y2770">
        <v>80.876000000000005</v>
      </c>
      <c r="Z2770">
        <v>1086256</v>
      </c>
      <c r="AA2770">
        <v>438323950</v>
      </c>
      <c r="AB2770">
        <v>1316.624</v>
      </c>
      <c r="AC2770">
        <v>3.2629999999999999</v>
      </c>
      <c r="AD2770">
        <v>1023223</v>
      </c>
      <c r="AE2770">
        <v>3.0739999999999998</v>
      </c>
      <c r="AF2770">
        <v>3.2000000000000001E-2</v>
      </c>
      <c r="AG2770">
        <v>31.2</v>
      </c>
      <c r="AH2770" t="s">
        <v>204</v>
      </c>
      <c r="AI2770">
        <v>289035458</v>
      </c>
      <c r="AJ2770">
        <v>161920968</v>
      </c>
      <c r="AK2770">
        <v>132843648</v>
      </c>
      <c r="AM2770">
        <v>2446103</v>
      </c>
      <c r="AN2770">
        <v>1787698</v>
      </c>
      <c r="AO2770">
        <v>87.06</v>
      </c>
      <c r="AP2770">
        <v>48.77</v>
      </c>
      <c r="AQ2770">
        <v>40.01</v>
      </c>
      <c r="AS2770">
        <v>5384</v>
      </c>
      <c r="AT2770">
        <v>642687</v>
      </c>
      <c r="AU2770">
        <v>0.19400000000000001</v>
      </c>
      <c r="AV2770">
        <v>52.31</v>
      </c>
      <c r="AW2770">
        <v>332915074</v>
      </c>
      <c r="AX2770">
        <v>35.607999999999997</v>
      </c>
      <c r="AY2770">
        <v>38.299999999999997</v>
      </c>
      <c r="AZ2770">
        <v>15.413</v>
      </c>
      <c r="BA2770">
        <v>9.7319999999999993</v>
      </c>
      <c r="BB2770">
        <v>54225.446000000004</v>
      </c>
      <c r="BC2770">
        <v>1.2</v>
      </c>
      <c r="BD2770">
        <v>151.089</v>
      </c>
      <c r="BE2770">
        <v>10.79</v>
      </c>
      <c r="BF2770">
        <v>19.100000000000001</v>
      </c>
      <c r="BG2770">
        <v>24.6</v>
      </c>
      <c r="BI2770">
        <v>2.77</v>
      </c>
      <c r="BJ2770">
        <v>78.86</v>
      </c>
      <c r="BK2770">
        <v>0.92600000000000005</v>
      </c>
    </row>
    <row r="2771" spans="1:67" x14ac:dyDescent="0.3">
      <c r="A2771" t="s">
        <v>210</v>
      </c>
      <c r="B2771" t="s">
        <v>211</v>
      </c>
      <c r="C2771" t="s">
        <v>116</v>
      </c>
      <c r="D2771" s="33">
        <v>44331</v>
      </c>
      <c r="E2771">
        <v>33034468</v>
      </c>
      <c r="F2771">
        <v>30799</v>
      </c>
      <c r="G2771">
        <v>34082.571000000004</v>
      </c>
      <c r="H2771">
        <v>584963</v>
      </c>
      <c r="I2771">
        <v>530</v>
      </c>
      <c r="J2771">
        <v>585.28599999999994</v>
      </c>
      <c r="K2771">
        <v>99227.913</v>
      </c>
      <c r="L2771">
        <v>92.513000000000005</v>
      </c>
      <c r="M2771">
        <v>102.376</v>
      </c>
      <c r="N2771">
        <v>1757.0940000000001</v>
      </c>
      <c r="O2771">
        <v>1.5920000000000001</v>
      </c>
      <c r="P2771">
        <v>1.758</v>
      </c>
      <c r="Q2771">
        <v>0.81</v>
      </c>
      <c r="R2771">
        <v>7409</v>
      </c>
      <c r="S2771">
        <v>22.254999999999999</v>
      </c>
      <c r="T2771">
        <v>26184</v>
      </c>
      <c r="U2771">
        <v>78.650999999999996</v>
      </c>
      <c r="X2771">
        <v>26273</v>
      </c>
      <c r="Y2771">
        <v>78.918000000000006</v>
      </c>
      <c r="Z2771">
        <v>788457</v>
      </c>
      <c r="AA2771">
        <v>439112407</v>
      </c>
      <c r="AB2771">
        <v>1318.992</v>
      </c>
      <c r="AC2771">
        <v>2.3679999999999999</v>
      </c>
      <c r="AD2771">
        <v>1013981</v>
      </c>
      <c r="AE2771">
        <v>3.0459999999999998</v>
      </c>
      <c r="AF2771">
        <v>3.1E-2</v>
      </c>
      <c r="AG2771">
        <v>32.299999999999997</v>
      </c>
      <c r="AH2771" t="s">
        <v>204</v>
      </c>
      <c r="AI2771">
        <v>290877920</v>
      </c>
      <c r="AJ2771">
        <v>162826070</v>
      </c>
      <c r="AK2771">
        <v>133833404</v>
      </c>
      <c r="AM2771">
        <v>1842462</v>
      </c>
      <c r="AN2771">
        <v>1832209</v>
      </c>
      <c r="AO2771">
        <v>87.61</v>
      </c>
      <c r="AP2771">
        <v>49.04</v>
      </c>
      <c r="AQ2771">
        <v>40.31</v>
      </c>
      <c r="AS2771">
        <v>5519</v>
      </c>
      <c r="AT2771">
        <v>699884</v>
      </c>
      <c r="AU2771">
        <v>0.21099999999999999</v>
      </c>
      <c r="AV2771">
        <v>52.31</v>
      </c>
      <c r="AW2771">
        <v>332915074</v>
      </c>
      <c r="AX2771">
        <v>35.607999999999997</v>
      </c>
      <c r="AY2771">
        <v>38.299999999999997</v>
      </c>
      <c r="AZ2771">
        <v>15.413</v>
      </c>
      <c r="BA2771">
        <v>9.7319999999999993</v>
      </c>
      <c r="BB2771">
        <v>54225.446000000004</v>
      </c>
      <c r="BC2771">
        <v>1.2</v>
      </c>
      <c r="BD2771">
        <v>151.089</v>
      </c>
      <c r="BE2771">
        <v>10.79</v>
      </c>
      <c r="BF2771">
        <v>19.100000000000001</v>
      </c>
      <c r="BG2771">
        <v>24.6</v>
      </c>
      <c r="BI2771">
        <v>2.77</v>
      </c>
      <c r="BJ2771">
        <v>78.86</v>
      </c>
      <c r="BK2771">
        <v>0.92600000000000005</v>
      </c>
    </row>
    <row r="2772" spans="1:67" x14ac:dyDescent="0.3">
      <c r="A2772" t="s">
        <v>210</v>
      </c>
      <c r="B2772" t="s">
        <v>211</v>
      </c>
      <c r="C2772" t="s">
        <v>116</v>
      </c>
      <c r="D2772" s="33">
        <v>44332</v>
      </c>
      <c r="E2772">
        <v>33052173</v>
      </c>
      <c r="F2772">
        <v>17705</v>
      </c>
      <c r="G2772">
        <v>33345.142999999996</v>
      </c>
      <c r="H2772">
        <v>585231</v>
      </c>
      <c r="I2772">
        <v>268</v>
      </c>
      <c r="J2772">
        <v>586.71400000000006</v>
      </c>
      <c r="K2772">
        <v>99281.095000000001</v>
      </c>
      <c r="L2772">
        <v>53.182000000000002</v>
      </c>
      <c r="M2772">
        <v>100.161</v>
      </c>
      <c r="N2772">
        <v>1757.8989999999999</v>
      </c>
      <c r="O2772">
        <v>0.80500000000000005</v>
      </c>
      <c r="P2772">
        <v>1.762</v>
      </c>
      <c r="Q2772">
        <v>0.8</v>
      </c>
      <c r="R2772">
        <v>7270</v>
      </c>
      <c r="S2772">
        <v>21.837</v>
      </c>
      <c r="T2772">
        <v>25646</v>
      </c>
      <c r="U2772">
        <v>77.034999999999997</v>
      </c>
      <c r="X2772">
        <v>25801</v>
      </c>
      <c r="Y2772">
        <v>77.5</v>
      </c>
      <c r="Z2772">
        <v>454465</v>
      </c>
      <c r="AA2772">
        <v>439566872</v>
      </c>
      <c r="AB2772">
        <v>1320.357</v>
      </c>
      <c r="AC2772">
        <v>1.365</v>
      </c>
      <c r="AD2772">
        <v>1009602</v>
      </c>
      <c r="AE2772">
        <v>3.0329999999999999</v>
      </c>
      <c r="AF2772">
        <v>3.1E-2</v>
      </c>
      <c r="AG2772">
        <v>32.299999999999997</v>
      </c>
      <c r="AH2772" t="s">
        <v>204</v>
      </c>
      <c r="AI2772">
        <v>291809060</v>
      </c>
      <c r="AJ2772">
        <v>163302535</v>
      </c>
      <c r="AK2772">
        <v>134319112</v>
      </c>
      <c r="AM2772">
        <v>931140</v>
      </c>
      <c r="AN2772">
        <v>1877589</v>
      </c>
      <c r="AO2772">
        <v>87.89</v>
      </c>
      <c r="AP2772">
        <v>49.19</v>
      </c>
      <c r="AQ2772">
        <v>40.46</v>
      </c>
      <c r="AS2772">
        <v>5655</v>
      </c>
      <c r="AT2772">
        <v>738768</v>
      </c>
      <c r="AU2772">
        <v>0.223</v>
      </c>
      <c r="AV2772">
        <v>52.31</v>
      </c>
      <c r="AW2772">
        <v>332915074</v>
      </c>
      <c r="AX2772">
        <v>35.607999999999997</v>
      </c>
      <c r="AY2772">
        <v>38.299999999999997</v>
      </c>
      <c r="AZ2772">
        <v>15.413</v>
      </c>
      <c r="BA2772">
        <v>9.7319999999999993</v>
      </c>
      <c r="BB2772">
        <v>54225.446000000004</v>
      </c>
      <c r="BC2772">
        <v>1.2</v>
      </c>
      <c r="BD2772">
        <v>151.089</v>
      </c>
      <c r="BE2772">
        <v>10.79</v>
      </c>
      <c r="BF2772">
        <v>19.100000000000001</v>
      </c>
      <c r="BG2772">
        <v>24.6</v>
      </c>
      <c r="BI2772">
        <v>2.77</v>
      </c>
      <c r="BJ2772">
        <v>78.86</v>
      </c>
      <c r="BK2772">
        <v>0.92600000000000005</v>
      </c>
      <c r="BL2772">
        <v>626449.6</v>
      </c>
      <c r="BM2772">
        <v>15.29</v>
      </c>
      <c r="BN2772">
        <v>6.21</v>
      </c>
      <c r="BO2772">
        <v>1881.7099282203101</v>
      </c>
    </row>
    <row r="2773" spans="1:67" x14ac:dyDescent="0.3">
      <c r="A2773" t="s">
        <v>210</v>
      </c>
      <c r="B2773" t="s">
        <v>211</v>
      </c>
      <c r="C2773" t="s">
        <v>116</v>
      </c>
      <c r="D2773" s="33">
        <v>44333</v>
      </c>
      <c r="E2773">
        <v>33077348</v>
      </c>
      <c r="F2773">
        <v>25175</v>
      </c>
      <c r="G2773">
        <v>32327.714</v>
      </c>
      <c r="H2773">
        <v>585622</v>
      </c>
      <c r="I2773">
        <v>391</v>
      </c>
      <c r="J2773">
        <v>586.14300000000003</v>
      </c>
      <c r="K2773">
        <v>99356.714999999997</v>
      </c>
      <c r="L2773">
        <v>75.62</v>
      </c>
      <c r="M2773">
        <v>97.105000000000004</v>
      </c>
      <c r="N2773">
        <v>1759.0730000000001</v>
      </c>
      <c r="O2773">
        <v>1.1739999999999999</v>
      </c>
      <c r="P2773">
        <v>1.7609999999999999</v>
      </c>
      <c r="Q2773">
        <v>0.8</v>
      </c>
      <c r="R2773">
        <v>7299</v>
      </c>
      <c r="S2773">
        <v>21.925000000000001</v>
      </c>
      <c r="T2773">
        <v>25563</v>
      </c>
      <c r="U2773">
        <v>76.784999999999997</v>
      </c>
      <c r="X2773">
        <v>25229</v>
      </c>
      <c r="Y2773">
        <v>75.781999999999996</v>
      </c>
      <c r="Z2773">
        <v>798490</v>
      </c>
      <c r="AA2773">
        <v>440365362</v>
      </c>
      <c r="AB2773">
        <v>1322.7560000000001</v>
      </c>
      <c r="AC2773">
        <v>2.3980000000000001</v>
      </c>
      <c r="AD2773">
        <v>1000776</v>
      </c>
      <c r="AE2773">
        <v>3.0059999999999998</v>
      </c>
      <c r="AF2773">
        <v>0.03</v>
      </c>
      <c r="AG2773">
        <v>33.299999999999997</v>
      </c>
      <c r="AH2773" t="s">
        <v>204</v>
      </c>
      <c r="AI2773">
        <v>293626762</v>
      </c>
      <c r="AJ2773">
        <v>164186398</v>
      </c>
      <c r="AK2773">
        <v>135329061</v>
      </c>
      <c r="AM2773">
        <v>1817702</v>
      </c>
      <c r="AN2773">
        <v>1908689</v>
      </c>
      <c r="AO2773">
        <v>88.44</v>
      </c>
      <c r="AP2773">
        <v>49.45</v>
      </c>
      <c r="AQ2773">
        <v>40.76</v>
      </c>
      <c r="AS2773">
        <v>5749</v>
      </c>
      <c r="AT2773">
        <v>796371</v>
      </c>
      <c r="AU2773">
        <v>0.24</v>
      </c>
      <c r="AV2773">
        <v>52.31</v>
      </c>
      <c r="AW2773">
        <v>332915074</v>
      </c>
      <c r="AX2773">
        <v>35.607999999999997</v>
      </c>
      <c r="AY2773">
        <v>38.299999999999997</v>
      </c>
      <c r="AZ2773">
        <v>15.413</v>
      </c>
      <c r="BA2773">
        <v>9.7319999999999993</v>
      </c>
      <c r="BB2773">
        <v>54225.446000000004</v>
      </c>
      <c r="BC2773">
        <v>1.2</v>
      </c>
      <c r="BD2773">
        <v>151.089</v>
      </c>
      <c r="BE2773">
        <v>10.79</v>
      </c>
      <c r="BF2773">
        <v>19.100000000000001</v>
      </c>
      <c r="BG2773">
        <v>24.6</v>
      </c>
      <c r="BI2773">
        <v>2.77</v>
      </c>
      <c r="BJ2773">
        <v>78.86</v>
      </c>
      <c r="BK2773">
        <v>0.92600000000000005</v>
      </c>
    </row>
    <row r="2774" spans="1:67" x14ac:dyDescent="0.3">
      <c r="A2774" t="s">
        <v>210</v>
      </c>
      <c r="B2774" t="s">
        <v>211</v>
      </c>
      <c r="C2774" t="s">
        <v>116</v>
      </c>
      <c r="D2774" s="33">
        <v>44334</v>
      </c>
      <c r="E2774">
        <v>33106256</v>
      </c>
      <c r="F2774">
        <v>28908</v>
      </c>
      <c r="G2774">
        <v>31387.571</v>
      </c>
      <c r="H2774">
        <v>586404</v>
      </c>
      <c r="I2774">
        <v>782</v>
      </c>
      <c r="J2774">
        <v>599.57100000000003</v>
      </c>
      <c r="K2774">
        <v>99443.547999999995</v>
      </c>
      <c r="L2774">
        <v>86.832999999999998</v>
      </c>
      <c r="M2774">
        <v>94.281000000000006</v>
      </c>
      <c r="N2774">
        <v>1761.422</v>
      </c>
      <c r="O2774">
        <v>2.3490000000000002</v>
      </c>
      <c r="P2774">
        <v>1.8009999999999999</v>
      </c>
      <c r="Q2774">
        <v>0.78</v>
      </c>
      <c r="R2774">
        <v>7163</v>
      </c>
      <c r="S2774">
        <v>21.515999999999998</v>
      </c>
      <c r="T2774">
        <v>25023</v>
      </c>
      <c r="U2774">
        <v>75.162999999999997</v>
      </c>
      <c r="X2774">
        <v>24703</v>
      </c>
      <c r="Y2774">
        <v>74.201999999999998</v>
      </c>
      <c r="Z2774">
        <v>1214807</v>
      </c>
      <c r="AA2774">
        <v>441580169</v>
      </c>
      <c r="AB2774">
        <v>1326.405</v>
      </c>
      <c r="AC2774">
        <v>3.649</v>
      </c>
      <c r="AD2774">
        <v>983391</v>
      </c>
      <c r="AE2774">
        <v>2.9540000000000002</v>
      </c>
      <c r="AF2774">
        <v>0.03</v>
      </c>
      <c r="AG2774">
        <v>33.299999999999997</v>
      </c>
      <c r="AH2774" t="s">
        <v>204</v>
      </c>
      <c r="AI2774">
        <v>295694510</v>
      </c>
      <c r="AJ2774">
        <v>165173758</v>
      </c>
      <c r="AK2774">
        <v>136492218</v>
      </c>
      <c r="AM2774">
        <v>2067748</v>
      </c>
      <c r="AN2774">
        <v>1912370</v>
      </c>
      <c r="AO2774">
        <v>89.06</v>
      </c>
      <c r="AP2774">
        <v>49.75</v>
      </c>
      <c r="AQ2774">
        <v>41.11</v>
      </c>
      <c r="AS2774">
        <v>5760</v>
      </c>
      <c r="AT2774">
        <v>843917</v>
      </c>
      <c r="AU2774">
        <v>0.254</v>
      </c>
      <c r="AV2774">
        <v>52.31</v>
      </c>
      <c r="AW2774">
        <v>332915074</v>
      </c>
      <c r="AX2774">
        <v>35.607999999999997</v>
      </c>
      <c r="AY2774">
        <v>38.299999999999997</v>
      </c>
      <c r="AZ2774">
        <v>15.413</v>
      </c>
      <c r="BA2774">
        <v>9.7319999999999993</v>
      </c>
      <c r="BB2774">
        <v>54225.446000000004</v>
      </c>
      <c r="BC2774">
        <v>1.2</v>
      </c>
      <c r="BD2774">
        <v>151.089</v>
      </c>
      <c r="BE2774">
        <v>10.79</v>
      </c>
      <c r="BF2774">
        <v>19.100000000000001</v>
      </c>
      <c r="BG2774">
        <v>24.6</v>
      </c>
      <c r="BI2774">
        <v>2.77</v>
      </c>
      <c r="BJ2774">
        <v>78.86</v>
      </c>
      <c r="BK2774">
        <v>0.92600000000000005</v>
      </c>
    </row>
    <row r="2775" spans="1:67" x14ac:dyDescent="0.3">
      <c r="A2775" t="s">
        <v>210</v>
      </c>
      <c r="B2775" t="s">
        <v>211</v>
      </c>
      <c r="C2775" t="s">
        <v>116</v>
      </c>
      <c r="D2775" s="33">
        <v>44335</v>
      </c>
      <c r="E2775">
        <v>33135909</v>
      </c>
      <c r="F2775">
        <v>29653</v>
      </c>
      <c r="G2775">
        <v>30459.571</v>
      </c>
      <c r="H2775">
        <v>587085</v>
      </c>
      <c r="I2775">
        <v>681</v>
      </c>
      <c r="J2775">
        <v>582.14300000000003</v>
      </c>
      <c r="K2775">
        <v>99532.618000000002</v>
      </c>
      <c r="L2775">
        <v>89.070999999999998</v>
      </c>
      <c r="M2775">
        <v>91.494</v>
      </c>
      <c r="N2775">
        <v>1763.4680000000001</v>
      </c>
      <c r="O2775">
        <v>2.0459999999999998</v>
      </c>
      <c r="P2775">
        <v>1.7490000000000001</v>
      </c>
      <c r="Q2775">
        <v>0.77</v>
      </c>
      <c r="R2775">
        <v>7059</v>
      </c>
      <c r="S2775">
        <v>21.204000000000001</v>
      </c>
      <c r="T2775">
        <v>24929</v>
      </c>
      <c r="U2775">
        <v>74.881</v>
      </c>
      <c r="X2775">
        <v>24294</v>
      </c>
      <c r="Y2775">
        <v>72.974000000000004</v>
      </c>
      <c r="Z2775">
        <v>1180675</v>
      </c>
      <c r="AA2775">
        <v>442760844</v>
      </c>
      <c r="AB2775">
        <v>1329.951</v>
      </c>
      <c r="AC2775">
        <v>3.5459999999999998</v>
      </c>
      <c r="AD2775">
        <v>959870</v>
      </c>
      <c r="AE2775">
        <v>2.883</v>
      </c>
      <c r="AF2775">
        <v>2.9000000000000001E-2</v>
      </c>
      <c r="AG2775">
        <v>34.5</v>
      </c>
      <c r="AH2775" t="s">
        <v>204</v>
      </c>
      <c r="AI2775">
        <v>297776764</v>
      </c>
      <c r="AJ2775">
        <v>166157154</v>
      </c>
      <c r="AK2775">
        <v>137670397</v>
      </c>
      <c r="AM2775">
        <v>2082254</v>
      </c>
      <c r="AN2775">
        <v>1922635</v>
      </c>
      <c r="AO2775">
        <v>89.69</v>
      </c>
      <c r="AP2775">
        <v>50.05</v>
      </c>
      <c r="AQ2775">
        <v>41.47</v>
      </c>
      <c r="AS2775">
        <v>5791</v>
      </c>
      <c r="AT2775">
        <v>892695</v>
      </c>
      <c r="AU2775">
        <v>0.26900000000000002</v>
      </c>
      <c r="AV2775">
        <v>52.31</v>
      </c>
      <c r="AW2775">
        <v>332915074</v>
      </c>
      <c r="AX2775">
        <v>35.607999999999997</v>
      </c>
      <c r="AY2775">
        <v>38.299999999999997</v>
      </c>
      <c r="AZ2775">
        <v>15.413</v>
      </c>
      <c r="BA2775">
        <v>9.7319999999999993</v>
      </c>
      <c r="BB2775">
        <v>54225.446000000004</v>
      </c>
      <c r="BC2775">
        <v>1.2</v>
      </c>
      <c r="BD2775">
        <v>151.089</v>
      </c>
      <c r="BE2775">
        <v>10.79</v>
      </c>
      <c r="BF2775">
        <v>19.100000000000001</v>
      </c>
      <c r="BG2775">
        <v>24.6</v>
      </c>
      <c r="BI2775">
        <v>2.77</v>
      </c>
      <c r="BJ2775">
        <v>78.86</v>
      </c>
      <c r="BK2775">
        <v>0.92600000000000005</v>
      </c>
    </row>
    <row r="2776" spans="1:67" x14ac:dyDescent="0.3">
      <c r="A2776" t="s">
        <v>210</v>
      </c>
      <c r="B2776" t="s">
        <v>211</v>
      </c>
      <c r="C2776" t="s">
        <v>116</v>
      </c>
      <c r="D2776" s="33">
        <v>44336</v>
      </c>
      <c r="E2776">
        <v>33166134</v>
      </c>
      <c r="F2776">
        <v>30225</v>
      </c>
      <c r="G2776">
        <v>29241</v>
      </c>
      <c r="H2776">
        <v>587774</v>
      </c>
      <c r="I2776">
        <v>689</v>
      </c>
      <c r="J2776">
        <v>568</v>
      </c>
      <c r="K2776">
        <v>99623.407000000007</v>
      </c>
      <c r="L2776">
        <v>90.789000000000001</v>
      </c>
      <c r="M2776">
        <v>87.832999999999998</v>
      </c>
      <c r="N2776">
        <v>1765.537</v>
      </c>
      <c r="O2776">
        <v>2.0699999999999998</v>
      </c>
      <c r="P2776">
        <v>1.706</v>
      </c>
      <c r="Q2776">
        <v>0.76</v>
      </c>
      <c r="R2776">
        <v>6841</v>
      </c>
      <c r="S2776">
        <v>20.548999999999999</v>
      </c>
      <c r="T2776">
        <v>23954</v>
      </c>
      <c r="U2776">
        <v>71.951999999999998</v>
      </c>
      <c r="X2776">
        <v>23785</v>
      </c>
      <c r="Y2776">
        <v>71.444999999999993</v>
      </c>
      <c r="Z2776">
        <v>1009095</v>
      </c>
      <c r="AA2776">
        <v>443769939</v>
      </c>
      <c r="AB2776">
        <v>1332.982</v>
      </c>
      <c r="AC2776">
        <v>3.0310000000000001</v>
      </c>
      <c r="AD2776">
        <v>933178</v>
      </c>
      <c r="AE2776">
        <v>2.8029999999999999</v>
      </c>
      <c r="AF2776">
        <v>2.9000000000000001E-2</v>
      </c>
      <c r="AG2776">
        <v>34.5</v>
      </c>
      <c r="AH2776" t="s">
        <v>204</v>
      </c>
      <c r="AI2776">
        <v>299791800</v>
      </c>
      <c r="AJ2776">
        <v>167076889</v>
      </c>
      <c r="AK2776">
        <v>138845318</v>
      </c>
      <c r="AM2776">
        <v>2015036</v>
      </c>
      <c r="AN2776">
        <v>1886064</v>
      </c>
      <c r="AO2776">
        <v>90.3</v>
      </c>
      <c r="AP2776">
        <v>50.32</v>
      </c>
      <c r="AQ2776">
        <v>41.82</v>
      </c>
      <c r="AS2776">
        <v>5681</v>
      </c>
      <c r="AT2776">
        <v>892021</v>
      </c>
      <c r="AU2776">
        <v>0.26900000000000002</v>
      </c>
      <c r="AV2776">
        <v>52.31</v>
      </c>
      <c r="AW2776">
        <v>332915074</v>
      </c>
      <c r="AX2776">
        <v>35.607999999999997</v>
      </c>
      <c r="AY2776">
        <v>38.299999999999997</v>
      </c>
      <c r="AZ2776">
        <v>15.413</v>
      </c>
      <c r="BA2776">
        <v>9.7319999999999993</v>
      </c>
      <c r="BB2776">
        <v>54225.446000000004</v>
      </c>
      <c r="BC2776">
        <v>1.2</v>
      </c>
      <c r="BD2776">
        <v>151.089</v>
      </c>
      <c r="BE2776">
        <v>10.79</v>
      </c>
      <c r="BF2776">
        <v>19.100000000000001</v>
      </c>
      <c r="BG2776">
        <v>24.6</v>
      </c>
      <c r="BI2776">
        <v>2.77</v>
      </c>
      <c r="BJ2776">
        <v>78.86</v>
      </c>
      <c r="BK2776">
        <v>0.92600000000000005</v>
      </c>
    </row>
    <row r="2777" spans="1:67" x14ac:dyDescent="0.3">
      <c r="A2777" t="s">
        <v>210</v>
      </c>
      <c r="B2777" t="s">
        <v>211</v>
      </c>
      <c r="C2777" t="s">
        <v>116</v>
      </c>
      <c r="D2777" s="33">
        <v>44337</v>
      </c>
      <c r="E2777">
        <v>33194958</v>
      </c>
      <c r="F2777">
        <v>28824</v>
      </c>
      <c r="G2777">
        <v>27327</v>
      </c>
      <c r="H2777">
        <v>588397</v>
      </c>
      <c r="I2777">
        <v>623</v>
      </c>
      <c r="J2777">
        <v>566.28599999999994</v>
      </c>
      <c r="K2777">
        <v>99709.987999999998</v>
      </c>
      <c r="L2777">
        <v>86.581000000000003</v>
      </c>
      <c r="M2777">
        <v>82.084000000000003</v>
      </c>
      <c r="N2777">
        <v>1767.4090000000001</v>
      </c>
      <c r="O2777">
        <v>1.871</v>
      </c>
      <c r="P2777">
        <v>1.7010000000000001</v>
      </c>
      <c r="Q2777">
        <v>0.76</v>
      </c>
      <c r="R2777">
        <v>6664</v>
      </c>
      <c r="S2777">
        <v>20.016999999999999</v>
      </c>
      <c r="T2777">
        <v>23397</v>
      </c>
      <c r="U2777">
        <v>70.278999999999996</v>
      </c>
      <c r="X2777">
        <v>23350</v>
      </c>
      <c r="Y2777">
        <v>70.138000000000005</v>
      </c>
      <c r="Z2777">
        <v>986069</v>
      </c>
      <c r="AA2777">
        <v>444756008</v>
      </c>
      <c r="AB2777">
        <v>1335.944</v>
      </c>
      <c r="AC2777">
        <v>2.9620000000000002</v>
      </c>
      <c r="AD2777">
        <v>918865</v>
      </c>
      <c r="AE2777">
        <v>2.76</v>
      </c>
      <c r="AF2777">
        <v>2.8000000000000001E-2</v>
      </c>
      <c r="AG2777">
        <v>35.700000000000003</v>
      </c>
      <c r="AH2777" t="s">
        <v>204</v>
      </c>
      <c r="AI2777">
        <v>301845155</v>
      </c>
      <c r="AJ2777">
        <v>168006936</v>
      </c>
      <c r="AK2777">
        <v>140047478</v>
      </c>
      <c r="AM2777">
        <v>2053355</v>
      </c>
      <c r="AN2777">
        <v>1829957</v>
      </c>
      <c r="AO2777">
        <v>90.91</v>
      </c>
      <c r="AP2777">
        <v>50.6</v>
      </c>
      <c r="AQ2777">
        <v>42.18</v>
      </c>
      <c r="AS2777">
        <v>5512</v>
      </c>
      <c r="AT2777">
        <v>869424</v>
      </c>
      <c r="AU2777">
        <v>0.26200000000000001</v>
      </c>
      <c r="AV2777">
        <v>52.31</v>
      </c>
      <c r="AW2777">
        <v>332915074</v>
      </c>
      <c r="AX2777">
        <v>35.607999999999997</v>
      </c>
      <c r="AY2777">
        <v>38.299999999999997</v>
      </c>
      <c r="AZ2777">
        <v>15.413</v>
      </c>
      <c r="BA2777">
        <v>9.7319999999999993</v>
      </c>
      <c r="BB2777">
        <v>54225.446000000004</v>
      </c>
      <c r="BC2777">
        <v>1.2</v>
      </c>
      <c r="BD2777">
        <v>151.089</v>
      </c>
      <c r="BE2777">
        <v>10.79</v>
      </c>
      <c r="BF2777">
        <v>19.100000000000001</v>
      </c>
      <c r="BG2777">
        <v>24.6</v>
      </c>
      <c r="BI2777">
        <v>2.77</v>
      </c>
      <c r="BJ2777">
        <v>78.86</v>
      </c>
      <c r="BK2777">
        <v>0.92600000000000005</v>
      </c>
    </row>
    <row r="2778" spans="1:67" x14ac:dyDescent="0.3">
      <c r="A2778" t="s">
        <v>210</v>
      </c>
      <c r="B2778" t="s">
        <v>211</v>
      </c>
      <c r="C2778" t="s">
        <v>116</v>
      </c>
      <c r="D2778" s="33">
        <v>44338</v>
      </c>
      <c r="E2778">
        <v>33216212</v>
      </c>
      <c r="F2778">
        <v>21254</v>
      </c>
      <c r="G2778">
        <v>25963.429</v>
      </c>
      <c r="H2778">
        <v>588884</v>
      </c>
      <c r="I2778">
        <v>487</v>
      </c>
      <c r="J2778">
        <v>560.14300000000003</v>
      </c>
      <c r="K2778">
        <v>99773.83</v>
      </c>
      <c r="L2778">
        <v>63.841999999999999</v>
      </c>
      <c r="M2778">
        <v>77.988</v>
      </c>
      <c r="N2778">
        <v>1768.8720000000001</v>
      </c>
      <c r="O2778">
        <v>1.4630000000000001</v>
      </c>
      <c r="P2778">
        <v>1.6830000000000001</v>
      </c>
      <c r="Q2778">
        <v>0.77</v>
      </c>
      <c r="R2778">
        <v>6472</v>
      </c>
      <c r="S2778">
        <v>19.440000000000001</v>
      </c>
      <c r="T2778">
        <v>22643</v>
      </c>
      <c r="U2778">
        <v>68.013999999999996</v>
      </c>
      <c r="X2778">
        <v>23040</v>
      </c>
      <c r="Y2778">
        <v>69.206999999999994</v>
      </c>
      <c r="Z2778">
        <v>709970</v>
      </c>
      <c r="AA2778">
        <v>445465978</v>
      </c>
      <c r="AB2778">
        <v>1338.077</v>
      </c>
      <c r="AC2778">
        <v>2.133</v>
      </c>
      <c r="AD2778">
        <v>907653</v>
      </c>
      <c r="AE2778">
        <v>2.726</v>
      </c>
      <c r="AF2778">
        <v>2.7E-2</v>
      </c>
      <c r="AG2778">
        <v>37</v>
      </c>
      <c r="AH2778" t="s">
        <v>204</v>
      </c>
      <c r="AI2778">
        <v>303291041</v>
      </c>
      <c r="AJ2778">
        <v>168735219</v>
      </c>
      <c r="AK2778">
        <v>140817781</v>
      </c>
      <c r="AM2778">
        <v>1445886</v>
      </c>
      <c r="AN2778">
        <v>1773303</v>
      </c>
      <c r="AO2778">
        <v>91.35</v>
      </c>
      <c r="AP2778">
        <v>50.82</v>
      </c>
      <c r="AQ2778">
        <v>42.41</v>
      </c>
      <c r="AS2778">
        <v>5341</v>
      </c>
      <c r="AT2778">
        <v>844164</v>
      </c>
      <c r="AU2778">
        <v>0.254</v>
      </c>
      <c r="AV2778">
        <v>52.31</v>
      </c>
      <c r="AW2778">
        <v>332915074</v>
      </c>
      <c r="AX2778">
        <v>35.607999999999997</v>
      </c>
      <c r="AY2778">
        <v>38.299999999999997</v>
      </c>
      <c r="AZ2778">
        <v>15.413</v>
      </c>
      <c r="BA2778">
        <v>9.7319999999999993</v>
      </c>
      <c r="BB2778">
        <v>54225.446000000004</v>
      </c>
      <c r="BC2778">
        <v>1.2</v>
      </c>
      <c r="BD2778">
        <v>151.089</v>
      </c>
      <c r="BE2778">
        <v>10.79</v>
      </c>
      <c r="BF2778">
        <v>19.100000000000001</v>
      </c>
      <c r="BG2778">
        <v>24.6</v>
      </c>
      <c r="BI2778">
        <v>2.77</v>
      </c>
      <c r="BJ2778">
        <v>78.86</v>
      </c>
      <c r="BK2778">
        <v>0.92600000000000005</v>
      </c>
    </row>
    <row r="2779" spans="1:67" x14ac:dyDescent="0.3">
      <c r="A2779" t="s">
        <v>210</v>
      </c>
      <c r="B2779" t="s">
        <v>211</v>
      </c>
      <c r="C2779" t="s">
        <v>116</v>
      </c>
      <c r="D2779" s="33">
        <v>44339</v>
      </c>
      <c r="E2779">
        <v>33229993</v>
      </c>
      <c r="F2779">
        <v>13781</v>
      </c>
      <c r="G2779">
        <v>25402.857</v>
      </c>
      <c r="H2779">
        <v>589080</v>
      </c>
      <c r="I2779">
        <v>196</v>
      </c>
      <c r="J2779">
        <v>549.85699999999997</v>
      </c>
      <c r="K2779">
        <v>99815.225000000006</v>
      </c>
      <c r="L2779">
        <v>41.395000000000003</v>
      </c>
      <c r="M2779">
        <v>76.304000000000002</v>
      </c>
      <c r="N2779">
        <v>1769.46</v>
      </c>
      <c r="O2779">
        <v>0.58899999999999997</v>
      </c>
      <c r="P2779">
        <v>1.6519999999999999</v>
      </c>
      <c r="Q2779">
        <v>0.79</v>
      </c>
      <c r="R2779">
        <v>6412</v>
      </c>
      <c r="S2779">
        <v>19.260000000000002</v>
      </c>
      <c r="T2779">
        <v>22445</v>
      </c>
      <c r="U2779">
        <v>67.42</v>
      </c>
      <c r="X2779">
        <v>22858</v>
      </c>
      <c r="Y2779">
        <v>68.66</v>
      </c>
      <c r="Z2779">
        <v>408928</v>
      </c>
      <c r="AA2779">
        <v>445874906</v>
      </c>
      <c r="AB2779">
        <v>1339.3050000000001</v>
      </c>
      <c r="AC2779">
        <v>1.228</v>
      </c>
      <c r="AD2779">
        <v>901148</v>
      </c>
      <c r="AE2779">
        <v>2.7069999999999999</v>
      </c>
      <c r="AF2779">
        <v>2.7E-2</v>
      </c>
      <c r="AG2779">
        <v>37</v>
      </c>
      <c r="AH2779" t="s">
        <v>204</v>
      </c>
      <c r="AI2779">
        <v>303948071</v>
      </c>
      <c r="AJ2779">
        <v>169073398</v>
      </c>
      <c r="AK2779">
        <v>141164301</v>
      </c>
      <c r="AM2779">
        <v>657030</v>
      </c>
      <c r="AN2779">
        <v>1734144</v>
      </c>
      <c r="AO2779">
        <v>91.55</v>
      </c>
      <c r="AP2779">
        <v>50.92</v>
      </c>
      <c r="AQ2779">
        <v>42.52</v>
      </c>
      <c r="AS2779">
        <v>5223</v>
      </c>
      <c r="AT2779">
        <v>824409</v>
      </c>
      <c r="AU2779">
        <v>0.248</v>
      </c>
      <c r="AV2779">
        <v>46.76</v>
      </c>
      <c r="AW2779">
        <v>332915074</v>
      </c>
      <c r="AX2779">
        <v>35.607999999999997</v>
      </c>
      <c r="AY2779">
        <v>38.299999999999997</v>
      </c>
      <c r="AZ2779">
        <v>15.413</v>
      </c>
      <c r="BA2779">
        <v>9.7319999999999993</v>
      </c>
      <c r="BB2779">
        <v>54225.446000000004</v>
      </c>
      <c r="BC2779">
        <v>1.2</v>
      </c>
      <c r="BD2779">
        <v>151.089</v>
      </c>
      <c r="BE2779">
        <v>10.79</v>
      </c>
      <c r="BF2779">
        <v>19.100000000000001</v>
      </c>
      <c r="BG2779">
        <v>24.6</v>
      </c>
      <c r="BI2779">
        <v>2.77</v>
      </c>
      <c r="BJ2779">
        <v>78.86</v>
      </c>
      <c r="BK2779">
        <v>0.92600000000000005</v>
      </c>
      <c r="BL2779">
        <v>630682.80000000005</v>
      </c>
      <c r="BM2779">
        <v>15.19</v>
      </c>
      <c r="BN2779">
        <v>7.77</v>
      </c>
      <c r="BO2779">
        <v>1894.42548341923</v>
      </c>
    </row>
    <row r="2780" spans="1:67" x14ac:dyDescent="0.3">
      <c r="A2780" t="s">
        <v>210</v>
      </c>
      <c r="B2780" t="s">
        <v>211</v>
      </c>
      <c r="C2780" t="s">
        <v>116</v>
      </c>
      <c r="D2780" s="33">
        <v>44340</v>
      </c>
      <c r="E2780">
        <v>33251817</v>
      </c>
      <c r="F2780">
        <v>21824</v>
      </c>
      <c r="G2780">
        <v>24924.143</v>
      </c>
      <c r="H2780">
        <v>589512</v>
      </c>
      <c r="I2780">
        <v>432</v>
      </c>
      <c r="J2780">
        <v>555.71400000000006</v>
      </c>
      <c r="K2780">
        <v>99880.778999999995</v>
      </c>
      <c r="L2780">
        <v>65.554000000000002</v>
      </c>
      <c r="M2780">
        <v>74.866</v>
      </c>
      <c r="N2780">
        <v>1770.758</v>
      </c>
      <c r="O2780">
        <v>1.298</v>
      </c>
      <c r="P2780">
        <v>1.669</v>
      </c>
      <c r="Q2780">
        <v>0.79</v>
      </c>
      <c r="R2780">
        <v>6419</v>
      </c>
      <c r="S2780">
        <v>19.280999999999999</v>
      </c>
      <c r="T2780">
        <v>22431</v>
      </c>
      <c r="U2780">
        <v>67.378</v>
      </c>
      <c r="X2780">
        <v>22662</v>
      </c>
      <c r="Y2780">
        <v>68.070999999999998</v>
      </c>
      <c r="Z2780">
        <v>712943</v>
      </c>
      <c r="AA2780">
        <v>446587849</v>
      </c>
      <c r="AB2780">
        <v>1341.4469999999999</v>
      </c>
      <c r="AC2780">
        <v>2.1419999999999999</v>
      </c>
      <c r="AD2780">
        <v>888927</v>
      </c>
      <c r="AE2780">
        <v>2.67</v>
      </c>
      <c r="AF2780">
        <v>2.7E-2</v>
      </c>
      <c r="AG2780">
        <v>37</v>
      </c>
      <c r="AH2780" t="s">
        <v>204</v>
      </c>
      <c r="AI2780">
        <v>305265873</v>
      </c>
      <c r="AJ2780">
        <v>169708019</v>
      </c>
      <c r="AK2780">
        <v>141914763</v>
      </c>
      <c r="AM2780">
        <v>1317802</v>
      </c>
      <c r="AN2780">
        <v>1662730</v>
      </c>
      <c r="AO2780">
        <v>91.95</v>
      </c>
      <c r="AP2780">
        <v>51.12</v>
      </c>
      <c r="AQ2780">
        <v>42.74</v>
      </c>
      <c r="AS2780">
        <v>5008</v>
      </c>
      <c r="AT2780">
        <v>788803</v>
      </c>
      <c r="AU2780">
        <v>0.23799999999999999</v>
      </c>
      <c r="AV2780">
        <v>46.76</v>
      </c>
      <c r="AW2780">
        <v>332915074</v>
      </c>
      <c r="AX2780">
        <v>35.607999999999997</v>
      </c>
      <c r="AY2780">
        <v>38.299999999999997</v>
      </c>
      <c r="AZ2780">
        <v>15.413</v>
      </c>
      <c r="BA2780">
        <v>9.7319999999999993</v>
      </c>
      <c r="BB2780">
        <v>54225.446000000004</v>
      </c>
      <c r="BC2780">
        <v>1.2</v>
      </c>
      <c r="BD2780">
        <v>151.089</v>
      </c>
      <c r="BE2780">
        <v>10.79</v>
      </c>
      <c r="BF2780">
        <v>19.100000000000001</v>
      </c>
      <c r="BG2780">
        <v>24.6</v>
      </c>
      <c r="BI2780">
        <v>2.77</v>
      </c>
      <c r="BJ2780">
        <v>78.86</v>
      </c>
      <c r="BK2780">
        <v>0.92600000000000005</v>
      </c>
    </row>
    <row r="2781" spans="1:67" x14ac:dyDescent="0.3">
      <c r="A2781" t="s">
        <v>210</v>
      </c>
      <c r="B2781" t="s">
        <v>211</v>
      </c>
      <c r="C2781" t="s">
        <v>116</v>
      </c>
      <c r="D2781" s="33">
        <v>44341</v>
      </c>
      <c r="E2781">
        <v>33276416</v>
      </c>
      <c r="F2781">
        <v>24599</v>
      </c>
      <c r="G2781">
        <v>24308.571</v>
      </c>
      <c r="H2781">
        <v>590159</v>
      </c>
      <c r="I2781">
        <v>647</v>
      </c>
      <c r="J2781">
        <v>536.42899999999997</v>
      </c>
      <c r="K2781">
        <v>99954.668999999994</v>
      </c>
      <c r="L2781">
        <v>73.89</v>
      </c>
      <c r="M2781">
        <v>73.016999999999996</v>
      </c>
      <c r="N2781">
        <v>1772.701</v>
      </c>
      <c r="O2781">
        <v>1.9430000000000001</v>
      </c>
      <c r="P2781">
        <v>1.611</v>
      </c>
      <c r="Q2781">
        <v>0.78</v>
      </c>
      <c r="R2781">
        <v>6311</v>
      </c>
      <c r="S2781">
        <v>18.957000000000001</v>
      </c>
      <c r="T2781">
        <v>22087</v>
      </c>
      <c r="U2781">
        <v>66.343999999999994</v>
      </c>
      <c r="X2781">
        <v>22320</v>
      </c>
      <c r="Y2781">
        <v>67.043999999999997</v>
      </c>
      <c r="Z2781">
        <v>1074434</v>
      </c>
      <c r="AA2781">
        <v>447662283</v>
      </c>
      <c r="AB2781">
        <v>1344.674</v>
      </c>
      <c r="AC2781">
        <v>3.2269999999999999</v>
      </c>
      <c r="AD2781">
        <v>868873</v>
      </c>
      <c r="AE2781">
        <v>2.61</v>
      </c>
      <c r="AF2781">
        <v>2.5999999999999999E-2</v>
      </c>
      <c r="AG2781">
        <v>38.5</v>
      </c>
      <c r="AH2781" t="s">
        <v>204</v>
      </c>
      <c r="AI2781">
        <v>306700011</v>
      </c>
      <c r="AJ2781">
        <v>170374649</v>
      </c>
      <c r="AK2781">
        <v>142752103</v>
      </c>
      <c r="AM2781">
        <v>1434138</v>
      </c>
      <c r="AN2781">
        <v>1572214</v>
      </c>
      <c r="AO2781">
        <v>92.38</v>
      </c>
      <c r="AP2781">
        <v>51.32</v>
      </c>
      <c r="AQ2781">
        <v>43</v>
      </c>
      <c r="AS2781">
        <v>4735</v>
      </c>
      <c r="AT2781">
        <v>742984</v>
      </c>
      <c r="AU2781">
        <v>0.224</v>
      </c>
      <c r="AV2781">
        <v>46.76</v>
      </c>
      <c r="AW2781">
        <v>332915074</v>
      </c>
      <c r="AX2781">
        <v>35.607999999999997</v>
      </c>
      <c r="AY2781">
        <v>38.299999999999997</v>
      </c>
      <c r="AZ2781">
        <v>15.413</v>
      </c>
      <c r="BA2781">
        <v>9.7319999999999993</v>
      </c>
      <c r="BB2781">
        <v>54225.446000000004</v>
      </c>
      <c r="BC2781">
        <v>1.2</v>
      </c>
      <c r="BD2781">
        <v>151.089</v>
      </c>
      <c r="BE2781">
        <v>10.79</v>
      </c>
      <c r="BF2781">
        <v>19.100000000000001</v>
      </c>
      <c r="BG2781">
        <v>24.6</v>
      </c>
      <c r="BI2781">
        <v>2.77</v>
      </c>
      <c r="BJ2781">
        <v>78.86</v>
      </c>
      <c r="BK2781">
        <v>0.92600000000000005</v>
      </c>
    </row>
    <row r="2782" spans="1:67" x14ac:dyDescent="0.3">
      <c r="A2782" t="s">
        <v>210</v>
      </c>
      <c r="B2782" t="s">
        <v>211</v>
      </c>
      <c r="C2782" t="s">
        <v>116</v>
      </c>
      <c r="D2782" s="33">
        <v>44342</v>
      </c>
      <c r="E2782">
        <v>33301040</v>
      </c>
      <c r="F2782">
        <v>24624</v>
      </c>
      <c r="G2782">
        <v>23590.143</v>
      </c>
      <c r="H2782">
        <v>591153</v>
      </c>
      <c r="I2782">
        <v>994</v>
      </c>
      <c r="J2782">
        <v>581.14300000000003</v>
      </c>
      <c r="K2782">
        <v>100028.63400000001</v>
      </c>
      <c r="L2782">
        <v>73.965000000000003</v>
      </c>
      <c r="M2782">
        <v>70.858999999999995</v>
      </c>
      <c r="N2782">
        <v>1775.6869999999999</v>
      </c>
      <c r="O2782">
        <v>2.9860000000000002</v>
      </c>
      <c r="P2782">
        <v>1.746</v>
      </c>
      <c r="Q2782">
        <v>0.76</v>
      </c>
      <c r="R2782">
        <v>6140</v>
      </c>
      <c r="S2782">
        <v>18.443000000000001</v>
      </c>
      <c r="T2782">
        <v>21603</v>
      </c>
      <c r="U2782">
        <v>64.89</v>
      </c>
      <c r="X2782">
        <v>21812</v>
      </c>
      <c r="Y2782">
        <v>65.518000000000001</v>
      </c>
      <c r="Z2782">
        <v>1050112</v>
      </c>
      <c r="AA2782">
        <v>448712395</v>
      </c>
      <c r="AB2782">
        <v>1347.828</v>
      </c>
      <c r="AC2782">
        <v>3.1539999999999999</v>
      </c>
      <c r="AD2782">
        <v>850222</v>
      </c>
      <c r="AE2782">
        <v>2.5539999999999998</v>
      </c>
      <c r="AF2782">
        <v>2.5000000000000001E-2</v>
      </c>
      <c r="AG2782">
        <v>40</v>
      </c>
      <c r="AH2782" t="s">
        <v>204</v>
      </c>
      <c r="AI2782">
        <v>308131047</v>
      </c>
      <c r="AJ2782">
        <v>171033934</v>
      </c>
      <c r="AK2782">
        <v>143588575</v>
      </c>
      <c r="AM2782">
        <v>1431036</v>
      </c>
      <c r="AN2782">
        <v>1479183</v>
      </c>
      <c r="AO2782">
        <v>92.81</v>
      </c>
      <c r="AP2782">
        <v>51.51</v>
      </c>
      <c r="AQ2782">
        <v>43.25</v>
      </c>
      <c r="AS2782">
        <v>4455</v>
      </c>
      <c r="AT2782">
        <v>696683</v>
      </c>
      <c r="AU2782">
        <v>0.21</v>
      </c>
      <c r="AV2782">
        <v>46.76</v>
      </c>
      <c r="AW2782">
        <v>332915074</v>
      </c>
      <c r="AX2782">
        <v>35.607999999999997</v>
      </c>
      <c r="AY2782">
        <v>38.299999999999997</v>
      </c>
      <c r="AZ2782">
        <v>15.413</v>
      </c>
      <c r="BA2782">
        <v>9.7319999999999993</v>
      </c>
      <c r="BB2782">
        <v>54225.446000000004</v>
      </c>
      <c r="BC2782">
        <v>1.2</v>
      </c>
      <c r="BD2782">
        <v>151.089</v>
      </c>
      <c r="BE2782">
        <v>10.79</v>
      </c>
      <c r="BF2782">
        <v>19.100000000000001</v>
      </c>
      <c r="BG2782">
        <v>24.6</v>
      </c>
      <c r="BI2782">
        <v>2.77</v>
      </c>
      <c r="BJ2782">
        <v>78.86</v>
      </c>
      <c r="BK2782">
        <v>0.92600000000000005</v>
      </c>
    </row>
    <row r="2783" spans="1:67" x14ac:dyDescent="0.3">
      <c r="A2783" t="s">
        <v>210</v>
      </c>
      <c r="B2783" t="s">
        <v>211</v>
      </c>
      <c r="C2783" t="s">
        <v>116</v>
      </c>
      <c r="D2783" s="33">
        <v>44343</v>
      </c>
      <c r="E2783">
        <v>33327878</v>
      </c>
      <c r="F2783">
        <v>26838</v>
      </c>
      <c r="G2783">
        <v>23106.286</v>
      </c>
      <c r="H2783">
        <v>592499</v>
      </c>
      <c r="I2783">
        <v>1346</v>
      </c>
      <c r="J2783">
        <v>675</v>
      </c>
      <c r="K2783">
        <v>100109.249</v>
      </c>
      <c r="L2783">
        <v>80.614999999999995</v>
      </c>
      <c r="M2783">
        <v>69.406000000000006</v>
      </c>
      <c r="N2783">
        <v>1779.73</v>
      </c>
      <c r="O2783">
        <v>4.0430000000000001</v>
      </c>
      <c r="P2783">
        <v>2.028</v>
      </c>
      <c r="Q2783">
        <v>0.75</v>
      </c>
      <c r="R2783">
        <v>6000</v>
      </c>
      <c r="S2783">
        <v>18.023</v>
      </c>
      <c r="T2783">
        <v>21056</v>
      </c>
      <c r="U2783">
        <v>63.247</v>
      </c>
      <c r="X2783">
        <v>21586</v>
      </c>
      <c r="Y2783">
        <v>64.838999999999999</v>
      </c>
      <c r="Z2783">
        <v>927957</v>
      </c>
      <c r="AA2783">
        <v>449640352</v>
      </c>
      <c r="AB2783">
        <v>1350.616</v>
      </c>
      <c r="AC2783">
        <v>2.7869999999999999</v>
      </c>
      <c r="AD2783">
        <v>838630</v>
      </c>
      <c r="AE2783">
        <v>2.5190000000000001</v>
      </c>
      <c r="AF2783">
        <v>2.5000000000000001E-2</v>
      </c>
      <c r="AG2783">
        <v>40</v>
      </c>
      <c r="AH2783" t="s">
        <v>204</v>
      </c>
      <c r="AI2783">
        <v>309475123</v>
      </c>
      <c r="AJ2783">
        <v>171646397</v>
      </c>
      <c r="AK2783">
        <v>144385436</v>
      </c>
      <c r="AM2783">
        <v>1344076</v>
      </c>
      <c r="AN2783">
        <v>1383332</v>
      </c>
      <c r="AO2783">
        <v>93.21</v>
      </c>
      <c r="AP2783">
        <v>51.7</v>
      </c>
      <c r="AQ2783">
        <v>43.49</v>
      </c>
      <c r="AS2783">
        <v>4167</v>
      </c>
      <c r="AT2783">
        <v>652787</v>
      </c>
      <c r="AU2783">
        <v>0.19700000000000001</v>
      </c>
      <c r="AV2783">
        <v>46.76</v>
      </c>
      <c r="AW2783">
        <v>332915074</v>
      </c>
      <c r="AX2783">
        <v>35.607999999999997</v>
      </c>
      <c r="AY2783">
        <v>38.299999999999997</v>
      </c>
      <c r="AZ2783">
        <v>15.413</v>
      </c>
      <c r="BA2783">
        <v>9.7319999999999993</v>
      </c>
      <c r="BB2783">
        <v>54225.446000000004</v>
      </c>
      <c r="BC2783">
        <v>1.2</v>
      </c>
      <c r="BD2783">
        <v>151.089</v>
      </c>
      <c r="BE2783">
        <v>10.79</v>
      </c>
      <c r="BF2783">
        <v>19.100000000000001</v>
      </c>
      <c r="BG2783">
        <v>24.6</v>
      </c>
      <c r="BI2783">
        <v>2.77</v>
      </c>
      <c r="BJ2783">
        <v>78.86</v>
      </c>
      <c r="BK2783">
        <v>0.92600000000000005</v>
      </c>
    </row>
    <row r="2784" spans="1:67" x14ac:dyDescent="0.3">
      <c r="A2784" t="s">
        <v>210</v>
      </c>
      <c r="B2784" t="s">
        <v>211</v>
      </c>
      <c r="C2784" t="s">
        <v>116</v>
      </c>
      <c r="D2784" s="33">
        <v>44344</v>
      </c>
      <c r="E2784">
        <v>33350122</v>
      </c>
      <c r="F2784">
        <v>22244</v>
      </c>
      <c r="G2784">
        <v>22166.286</v>
      </c>
      <c r="H2784">
        <v>593029</v>
      </c>
      <c r="I2784">
        <v>530</v>
      </c>
      <c r="J2784">
        <v>661.71400000000006</v>
      </c>
      <c r="K2784">
        <v>100176.065</v>
      </c>
      <c r="L2784">
        <v>66.816000000000003</v>
      </c>
      <c r="M2784">
        <v>66.581999999999994</v>
      </c>
      <c r="N2784">
        <v>1781.3219999999999</v>
      </c>
      <c r="O2784">
        <v>1.5920000000000001</v>
      </c>
      <c r="P2784">
        <v>1.988</v>
      </c>
      <c r="Q2784">
        <v>0.72</v>
      </c>
      <c r="R2784">
        <v>5778</v>
      </c>
      <c r="S2784">
        <v>17.356000000000002</v>
      </c>
      <c r="T2784">
        <v>20398</v>
      </c>
      <c r="U2784">
        <v>61.271000000000001</v>
      </c>
      <c r="X2784">
        <v>21111</v>
      </c>
      <c r="Y2784">
        <v>63.412999999999997</v>
      </c>
      <c r="Z2784">
        <v>838972</v>
      </c>
      <c r="AA2784">
        <v>450479324</v>
      </c>
      <c r="AB2784">
        <v>1353.136</v>
      </c>
      <c r="AC2784">
        <v>2.52</v>
      </c>
      <c r="AD2784">
        <v>817617</v>
      </c>
      <c r="AE2784">
        <v>2.456</v>
      </c>
      <c r="AF2784">
        <v>2.4E-2</v>
      </c>
      <c r="AG2784">
        <v>41.7</v>
      </c>
      <c r="AH2784" t="s">
        <v>204</v>
      </c>
      <c r="AI2784">
        <v>310801250</v>
      </c>
      <c r="AJ2784">
        <v>172248865</v>
      </c>
      <c r="AK2784">
        <v>145170302</v>
      </c>
      <c r="AM2784">
        <v>1326127</v>
      </c>
      <c r="AN2784">
        <v>1279442</v>
      </c>
      <c r="AO2784">
        <v>93.61</v>
      </c>
      <c r="AP2784">
        <v>51.88</v>
      </c>
      <c r="AQ2784">
        <v>43.72</v>
      </c>
      <c r="AS2784">
        <v>3854</v>
      </c>
      <c r="AT2784">
        <v>605990</v>
      </c>
      <c r="AU2784">
        <v>0.183</v>
      </c>
      <c r="AV2784">
        <v>46.76</v>
      </c>
      <c r="AW2784">
        <v>332915074</v>
      </c>
      <c r="AX2784">
        <v>35.607999999999997</v>
      </c>
      <c r="AY2784">
        <v>38.299999999999997</v>
      </c>
      <c r="AZ2784">
        <v>15.413</v>
      </c>
      <c r="BA2784">
        <v>9.7319999999999993</v>
      </c>
      <c r="BB2784">
        <v>54225.446000000004</v>
      </c>
      <c r="BC2784">
        <v>1.2</v>
      </c>
      <c r="BD2784">
        <v>151.089</v>
      </c>
      <c r="BE2784">
        <v>10.79</v>
      </c>
      <c r="BF2784">
        <v>19.100000000000001</v>
      </c>
      <c r="BG2784">
        <v>24.6</v>
      </c>
      <c r="BI2784">
        <v>2.77</v>
      </c>
      <c r="BJ2784">
        <v>78.86</v>
      </c>
      <c r="BK2784">
        <v>0.92600000000000005</v>
      </c>
    </row>
    <row r="2785" spans="1:67" x14ac:dyDescent="0.3">
      <c r="A2785" t="s">
        <v>210</v>
      </c>
      <c r="B2785" t="s">
        <v>211</v>
      </c>
      <c r="C2785" t="s">
        <v>116</v>
      </c>
      <c r="D2785" s="33">
        <v>44345</v>
      </c>
      <c r="E2785">
        <v>33363459</v>
      </c>
      <c r="F2785">
        <v>13337</v>
      </c>
      <c r="G2785">
        <v>21035.286</v>
      </c>
      <c r="H2785">
        <v>593381</v>
      </c>
      <c r="I2785">
        <v>352</v>
      </c>
      <c r="J2785">
        <v>642.42899999999997</v>
      </c>
      <c r="K2785">
        <v>100216.126</v>
      </c>
      <c r="L2785">
        <v>40.061</v>
      </c>
      <c r="M2785">
        <v>63.185000000000002</v>
      </c>
      <c r="N2785">
        <v>1782.3789999999999</v>
      </c>
      <c r="O2785">
        <v>1.0569999999999999</v>
      </c>
      <c r="P2785">
        <v>1.93</v>
      </c>
      <c r="Q2785">
        <v>0.71</v>
      </c>
      <c r="R2785">
        <v>5606</v>
      </c>
      <c r="S2785">
        <v>16.838999999999999</v>
      </c>
      <c r="T2785">
        <v>19474</v>
      </c>
      <c r="U2785">
        <v>58.494999999999997</v>
      </c>
      <c r="X2785">
        <v>20480</v>
      </c>
      <c r="Y2785">
        <v>61.517000000000003</v>
      </c>
      <c r="Z2785">
        <v>579863</v>
      </c>
      <c r="AA2785">
        <v>451059187</v>
      </c>
      <c r="AB2785">
        <v>1354.8779999999999</v>
      </c>
      <c r="AC2785">
        <v>1.742</v>
      </c>
      <c r="AD2785">
        <v>799030</v>
      </c>
      <c r="AE2785">
        <v>2.4</v>
      </c>
      <c r="AF2785">
        <v>2.4E-2</v>
      </c>
      <c r="AG2785">
        <v>41.7</v>
      </c>
      <c r="AH2785" t="s">
        <v>204</v>
      </c>
      <c r="AI2785">
        <v>311565350</v>
      </c>
      <c r="AJ2785">
        <v>172628541</v>
      </c>
      <c r="AK2785">
        <v>145590892</v>
      </c>
      <c r="AM2785">
        <v>764100</v>
      </c>
      <c r="AN2785">
        <v>1182044</v>
      </c>
      <c r="AO2785">
        <v>93.84</v>
      </c>
      <c r="AP2785">
        <v>52</v>
      </c>
      <c r="AQ2785">
        <v>43.85</v>
      </c>
      <c r="AS2785">
        <v>3560</v>
      </c>
      <c r="AT2785">
        <v>556189</v>
      </c>
      <c r="AU2785">
        <v>0.16800000000000001</v>
      </c>
      <c r="AV2785">
        <v>46.76</v>
      </c>
      <c r="AW2785">
        <v>332915074</v>
      </c>
      <c r="AX2785">
        <v>35.607999999999997</v>
      </c>
      <c r="AY2785">
        <v>38.299999999999997</v>
      </c>
      <c r="AZ2785">
        <v>15.413</v>
      </c>
      <c r="BA2785">
        <v>9.7319999999999993</v>
      </c>
      <c r="BB2785">
        <v>54225.446000000004</v>
      </c>
      <c r="BC2785">
        <v>1.2</v>
      </c>
      <c r="BD2785">
        <v>151.089</v>
      </c>
      <c r="BE2785">
        <v>10.79</v>
      </c>
      <c r="BF2785">
        <v>19.100000000000001</v>
      </c>
      <c r="BG2785">
        <v>24.6</v>
      </c>
      <c r="BI2785">
        <v>2.77</v>
      </c>
      <c r="BJ2785">
        <v>78.86</v>
      </c>
      <c r="BK2785">
        <v>0.92600000000000005</v>
      </c>
    </row>
    <row r="2786" spans="1:67" x14ac:dyDescent="0.3">
      <c r="A2786" t="s">
        <v>210</v>
      </c>
      <c r="B2786" t="s">
        <v>211</v>
      </c>
      <c r="C2786" t="s">
        <v>116</v>
      </c>
      <c r="D2786" s="33">
        <v>44346</v>
      </c>
      <c r="E2786">
        <v>33370825</v>
      </c>
      <c r="F2786">
        <v>7366</v>
      </c>
      <c r="G2786">
        <v>20118.857</v>
      </c>
      <c r="H2786">
        <v>593530</v>
      </c>
      <c r="I2786">
        <v>149</v>
      </c>
      <c r="J2786">
        <v>635.71400000000006</v>
      </c>
      <c r="K2786">
        <v>100238.25199999999</v>
      </c>
      <c r="L2786">
        <v>22.126000000000001</v>
      </c>
      <c r="M2786">
        <v>60.432000000000002</v>
      </c>
      <c r="N2786">
        <v>1782.827</v>
      </c>
      <c r="O2786">
        <v>0.44800000000000001</v>
      </c>
      <c r="P2786">
        <v>1.91</v>
      </c>
      <c r="Q2786">
        <v>0.71</v>
      </c>
      <c r="R2786">
        <v>5525</v>
      </c>
      <c r="S2786">
        <v>16.596</v>
      </c>
      <c r="T2786">
        <v>19062</v>
      </c>
      <c r="U2786">
        <v>57.258000000000003</v>
      </c>
      <c r="X2786">
        <v>19930</v>
      </c>
      <c r="Y2786">
        <v>59.865000000000002</v>
      </c>
      <c r="Z2786">
        <v>360224</v>
      </c>
      <c r="AA2786">
        <v>451419411</v>
      </c>
      <c r="AB2786">
        <v>1355.96</v>
      </c>
      <c r="AC2786">
        <v>1.0820000000000001</v>
      </c>
      <c r="AD2786">
        <v>792072</v>
      </c>
      <c r="AE2786">
        <v>2.379</v>
      </c>
      <c r="AF2786">
        <v>2.3E-2</v>
      </c>
      <c r="AG2786">
        <v>43.5</v>
      </c>
      <c r="AH2786" t="s">
        <v>204</v>
      </c>
      <c r="AI2786">
        <v>311949539</v>
      </c>
      <c r="AJ2786">
        <v>172829302</v>
      </c>
      <c r="AK2786">
        <v>145795651</v>
      </c>
      <c r="AM2786">
        <v>384189</v>
      </c>
      <c r="AN2786">
        <v>1143067</v>
      </c>
      <c r="AO2786">
        <v>93.96</v>
      </c>
      <c r="AP2786">
        <v>52.06</v>
      </c>
      <c r="AQ2786">
        <v>43.91</v>
      </c>
      <c r="AS2786">
        <v>3443</v>
      </c>
      <c r="AT2786">
        <v>536558</v>
      </c>
      <c r="AU2786">
        <v>0.16200000000000001</v>
      </c>
      <c r="AV2786">
        <v>46.76</v>
      </c>
      <c r="AW2786">
        <v>332915074</v>
      </c>
      <c r="AX2786">
        <v>35.607999999999997</v>
      </c>
      <c r="AY2786">
        <v>38.299999999999997</v>
      </c>
      <c r="AZ2786">
        <v>15.413</v>
      </c>
      <c r="BA2786">
        <v>9.7319999999999993</v>
      </c>
      <c r="BB2786">
        <v>54225.446000000004</v>
      </c>
      <c r="BC2786">
        <v>1.2</v>
      </c>
      <c r="BD2786">
        <v>151.089</v>
      </c>
      <c r="BE2786">
        <v>10.79</v>
      </c>
      <c r="BF2786">
        <v>19.100000000000001</v>
      </c>
      <c r="BG2786">
        <v>24.6</v>
      </c>
      <c r="BI2786">
        <v>2.77</v>
      </c>
      <c r="BJ2786">
        <v>78.86</v>
      </c>
      <c r="BK2786">
        <v>0.92600000000000005</v>
      </c>
      <c r="BL2786">
        <v>633607.80000000005</v>
      </c>
      <c r="BM2786">
        <v>15.06</v>
      </c>
      <c r="BN2786">
        <v>5.38</v>
      </c>
      <c r="BO2786">
        <v>1903.2115079294999</v>
      </c>
    </row>
    <row r="2787" spans="1:67" x14ac:dyDescent="0.3">
      <c r="A2787" t="s">
        <v>210</v>
      </c>
      <c r="B2787" t="s">
        <v>211</v>
      </c>
      <c r="C2787" t="s">
        <v>116</v>
      </c>
      <c r="D2787" s="33">
        <v>44347</v>
      </c>
      <c r="E2787">
        <v>33377089</v>
      </c>
      <c r="F2787">
        <v>6264</v>
      </c>
      <c r="G2787">
        <v>17896</v>
      </c>
      <c r="H2787">
        <v>593702</v>
      </c>
      <c r="I2787">
        <v>172</v>
      </c>
      <c r="J2787">
        <v>598.57100000000003</v>
      </c>
      <c r="K2787">
        <v>100257.067</v>
      </c>
      <c r="L2787">
        <v>18.815999999999999</v>
      </c>
      <c r="M2787">
        <v>53.755000000000003</v>
      </c>
      <c r="N2787">
        <v>1783.3440000000001</v>
      </c>
      <c r="O2787">
        <v>0.51700000000000002</v>
      </c>
      <c r="P2787">
        <v>1.798</v>
      </c>
      <c r="Q2787">
        <v>0.72</v>
      </c>
      <c r="R2787">
        <v>5542</v>
      </c>
      <c r="S2787">
        <v>16.646999999999998</v>
      </c>
      <c r="T2787">
        <v>18678</v>
      </c>
      <c r="U2787">
        <v>56.103999999999999</v>
      </c>
      <c r="X2787">
        <v>19313</v>
      </c>
      <c r="Y2787">
        <v>58.012</v>
      </c>
      <c r="Z2787">
        <v>316507</v>
      </c>
      <c r="AA2787">
        <v>451735918</v>
      </c>
      <c r="AB2787">
        <v>1356.91</v>
      </c>
      <c r="AC2787">
        <v>0.95099999999999996</v>
      </c>
      <c r="AD2787">
        <v>735438</v>
      </c>
      <c r="AE2787">
        <v>2.2090000000000001</v>
      </c>
      <c r="AF2787">
        <v>2.3E-2</v>
      </c>
      <c r="AG2787">
        <v>43.5</v>
      </c>
      <c r="AH2787" t="s">
        <v>204</v>
      </c>
      <c r="AI2787">
        <v>312151076</v>
      </c>
      <c r="AJ2787">
        <v>172918299</v>
      </c>
      <c r="AK2787">
        <v>145917567</v>
      </c>
      <c r="AM2787">
        <v>201537</v>
      </c>
      <c r="AN2787">
        <v>983600</v>
      </c>
      <c r="AO2787">
        <v>94.02</v>
      </c>
      <c r="AP2787">
        <v>52.08</v>
      </c>
      <c r="AQ2787">
        <v>43.95</v>
      </c>
      <c r="AS2787">
        <v>2963</v>
      </c>
      <c r="AT2787">
        <v>458611</v>
      </c>
      <c r="AU2787">
        <v>0.13800000000000001</v>
      </c>
      <c r="AV2787">
        <v>46.76</v>
      </c>
      <c r="AW2787">
        <v>332915074</v>
      </c>
      <c r="AX2787">
        <v>35.607999999999997</v>
      </c>
      <c r="AY2787">
        <v>38.299999999999997</v>
      </c>
      <c r="AZ2787">
        <v>15.413</v>
      </c>
      <c r="BA2787">
        <v>9.7319999999999993</v>
      </c>
      <c r="BB2787">
        <v>54225.446000000004</v>
      </c>
      <c r="BC2787">
        <v>1.2</v>
      </c>
      <c r="BD2787">
        <v>151.089</v>
      </c>
      <c r="BE2787">
        <v>10.79</v>
      </c>
      <c r="BF2787">
        <v>19.100000000000001</v>
      </c>
      <c r="BG2787">
        <v>24.6</v>
      </c>
      <c r="BI2787">
        <v>2.77</v>
      </c>
      <c r="BJ2787">
        <v>78.86</v>
      </c>
      <c r="BK2787">
        <v>0.92600000000000005</v>
      </c>
    </row>
    <row r="2788" spans="1:67" x14ac:dyDescent="0.3">
      <c r="A2788" t="s">
        <v>210</v>
      </c>
      <c r="B2788" t="s">
        <v>211</v>
      </c>
      <c r="C2788" t="s">
        <v>116</v>
      </c>
      <c r="D2788" s="33">
        <v>44348</v>
      </c>
      <c r="E2788">
        <v>33397883</v>
      </c>
      <c r="F2788">
        <v>20794</v>
      </c>
      <c r="G2788">
        <v>17352.429</v>
      </c>
      <c r="H2788">
        <v>594335</v>
      </c>
      <c r="I2788">
        <v>633</v>
      </c>
      <c r="J2788">
        <v>596.57100000000003</v>
      </c>
      <c r="K2788">
        <v>100319.52800000001</v>
      </c>
      <c r="L2788">
        <v>62.46</v>
      </c>
      <c r="M2788">
        <v>52.122999999999998</v>
      </c>
      <c r="N2788">
        <v>1785.2449999999999</v>
      </c>
      <c r="O2788">
        <v>1.901</v>
      </c>
      <c r="P2788">
        <v>1.792</v>
      </c>
      <c r="Q2788">
        <v>0.75</v>
      </c>
      <c r="R2788">
        <v>5491</v>
      </c>
      <c r="S2788">
        <v>16.494</v>
      </c>
      <c r="T2788">
        <v>18657</v>
      </c>
      <c r="U2788">
        <v>56.040999999999997</v>
      </c>
      <c r="X2788">
        <v>18349</v>
      </c>
      <c r="Y2788">
        <v>55.116</v>
      </c>
      <c r="Z2788">
        <v>708730</v>
      </c>
      <c r="AA2788">
        <v>452444648</v>
      </c>
      <c r="AB2788">
        <v>1359.039</v>
      </c>
      <c r="AC2788">
        <v>2.129</v>
      </c>
      <c r="AD2788">
        <v>683195</v>
      </c>
      <c r="AE2788">
        <v>2.052</v>
      </c>
      <c r="AF2788">
        <v>2.3E-2</v>
      </c>
      <c r="AG2788">
        <v>43.5</v>
      </c>
      <c r="AH2788" t="s">
        <v>204</v>
      </c>
      <c r="AI2788">
        <v>313413418</v>
      </c>
      <c r="AJ2788">
        <v>173443229</v>
      </c>
      <c r="AK2788">
        <v>146699567</v>
      </c>
      <c r="AM2788">
        <v>1262342</v>
      </c>
      <c r="AN2788">
        <v>959058</v>
      </c>
      <c r="AO2788">
        <v>94.4</v>
      </c>
      <c r="AP2788">
        <v>52.24</v>
      </c>
      <c r="AQ2788">
        <v>44.19</v>
      </c>
      <c r="AS2788">
        <v>2889</v>
      </c>
      <c r="AT2788">
        <v>438369</v>
      </c>
      <c r="AU2788">
        <v>0.13200000000000001</v>
      </c>
      <c r="AV2788">
        <v>46.76</v>
      </c>
      <c r="AW2788">
        <v>332915074</v>
      </c>
      <c r="AX2788">
        <v>35.607999999999997</v>
      </c>
      <c r="AY2788">
        <v>38.299999999999997</v>
      </c>
      <c r="AZ2788">
        <v>15.413</v>
      </c>
      <c r="BA2788">
        <v>9.7319999999999993</v>
      </c>
      <c r="BB2788">
        <v>54225.446000000004</v>
      </c>
      <c r="BC2788">
        <v>1.2</v>
      </c>
      <c r="BD2788">
        <v>151.089</v>
      </c>
      <c r="BE2788">
        <v>10.79</v>
      </c>
      <c r="BF2788">
        <v>19.100000000000001</v>
      </c>
      <c r="BG2788">
        <v>24.6</v>
      </c>
      <c r="BI2788">
        <v>2.77</v>
      </c>
      <c r="BJ2788">
        <v>78.86</v>
      </c>
      <c r="BK2788">
        <v>0.92600000000000005</v>
      </c>
    </row>
    <row r="2789" spans="1:67" x14ac:dyDescent="0.3">
      <c r="A2789" t="s">
        <v>210</v>
      </c>
      <c r="B2789" t="s">
        <v>211</v>
      </c>
      <c r="C2789" t="s">
        <v>116</v>
      </c>
      <c r="D2789" s="33">
        <v>44349</v>
      </c>
      <c r="E2789">
        <v>33414619</v>
      </c>
      <c r="F2789">
        <v>16736</v>
      </c>
      <c r="G2789">
        <v>16225.571</v>
      </c>
      <c r="H2789">
        <v>594897</v>
      </c>
      <c r="I2789">
        <v>562</v>
      </c>
      <c r="J2789">
        <v>534.85699999999997</v>
      </c>
      <c r="K2789">
        <v>100369.799</v>
      </c>
      <c r="L2789">
        <v>50.271000000000001</v>
      </c>
      <c r="M2789">
        <v>48.738</v>
      </c>
      <c r="N2789">
        <v>1786.933</v>
      </c>
      <c r="O2789">
        <v>1.6879999999999999</v>
      </c>
      <c r="P2789">
        <v>1.607</v>
      </c>
      <c r="Q2789">
        <v>0.76</v>
      </c>
      <c r="R2789">
        <v>5322</v>
      </c>
      <c r="S2789">
        <v>15.986000000000001</v>
      </c>
      <c r="T2789">
        <v>18087</v>
      </c>
      <c r="U2789">
        <v>54.329000000000001</v>
      </c>
      <c r="X2789">
        <v>17945</v>
      </c>
      <c r="Y2789">
        <v>53.902999999999999</v>
      </c>
      <c r="Z2789">
        <v>1110152</v>
      </c>
      <c r="AA2789">
        <v>453554800</v>
      </c>
      <c r="AB2789">
        <v>1362.374</v>
      </c>
      <c r="AC2789">
        <v>3.335</v>
      </c>
      <c r="AD2789">
        <v>691772</v>
      </c>
      <c r="AE2789">
        <v>2.0779999999999998</v>
      </c>
      <c r="AF2789">
        <v>2.1999999999999999E-2</v>
      </c>
      <c r="AG2789">
        <v>45.5</v>
      </c>
      <c r="AH2789" t="s">
        <v>204</v>
      </c>
      <c r="AI2789">
        <v>314528219</v>
      </c>
      <c r="AJ2789">
        <v>173937089</v>
      </c>
      <c r="AK2789">
        <v>147378812</v>
      </c>
      <c r="AM2789">
        <v>1114801</v>
      </c>
      <c r="AN2789">
        <v>913882</v>
      </c>
      <c r="AO2789">
        <v>94.73</v>
      </c>
      <c r="AP2789">
        <v>52.39</v>
      </c>
      <c r="AQ2789">
        <v>44.39</v>
      </c>
      <c r="AS2789">
        <v>2753</v>
      </c>
      <c r="AT2789">
        <v>414736</v>
      </c>
      <c r="AU2789">
        <v>0.125</v>
      </c>
      <c r="AV2789">
        <v>46.76</v>
      </c>
      <c r="AW2789">
        <v>332915074</v>
      </c>
      <c r="AX2789">
        <v>35.607999999999997</v>
      </c>
      <c r="AY2789">
        <v>38.299999999999997</v>
      </c>
      <c r="AZ2789">
        <v>15.413</v>
      </c>
      <c r="BA2789">
        <v>9.7319999999999993</v>
      </c>
      <c r="BB2789">
        <v>54225.446000000004</v>
      </c>
      <c r="BC2789">
        <v>1.2</v>
      </c>
      <c r="BD2789">
        <v>151.089</v>
      </c>
      <c r="BE2789">
        <v>10.79</v>
      </c>
      <c r="BF2789">
        <v>19.100000000000001</v>
      </c>
      <c r="BG2789">
        <v>24.6</v>
      </c>
      <c r="BI2789">
        <v>2.77</v>
      </c>
      <c r="BJ2789">
        <v>78.86</v>
      </c>
      <c r="BK2789">
        <v>0.92600000000000005</v>
      </c>
    </row>
    <row r="2790" spans="1:67" x14ac:dyDescent="0.3">
      <c r="A2790" t="s">
        <v>210</v>
      </c>
      <c r="B2790" t="s">
        <v>211</v>
      </c>
      <c r="C2790" t="s">
        <v>116</v>
      </c>
      <c r="D2790" s="33">
        <v>44350</v>
      </c>
      <c r="E2790">
        <v>33433014</v>
      </c>
      <c r="F2790">
        <v>18395</v>
      </c>
      <c r="G2790">
        <v>15019.429</v>
      </c>
      <c r="H2790">
        <v>595533</v>
      </c>
      <c r="I2790">
        <v>636</v>
      </c>
      <c r="J2790">
        <v>433.42899999999997</v>
      </c>
      <c r="K2790">
        <v>100425.053</v>
      </c>
      <c r="L2790">
        <v>55.253999999999998</v>
      </c>
      <c r="M2790">
        <v>45.115000000000002</v>
      </c>
      <c r="N2790">
        <v>1788.8440000000001</v>
      </c>
      <c r="O2790">
        <v>1.91</v>
      </c>
      <c r="P2790">
        <v>1.302</v>
      </c>
      <c r="Q2790">
        <v>0.77</v>
      </c>
      <c r="R2790">
        <v>5175</v>
      </c>
      <c r="S2790">
        <v>15.545</v>
      </c>
      <c r="T2790">
        <v>17634</v>
      </c>
      <c r="U2790">
        <v>52.968000000000004</v>
      </c>
      <c r="X2790">
        <v>17408</v>
      </c>
      <c r="Y2790">
        <v>52.29</v>
      </c>
      <c r="Z2790">
        <v>989132</v>
      </c>
      <c r="AA2790">
        <v>454543932</v>
      </c>
      <c r="AB2790">
        <v>1365.345</v>
      </c>
      <c r="AC2790">
        <v>2.9710000000000001</v>
      </c>
      <c r="AD2790">
        <v>700511</v>
      </c>
      <c r="AE2790">
        <v>2.1040000000000001</v>
      </c>
      <c r="AF2790">
        <v>2.1000000000000001E-2</v>
      </c>
      <c r="AG2790">
        <v>47.6</v>
      </c>
      <c r="AH2790" t="s">
        <v>204</v>
      </c>
      <c r="AI2790">
        <v>315772063</v>
      </c>
      <c r="AJ2790">
        <v>174399533</v>
      </c>
      <c r="AK2790">
        <v>148214587</v>
      </c>
      <c r="AM2790">
        <v>1243844</v>
      </c>
      <c r="AN2790">
        <v>899563</v>
      </c>
      <c r="AO2790">
        <v>95.11</v>
      </c>
      <c r="AP2790">
        <v>52.53</v>
      </c>
      <c r="AQ2790">
        <v>44.64</v>
      </c>
      <c r="AS2790">
        <v>2709</v>
      </c>
      <c r="AT2790">
        <v>393305</v>
      </c>
      <c r="AU2790">
        <v>0.11799999999999999</v>
      </c>
      <c r="AV2790">
        <v>46.76</v>
      </c>
      <c r="AW2790">
        <v>332915074</v>
      </c>
      <c r="AX2790">
        <v>35.607999999999997</v>
      </c>
      <c r="AY2790">
        <v>38.299999999999997</v>
      </c>
      <c r="AZ2790">
        <v>15.413</v>
      </c>
      <c r="BA2790">
        <v>9.7319999999999993</v>
      </c>
      <c r="BB2790">
        <v>54225.446000000004</v>
      </c>
      <c r="BC2790">
        <v>1.2</v>
      </c>
      <c r="BD2790">
        <v>151.089</v>
      </c>
      <c r="BE2790">
        <v>10.79</v>
      </c>
      <c r="BF2790">
        <v>19.100000000000001</v>
      </c>
      <c r="BG2790">
        <v>24.6</v>
      </c>
      <c r="BI2790">
        <v>2.77</v>
      </c>
      <c r="BJ2790">
        <v>78.86</v>
      </c>
      <c r="BK2790">
        <v>0.92600000000000005</v>
      </c>
    </row>
    <row r="2791" spans="1:67" x14ac:dyDescent="0.3">
      <c r="A2791" t="s">
        <v>210</v>
      </c>
      <c r="B2791" t="s">
        <v>211</v>
      </c>
      <c r="C2791" t="s">
        <v>116</v>
      </c>
      <c r="D2791" s="33">
        <v>44351</v>
      </c>
      <c r="E2791">
        <v>33450896</v>
      </c>
      <c r="F2791">
        <v>17882</v>
      </c>
      <c r="G2791">
        <v>14396.286</v>
      </c>
      <c r="H2791">
        <v>596057</v>
      </c>
      <c r="I2791">
        <v>524</v>
      </c>
      <c r="J2791">
        <v>432.57100000000003</v>
      </c>
      <c r="K2791">
        <v>100478.76700000001</v>
      </c>
      <c r="L2791">
        <v>53.713000000000001</v>
      </c>
      <c r="M2791">
        <v>43.243000000000002</v>
      </c>
      <c r="N2791">
        <v>1790.4179999999999</v>
      </c>
      <c r="O2791">
        <v>1.5740000000000001</v>
      </c>
      <c r="P2791">
        <v>1.2989999999999999</v>
      </c>
      <c r="Q2791">
        <v>0.78</v>
      </c>
      <c r="R2791">
        <v>4995</v>
      </c>
      <c r="S2791">
        <v>15.004</v>
      </c>
      <c r="T2791">
        <v>16970</v>
      </c>
      <c r="U2791">
        <v>50.973999999999997</v>
      </c>
      <c r="X2791">
        <v>17005</v>
      </c>
      <c r="Y2791">
        <v>51.079000000000001</v>
      </c>
      <c r="Z2791">
        <v>869871</v>
      </c>
      <c r="AA2791">
        <v>455413803</v>
      </c>
      <c r="AB2791">
        <v>1367.9580000000001</v>
      </c>
      <c r="AC2791">
        <v>2.613</v>
      </c>
      <c r="AD2791">
        <v>704926</v>
      </c>
      <c r="AE2791">
        <v>2.117</v>
      </c>
      <c r="AF2791">
        <v>0.02</v>
      </c>
      <c r="AG2791">
        <v>50</v>
      </c>
      <c r="AH2791" t="s">
        <v>204</v>
      </c>
      <c r="AI2791">
        <v>317171660</v>
      </c>
      <c r="AJ2791">
        <v>174898838</v>
      </c>
      <c r="AK2791">
        <v>149171155</v>
      </c>
      <c r="AM2791">
        <v>1399597</v>
      </c>
      <c r="AN2791">
        <v>910059</v>
      </c>
      <c r="AO2791">
        <v>95.53</v>
      </c>
      <c r="AP2791">
        <v>52.68</v>
      </c>
      <c r="AQ2791">
        <v>44.93</v>
      </c>
      <c r="AS2791">
        <v>2741</v>
      </c>
      <c r="AT2791">
        <v>378568</v>
      </c>
      <c r="AU2791">
        <v>0.114</v>
      </c>
      <c r="AV2791">
        <v>46.76</v>
      </c>
      <c r="AW2791">
        <v>332915074</v>
      </c>
      <c r="AX2791">
        <v>35.607999999999997</v>
      </c>
      <c r="AY2791">
        <v>38.299999999999997</v>
      </c>
      <c r="AZ2791">
        <v>15.413</v>
      </c>
      <c r="BA2791">
        <v>9.7319999999999993</v>
      </c>
      <c r="BB2791">
        <v>54225.446000000004</v>
      </c>
      <c r="BC2791">
        <v>1.2</v>
      </c>
      <c r="BD2791">
        <v>151.089</v>
      </c>
      <c r="BE2791">
        <v>10.79</v>
      </c>
      <c r="BF2791">
        <v>19.100000000000001</v>
      </c>
      <c r="BG2791">
        <v>24.6</v>
      </c>
      <c r="BI2791">
        <v>2.77</v>
      </c>
      <c r="BJ2791">
        <v>78.86</v>
      </c>
      <c r="BK2791">
        <v>0.92600000000000005</v>
      </c>
    </row>
    <row r="2792" spans="1:67" x14ac:dyDescent="0.3">
      <c r="A2792" t="s">
        <v>210</v>
      </c>
      <c r="B2792" t="s">
        <v>211</v>
      </c>
      <c r="C2792" t="s">
        <v>116</v>
      </c>
      <c r="D2792" s="33">
        <v>44352</v>
      </c>
      <c r="E2792">
        <v>33466507</v>
      </c>
      <c r="F2792">
        <v>15611</v>
      </c>
      <c r="G2792">
        <v>14721.143</v>
      </c>
      <c r="H2792">
        <v>596641</v>
      </c>
      <c r="I2792">
        <v>584</v>
      </c>
      <c r="J2792">
        <v>465.714</v>
      </c>
      <c r="K2792">
        <v>100525.658</v>
      </c>
      <c r="L2792">
        <v>46.892000000000003</v>
      </c>
      <c r="M2792">
        <v>44.219000000000001</v>
      </c>
      <c r="N2792">
        <v>1792.172</v>
      </c>
      <c r="O2792">
        <v>1.754</v>
      </c>
      <c r="P2792">
        <v>1.399</v>
      </c>
      <c r="Q2792">
        <v>0.81</v>
      </c>
      <c r="R2792">
        <v>4768</v>
      </c>
      <c r="S2792">
        <v>14.321999999999999</v>
      </c>
      <c r="T2792">
        <v>16298</v>
      </c>
      <c r="U2792">
        <v>48.954999999999998</v>
      </c>
      <c r="X2792">
        <v>16685</v>
      </c>
      <c r="Y2792">
        <v>50.118000000000002</v>
      </c>
      <c r="Z2792">
        <v>616894</v>
      </c>
      <c r="AA2792">
        <v>456030697</v>
      </c>
      <c r="AB2792">
        <v>1369.8109999999999</v>
      </c>
      <c r="AC2792">
        <v>1.853</v>
      </c>
      <c r="AD2792">
        <v>710216</v>
      </c>
      <c r="AE2792">
        <v>2.133</v>
      </c>
      <c r="AF2792">
        <v>0.02</v>
      </c>
      <c r="AG2792">
        <v>50</v>
      </c>
      <c r="AH2792" t="s">
        <v>204</v>
      </c>
      <c r="AI2792">
        <v>318240577</v>
      </c>
      <c r="AJ2792">
        <v>175251643</v>
      </c>
      <c r="AK2792">
        <v>149920672</v>
      </c>
      <c r="AM2792">
        <v>1068917</v>
      </c>
      <c r="AN2792">
        <v>953604</v>
      </c>
      <c r="AO2792">
        <v>95.85</v>
      </c>
      <c r="AP2792">
        <v>52.79</v>
      </c>
      <c r="AQ2792">
        <v>45.16</v>
      </c>
      <c r="AS2792">
        <v>2872</v>
      </c>
      <c r="AT2792">
        <v>374729</v>
      </c>
      <c r="AU2792">
        <v>0.113</v>
      </c>
      <c r="AV2792">
        <v>46.76</v>
      </c>
      <c r="AW2792">
        <v>332915074</v>
      </c>
      <c r="AX2792">
        <v>35.607999999999997</v>
      </c>
      <c r="AY2792">
        <v>38.299999999999997</v>
      </c>
      <c r="AZ2792">
        <v>15.413</v>
      </c>
      <c r="BA2792">
        <v>9.7319999999999993</v>
      </c>
      <c r="BB2792">
        <v>54225.446000000004</v>
      </c>
      <c r="BC2792">
        <v>1.2</v>
      </c>
      <c r="BD2792">
        <v>151.089</v>
      </c>
      <c r="BE2792">
        <v>10.79</v>
      </c>
      <c r="BF2792">
        <v>19.100000000000001</v>
      </c>
      <c r="BG2792">
        <v>24.6</v>
      </c>
      <c r="BI2792">
        <v>2.77</v>
      </c>
      <c r="BJ2792">
        <v>78.86</v>
      </c>
      <c r="BK2792">
        <v>0.92600000000000005</v>
      </c>
    </row>
    <row r="2793" spans="1:67" x14ac:dyDescent="0.3">
      <c r="A2793" t="s">
        <v>210</v>
      </c>
      <c r="B2793" t="s">
        <v>211</v>
      </c>
      <c r="C2793" t="s">
        <v>116</v>
      </c>
      <c r="D2793" s="33">
        <v>44353</v>
      </c>
      <c r="E2793">
        <v>33472529</v>
      </c>
      <c r="F2793">
        <v>6022</v>
      </c>
      <c r="G2793">
        <v>14529.143</v>
      </c>
      <c r="H2793">
        <v>596804</v>
      </c>
      <c r="I2793">
        <v>163</v>
      </c>
      <c r="J2793">
        <v>467.714</v>
      </c>
      <c r="K2793">
        <v>100543.747</v>
      </c>
      <c r="L2793">
        <v>18.088999999999999</v>
      </c>
      <c r="M2793">
        <v>43.642000000000003</v>
      </c>
      <c r="N2793">
        <v>1792.6610000000001</v>
      </c>
      <c r="O2793">
        <v>0.49</v>
      </c>
      <c r="P2793">
        <v>1.405</v>
      </c>
      <c r="Q2793">
        <v>0.83</v>
      </c>
      <c r="R2793">
        <v>4677</v>
      </c>
      <c r="S2793">
        <v>14.048999999999999</v>
      </c>
      <c r="T2793">
        <v>15987</v>
      </c>
      <c r="U2793">
        <v>48.021000000000001</v>
      </c>
      <c r="X2793">
        <v>16357</v>
      </c>
      <c r="Y2793">
        <v>49.133000000000003</v>
      </c>
      <c r="Z2793">
        <v>368895</v>
      </c>
      <c r="AA2793">
        <v>456399592</v>
      </c>
      <c r="AB2793">
        <v>1370.9190000000001</v>
      </c>
      <c r="AC2793">
        <v>1.1080000000000001</v>
      </c>
      <c r="AD2793">
        <v>711454</v>
      </c>
      <c r="AE2793">
        <v>2.137</v>
      </c>
      <c r="AF2793">
        <v>1.9E-2</v>
      </c>
      <c r="AG2793">
        <v>52.6</v>
      </c>
      <c r="AH2793" t="s">
        <v>204</v>
      </c>
      <c r="AI2793">
        <v>318756099</v>
      </c>
      <c r="AJ2793">
        <v>175422839</v>
      </c>
      <c r="AK2793">
        <v>150283350</v>
      </c>
      <c r="AM2793">
        <v>515522</v>
      </c>
      <c r="AN2793">
        <v>972366</v>
      </c>
      <c r="AO2793">
        <v>96.01</v>
      </c>
      <c r="AP2793">
        <v>52.84</v>
      </c>
      <c r="AQ2793">
        <v>45.26</v>
      </c>
      <c r="AS2793">
        <v>2929</v>
      </c>
      <c r="AT2793">
        <v>370505</v>
      </c>
      <c r="AU2793">
        <v>0.112</v>
      </c>
      <c r="AV2793">
        <v>46.76</v>
      </c>
      <c r="AW2793">
        <v>332915074</v>
      </c>
      <c r="AX2793">
        <v>35.607999999999997</v>
      </c>
      <c r="AY2793">
        <v>38.299999999999997</v>
      </c>
      <c r="AZ2793">
        <v>15.413</v>
      </c>
      <c r="BA2793">
        <v>9.7319999999999993</v>
      </c>
      <c r="BB2793">
        <v>54225.446000000004</v>
      </c>
      <c r="BC2793">
        <v>1.2</v>
      </c>
      <c r="BD2793">
        <v>151.089</v>
      </c>
      <c r="BE2793">
        <v>10.79</v>
      </c>
      <c r="BF2793">
        <v>19.100000000000001</v>
      </c>
      <c r="BG2793">
        <v>24.6</v>
      </c>
      <c r="BI2793">
        <v>2.77</v>
      </c>
      <c r="BJ2793">
        <v>78.86</v>
      </c>
      <c r="BK2793">
        <v>0.92600000000000005</v>
      </c>
      <c r="BL2793">
        <v>637008.6</v>
      </c>
      <c r="BM2793">
        <v>14.95</v>
      </c>
      <c r="BN2793">
        <v>6.3</v>
      </c>
      <c r="BO2793">
        <v>1913.4267257601</v>
      </c>
    </row>
    <row r="2794" spans="1:67" x14ac:dyDescent="0.3">
      <c r="A2794" t="s">
        <v>210</v>
      </c>
      <c r="B2794" t="s">
        <v>211</v>
      </c>
      <c r="C2794" t="s">
        <v>116</v>
      </c>
      <c r="D2794" s="33">
        <v>44354</v>
      </c>
      <c r="E2794">
        <v>33486592</v>
      </c>
      <c r="F2794">
        <v>14063</v>
      </c>
      <c r="G2794">
        <v>15643.286</v>
      </c>
      <c r="H2794">
        <v>597120</v>
      </c>
      <c r="I2794">
        <v>316</v>
      </c>
      <c r="J2794">
        <v>488.286</v>
      </c>
      <c r="K2794">
        <v>100585.989</v>
      </c>
      <c r="L2794">
        <v>42.241999999999997</v>
      </c>
      <c r="M2794">
        <v>46.988999999999997</v>
      </c>
      <c r="N2794">
        <v>1793.6110000000001</v>
      </c>
      <c r="O2794">
        <v>0.94899999999999995</v>
      </c>
      <c r="P2794">
        <v>1.4670000000000001</v>
      </c>
      <c r="Q2794">
        <v>0.85</v>
      </c>
      <c r="R2794">
        <v>4685</v>
      </c>
      <c r="S2794">
        <v>14.073</v>
      </c>
      <c r="T2794">
        <v>15742</v>
      </c>
      <c r="U2794">
        <v>47.284999999999997</v>
      </c>
      <c r="X2794">
        <v>16074</v>
      </c>
      <c r="Y2794">
        <v>48.283000000000001</v>
      </c>
      <c r="Z2794">
        <v>644589</v>
      </c>
      <c r="AA2794">
        <v>457044181</v>
      </c>
      <c r="AB2794">
        <v>1372.855</v>
      </c>
      <c r="AC2794">
        <v>1.9359999999999999</v>
      </c>
      <c r="AD2794">
        <v>758323</v>
      </c>
      <c r="AE2794">
        <v>2.278</v>
      </c>
      <c r="AF2794">
        <v>1.9E-2</v>
      </c>
      <c r="AG2794">
        <v>52.6</v>
      </c>
      <c r="AH2794" t="s">
        <v>204</v>
      </c>
      <c r="AI2794">
        <v>319824254</v>
      </c>
      <c r="AJ2794">
        <v>175795280</v>
      </c>
      <c r="AK2794">
        <v>151021811</v>
      </c>
      <c r="AM2794">
        <v>1068155</v>
      </c>
      <c r="AN2794">
        <v>1096168</v>
      </c>
      <c r="AO2794">
        <v>96.33</v>
      </c>
      <c r="AP2794">
        <v>52.95</v>
      </c>
      <c r="AQ2794">
        <v>45.49</v>
      </c>
      <c r="AS2794">
        <v>3302</v>
      </c>
      <c r="AT2794">
        <v>410997</v>
      </c>
      <c r="AU2794">
        <v>0.124</v>
      </c>
      <c r="AV2794">
        <v>46.76</v>
      </c>
      <c r="AW2794">
        <v>332915074</v>
      </c>
      <c r="AX2794">
        <v>35.607999999999997</v>
      </c>
      <c r="AY2794">
        <v>38.299999999999997</v>
      </c>
      <c r="AZ2794">
        <v>15.413</v>
      </c>
      <c r="BA2794">
        <v>9.7319999999999993</v>
      </c>
      <c r="BB2794">
        <v>54225.446000000004</v>
      </c>
      <c r="BC2794">
        <v>1.2</v>
      </c>
      <c r="BD2794">
        <v>151.089</v>
      </c>
      <c r="BE2794">
        <v>10.79</v>
      </c>
      <c r="BF2794">
        <v>19.100000000000001</v>
      </c>
      <c r="BG2794">
        <v>24.6</v>
      </c>
      <c r="BI2794">
        <v>2.77</v>
      </c>
      <c r="BJ2794">
        <v>78.86</v>
      </c>
      <c r="BK2794">
        <v>0.92600000000000005</v>
      </c>
    </row>
    <row r="2795" spans="1:67" x14ac:dyDescent="0.3">
      <c r="A2795" t="s">
        <v>210</v>
      </c>
      <c r="B2795" t="s">
        <v>211</v>
      </c>
      <c r="C2795" t="s">
        <v>116</v>
      </c>
      <c r="D2795" s="33">
        <v>44355</v>
      </c>
      <c r="E2795">
        <v>33499620</v>
      </c>
      <c r="F2795">
        <v>13028</v>
      </c>
      <c r="G2795">
        <v>14533.857</v>
      </c>
      <c r="H2795">
        <v>597440</v>
      </c>
      <c r="I2795">
        <v>320</v>
      </c>
      <c r="J2795">
        <v>443.57100000000003</v>
      </c>
      <c r="K2795">
        <v>100625.122</v>
      </c>
      <c r="L2795">
        <v>39.133000000000003</v>
      </c>
      <c r="M2795">
        <v>43.655999999999999</v>
      </c>
      <c r="N2795">
        <v>1794.5719999999999</v>
      </c>
      <c r="O2795">
        <v>0.96099999999999997</v>
      </c>
      <c r="P2795">
        <v>1.3320000000000001</v>
      </c>
      <c r="Q2795">
        <v>0.85</v>
      </c>
      <c r="R2795">
        <v>4608</v>
      </c>
      <c r="S2795">
        <v>13.840999999999999</v>
      </c>
      <c r="T2795">
        <v>15630</v>
      </c>
      <c r="U2795">
        <v>46.948999999999998</v>
      </c>
      <c r="X2795">
        <v>16129</v>
      </c>
      <c r="Y2795">
        <v>48.448</v>
      </c>
      <c r="Z2795">
        <v>885844</v>
      </c>
      <c r="AA2795">
        <v>457930025</v>
      </c>
      <c r="AB2795">
        <v>1375.5160000000001</v>
      </c>
      <c r="AC2795">
        <v>2.661</v>
      </c>
      <c r="AD2795">
        <v>783625</v>
      </c>
      <c r="AE2795">
        <v>2.3540000000000001</v>
      </c>
      <c r="AF2795">
        <v>1.7999999999999999E-2</v>
      </c>
      <c r="AG2795">
        <v>55.6</v>
      </c>
      <c r="AH2795" t="s">
        <v>204</v>
      </c>
      <c r="AI2795">
        <v>320996483</v>
      </c>
      <c r="AJ2795">
        <v>176198701</v>
      </c>
      <c r="AK2795">
        <v>151837631</v>
      </c>
      <c r="AM2795">
        <v>1172229</v>
      </c>
      <c r="AN2795">
        <v>1083295</v>
      </c>
      <c r="AO2795">
        <v>96.68</v>
      </c>
      <c r="AP2795">
        <v>53.07</v>
      </c>
      <c r="AQ2795">
        <v>45.73</v>
      </c>
      <c r="AS2795">
        <v>3263</v>
      </c>
      <c r="AT2795">
        <v>393639</v>
      </c>
      <c r="AU2795">
        <v>0.11899999999999999</v>
      </c>
      <c r="AV2795">
        <v>46.76</v>
      </c>
      <c r="AW2795">
        <v>332915074</v>
      </c>
      <c r="AX2795">
        <v>35.607999999999997</v>
      </c>
      <c r="AY2795">
        <v>38.299999999999997</v>
      </c>
      <c r="AZ2795">
        <v>15.413</v>
      </c>
      <c r="BA2795">
        <v>9.7319999999999993</v>
      </c>
      <c r="BB2795">
        <v>54225.446000000004</v>
      </c>
      <c r="BC2795">
        <v>1.2</v>
      </c>
      <c r="BD2795">
        <v>151.089</v>
      </c>
      <c r="BE2795">
        <v>10.79</v>
      </c>
      <c r="BF2795">
        <v>19.100000000000001</v>
      </c>
      <c r="BG2795">
        <v>24.6</v>
      </c>
      <c r="BI2795">
        <v>2.77</v>
      </c>
      <c r="BJ2795">
        <v>78.86</v>
      </c>
      <c r="BK2795">
        <v>0.92600000000000005</v>
      </c>
    </row>
    <row r="2796" spans="1:67" x14ac:dyDescent="0.3">
      <c r="A2796" t="s">
        <v>210</v>
      </c>
      <c r="B2796" t="s">
        <v>211</v>
      </c>
      <c r="C2796" t="s">
        <v>116</v>
      </c>
      <c r="D2796" s="33">
        <v>44356</v>
      </c>
      <c r="E2796">
        <v>33518177</v>
      </c>
      <c r="F2796">
        <v>18557</v>
      </c>
      <c r="G2796">
        <v>14794</v>
      </c>
      <c r="H2796">
        <v>597920</v>
      </c>
      <c r="I2796">
        <v>480</v>
      </c>
      <c r="J2796">
        <v>431.85700000000003</v>
      </c>
      <c r="K2796">
        <v>100680.863</v>
      </c>
      <c r="L2796">
        <v>55.741</v>
      </c>
      <c r="M2796">
        <v>44.438000000000002</v>
      </c>
      <c r="N2796">
        <v>1796.0139999999999</v>
      </c>
      <c r="O2796">
        <v>1.4419999999999999</v>
      </c>
      <c r="P2796">
        <v>1.2969999999999999</v>
      </c>
      <c r="Q2796">
        <v>0.86</v>
      </c>
      <c r="R2796">
        <v>4479</v>
      </c>
      <c r="S2796">
        <v>13.454000000000001</v>
      </c>
      <c r="T2796">
        <v>15266</v>
      </c>
      <c r="U2796">
        <v>45.856000000000002</v>
      </c>
      <c r="X2796">
        <v>15698</v>
      </c>
      <c r="Y2796">
        <v>47.152999999999999</v>
      </c>
      <c r="Z2796">
        <v>867560</v>
      </c>
      <c r="AA2796">
        <v>458797585</v>
      </c>
      <c r="AB2796">
        <v>1378.1220000000001</v>
      </c>
      <c r="AC2796">
        <v>2.6059999999999999</v>
      </c>
      <c r="AD2796">
        <v>748969</v>
      </c>
      <c r="AE2796">
        <v>2.25</v>
      </c>
      <c r="AF2796">
        <v>1.7999999999999999E-2</v>
      </c>
      <c r="AG2796">
        <v>55.6</v>
      </c>
      <c r="AH2796" t="s">
        <v>204</v>
      </c>
      <c r="AI2796">
        <v>322159311</v>
      </c>
      <c r="AJ2796">
        <v>176589618</v>
      </c>
      <c r="AK2796">
        <v>152657712</v>
      </c>
      <c r="AM2796">
        <v>1162828</v>
      </c>
      <c r="AN2796">
        <v>1090156</v>
      </c>
      <c r="AO2796">
        <v>97.03</v>
      </c>
      <c r="AP2796">
        <v>53.19</v>
      </c>
      <c r="AQ2796">
        <v>45.98</v>
      </c>
      <c r="AS2796">
        <v>3284</v>
      </c>
      <c r="AT2796">
        <v>378933</v>
      </c>
      <c r="AU2796">
        <v>0.114</v>
      </c>
      <c r="AV2796">
        <v>46.76</v>
      </c>
      <c r="AW2796">
        <v>332915074</v>
      </c>
      <c r="AX2796">
        <v>35.607999999999997</v>
      </c>
      <c r="AY2796">
        <v>38.299999999999997</v>
      </c>
      <c r="AZ2796">
        <v>15.413</v>
      </c>
      <c r="BA2796">
        <v>9.7319999999999993</v>
      </c>
      <c r="BB2796">
        <v>54225.446000000004</v>
      </c>
      <c r="BC2796">
        <v>1.2</v>
      </c>
      <c r="BD2796">
        <v>151.089</v>
      </c>
      <c r="BE2796">
        <v>10.79</v>
      </c>
      <c r="BF2796">
        <v>19.100000000000001</v>
      </c>
      <c r="BG2796">
        <v>24.6</v>
      </c>
      <c r="BI2796">
        <v>2.77</v>
      </c>
      <c r="BJ2796">
        <v>78.86</v>
      </c>
      <c r="BK2796">
        <v>0.92600000000000005</v>
      </c>
    </row>
    <row r="2797" spans="1:67" x14ac:dyDescent="0.3">
      <c r="A2797" t="s">
        <v>210</v>
      </c>
      <c r="B2797" t="s">
        <v>211</v>
      </c>
      <c r="C2797" t="s">
        <v>116</v>
      </c>
      <c r="D2797" s="33">
        <v>44357</v>
      </c>
      <c r="E2797">
        <v>33532978</v>
      </c>
      <c r="F2797">
        <v>14801</v>
      </c>
      <c r="G2797">
        <v>14280.571</v>
      </c>
      <c r="H2797">
        <v>598339</v>
      </c>
      <c r="I2797">
        <v>419</v>
      </c>
      <c r="J2797">
        <v>400.85700000000003</v>
      </c>
      <c r="K2797">
        <v>100725.322</v>
      </c>
      <c r="L2797">
        <v>44.459000000000003</v>
      </c>
      <c r="M2797">
        <v>42.896000000000001</v>
      </c>
      <c r="N2797">
        <v>1797.2719999999999</v>
      </c>
      <c r="O2797">
        <v>1.2589999999999999</v>
      </c>
      <c r="P2797">
        <v>1.204</v>
      </c>
      <c r="Q2797">
        <v>0.86</v>
      </c>
      <c r="R2797">
        <v>4383</v>
      </c>
      <c r="S2797">
        <v>13.166</v>
      </c>
      <c r="T2797">
        <v>14838</v>
      </c>
      <c r="U2797">
        <v>44.57</v>
      </c>
      <c r="X2797">
        <v>15412</v>
      </c>
      <c r="Y2797">
        <v>46.293999999999997</v>
      </c>
      <c r="Z2797">
        <v>784800</v>
      </c>
      <c r="AA2797">
        <v>459582385</v>
      </c>
      <c r="AB2797">
        <v>1380.479</v>
      </c>
      <c r="AC2797">
        <v>2.3570000000000002</v>
      </c>
      <c r="AD2797">
        <v>719779</v>
      </c>
      <c r="AE2797">
        <v>2.1619999999999999</v>
      </c>
      <c r="AF2797">
        <v>1.7999999999999999E-2</v>
      </c>
      <c r="AG2797">
        <v>55.6</v>
      </c>
      <c r="AH2797" t="s">
        <v>204</v>
      </c>
      <c r="AI2797">
        <v>323326530</v>
      </c>
      <c r="AJ2797">
        <v>176993618</v>
      </c>
      <c r="AK2797">
        <v>153471636</v>
      </c>
      <c r="AM2797">
        <v>1167219</v>
      </c>
      <c r="AN2797">
        <v>1079210</v>
      </c>
      <c r="AO2797">
        <v>97.38</v>
      </c>
      <c r="AP2797">
        <v>53.31</v>
      </c>
      <c r="AQ2797">
        <v>46.23</v>
      </c>
      <c r="AS2797">
        <v>3251</v>
      </c>
      <c r="AT2797">
        <v>370584</v>
      </c>
      <c r="AU2797">
        <v>0.112</v>
      </c>
      <c r="AV2797">
        <v>46.76</v>
      </c>
      <c r="AW2797">
        <v>332915074</v>
      </c>
      <c r="AX2797">
        <v>35.607999999999997</v>
      </c>
      <c r="AY2797">
        <v>38.299999999999997</v>
      </c>
      <c r="AZ2797">
        <v>15.413</v>
      </c>
      <c r="BA2797">
        <v>9.7319999999999993</v>
      </c>
      <c r="BB2797">
        <v>54225.446000000004</v>
      </c>
      <c r="BC2797">
        <v>1.2</v>
      </c>
      <c r="BD2797">
        <v>151.089</v>
      </c>
      <c r="BE2797">
        <v>10.79</v>
      </c>
      <c r="BF2797">
        <v>19.100000000000001</v>
      </c>
      <c r="BG2797">
        <v>24.6</v>
      </c>
      <c r="BI2797">
        <v>2.77</v>
      </c>
      <c r="BJ2797">
        <v>78.86</v>
      </c>
      <c r="BK2797">
        <v>0.92600000000000005</v>
      </c>
    </row>
    <row r="2798" spans="1:67" x14ac:dyDescent="0.3">
      <c r="A2798" t="s">
        <v>210</v>
      </c>
      <c r="B2798" t="s">
        <v>211</v>
      </c>
      <c r="C2798" t="s">
        <v>116</v>
      </c>
      <c r="D2798" s="33">
        <v>44358</v>
      </c>
      <c r="E2798">
        <v>33558127</v>
      </c>
      <c r="F2798">
        <v>25149</v>
      </c>
      <c r="G2798">
        <v>15318.714</v>
      </c>
      <c r="H2798">
        <v>598874</v>
      </c>
      <c r="I2798">
        <v>535</v>
      </c>
      <c r="J2798">
        <v>402.42899999999997</v>
      </c>
      <c r="K2798">
        <v>100800.864</v>
      </c>
      <c r="L2798">
        <v>75.542000000000002</v>
      </c>
      <c r="M2798">
        <v>46.014000000000003</v>
      </c>
      <c r="N2798">
        <v>1798.8789999999999</v>
      </c>
      <c r="O2798">
        <v>1.607</v>
      </c>
      <c r="P2798">
        <v>1.2090000000000001</v>
      </c>
      <c r="Q2798">
        <v>0.86</v>
      </c>
      <c r="R2798">
        <v>4300</v>
      </c>
      <c r="S2798">
        <v>12.916</v>
      </c>
      <c r="T2798">
        <v>14421</v>
      </c>
      <c r="U2798">
        <v>43.317</v>
      </c>
      <c r="X2798">
        <v>15195</v>
      </c>
      <c r="Y2798">
        <v>45.642000000000003</v>
      </c>
      <c r="Z2798">
        <v>764327</v>
      </c>
      <c r="AA2798">
        <v>460346712</v>
      </c>
      <c r="AB2798">
        <v>1382.7750000000001</v>
      </c>
      <c r="AC2798">
        <v>2.2959999999999998</v>
      </c>
      <c r="AD2798">
        <v>704701</v>
      </c>
      <c r="AE2798">
        <v>2.117</v>
      </c>
      <c r="AF2798">
        <v>1.7999999999999999E-2</v>
      </c>
      <c r="AG2798">
        <v>55.6</v>
      </c>
      <c r="AH2798" t="s">
        <v>204</v>
      </c>
      <c r="AI2798">
        <v>324554842</v>
      </c>
      <c r="AJ2798">
        <v>177420893</v>
      </c>
      <c r="AK2798">
        <v>154323044</v>
      </c>
      <c r="AM2798">
        <v>1228312</v>
      </c>
      <c r="AN2798">
        <v>1054740</v>
      </c>
      <c r="AO2798">
        <v>97.75</v>
      </c>
      <c r="AP2798">
        <v>53.44</v>
      </c>
      <c r="AQ2798">
        <v>46.48</v>
      </c>
      <c r="AS2798">
        <v>3177</v>
      </c>
      <c r="AT2798">
        <v>360294</v>
      </c>
      <c r="AU2798">
        <v>0.109</v>
      </c>
      <c r="AV2798">
        <v>46.76</v>
      </c>
      <c r="AW2798">
        <v>332915074</v>
      </c>
      <c r="AX2798">
        <v>35.607999999999997</v>
      </c>
      <c r="AY2798">
        <v>38.299999999999997</v>
      </c>
      <c r="AZ2798">
        <v>15.413</v>
      </c>
      <c r="BA2798">
        <v>9.7319999999999993</v>
      </c>
      <c r="BB2798">
        <v>54225.446000000004</v>
      </c>
      <c r="BC2798">
        <v>1.2</v>
      </c>
      <c r="BD2798">
        <v>151.089</v>
      </c>
      <c r="BE2798">
        <v>10.79</v>
      </c>
      <c r="BF2798">
        <v>19.100000000000001</v>
      </c>
      <c r="BG2798">
        <v>24.6</v>
      </c>
      <c r="BI2798">
        <v>2.77</v>
      </c>
      <c r="BJ2798">
        <v>78.86</v>
      </c>
      <c r="BK2798">
        <v>0.92600000000000005</v>
      </c>
    </row>
    <row r="2799" spans="1:67" x14ac:dyDescent="0.3">
      <c r="A2799" t="s">
        <v>210</v>
      </c>
      <c r="B2799" t="s">
        <v>211</v>
      </c>
      <c r="C2799" t="s">
        <v>116</v>
      </c>
      <c r="D2799" s="33">
        <v>44359</v>
      </c>
      <c r="E2799">
        <v>33567318</v>
      </c>
      <c r="F2799">
        <v>9191</v>
      </c>
      <c r="G2799">
        <v>14401.571</v>
      </c>
      <c r="H2799">
        <v>599150</v>
      </c>
      <c r="I2799">
        <v>276</v>
      </c>
      <c r="J2799">
        <v>358.42899999999997</v>
      </c>
      <c r="K2799">
        <v>100828.47100000001</v>
      </c>
      <c r="L2799">
        <v>27.608000000000001</v>
      </c>
      <c r="M2799">
        <v>43.259</v>
      </c>
      <c r="N2799">
        <v>1799.7080000000001</v>
      </c>
      <c r="O2799">
        <v>0.82899999999999996</v>
      </c>
      <c r="P2799">
        <v>1.077</v>
      </c>
      <c r="Q2799">
        <v>0.85</v>
      </c>
      <c r="R2799">
        <v>4186</v>
      </c>
      <c r="S2799">
        <v>12.574</v>
      </c>
      <c r="T2799">
        <v>13940</v>
      </c>
      <c r="U2799">
        <v>41.872999999999998</v>
      </c>
      <c r="X2799">
        <v>14948</v>
      </c>
      <c r="Y2799">
        <v>44.9</v>
      </c>
      <c r="Z2799">
        <v>557477</v>
      </c>
      <c r="AA2799">
        <v>460904189</v>
      </c>
      <c r="AB2799">
        <v>1384.45</v>
      </c>
      <c r="AC2799">
        <v>1.675</v>
      </c>
      <c r="AD2799">
        <v>696213</v>
      </c>
      <c r="AE2799">
        <v>2.0910000000000002</v>
      </c>
      <c r="AF2799">
        <v>1.7999999999999999E-2</v>
      </c>
      <c r="AG2799">
        <v>55.6</v>
      </c>
      <c r="AH2799" t="s">
        <v>204</v>
      </c>
      <c r="AI2799">
        <v>325446619</v>
      </c>
      <c r="AJ2799">
        <v>177701221</v>
      </c>
      <c r="AK2799">
        <v>154964338</v>
      </c>
      <c r="AM2799">
        <v>891777</v>
      </c>
      <c r="AN2799">
        <v>1029435</v>
      </c>
      <c r="AO2799">
        <v>98.02</v>
      </c>
      <c r="AP2799">
        <v>53.52</v>
      </c>
      <c r="AQ2799">
        <v>46.67</v>
      </c>
      <c r="AS2799">
        <v>3101</v>
      </c>
      <c r="AT2799">
        <v>349940</v>
      </c>
      <c r="AU2799">
        <v>0.105</v>
      </c>
      <c r="AV2799">
        <v>46.76</v>
      </c>
      <c r="AW2799">
        <v>332915074</v>
      </c>
      <c r="AX2799">
        <v>35.607999999999997</v>
      </c>
      <c r="AY2799">
        <v>38.299999999999997</v>
      </c>
      <c r="AZ2799">
        <v>15.413</v>
      </c>
      <c r="BA2799">
        <v>9.7319999999999993</v>
      </c>
      <c r="BB2799">
        <v>54225.446000000004</v>
      </c>
      <c r="BC2799">
        <v>1.2</v>
      </c>
      <c r="BD2799">
        <v>151.089</v>
      </c>
      <c r="BE2799">
        <v>10.79</v>
      </c>
      <c r="BF2799">
        <v>19.100000000000001</v>
      </c>
      <c r="BG2799">
        <v>24.6</v>
      </c>
      <c r="BI2799">
        <v>2.77</v>
      </c>
      <c r="BJ2799">
        <v>78.86</v>
      </c>
      <c r="BK2799">
        <v>0.92600000000000005</v>
      </c>
    </row>
    <row r="2800" spans="1:67" x14ac:dyDescent="0.3">
      <c r="A2800" t="s">
        <v>210</v>
      </c>
      <c r="B2800" t="s">
        <v>211</v>
      </c>
      <c r="C2800" t="s">
        <v>116</v>
      </c>
      <c r="D2800" s="33">
        <v>44360</v>
      </c>
      <c r="E2800">
        <v>33572587</v>
      </c>
      <c r="F2800">
        <v>5269</v>
      </c>
      <c r="G2800">
        <v>14294</v>
      </c>
      <c r="H2800">
        <v>599257</v>
      </c>
      <c r="I2800">
        <v>107</v>
      </c>
      <c r="J2800">
        <v>350.42899999999997</v>
      </c>
      <c r="K2800">
        <v>100844.298</v>
      </c>
      <c r="L2800">
        <v>15.827</v>
      </c>
      <c r="M2800">
        <v>42.936</v>
      </c>
      <c r="N2800">
        <v>1800.03</v>
      </c>
      <c r="O2800">
        <v>0.32100000000000001</v>
      </c>
      <c r="P2800">
        <v>1.0529999999999999</v>
      </c>
      <c r="Q2800">
        <v>0.85</v>
      </c>
      <c r="R2800">
        <v>4049</v>
      </c>
      <c r="S2800">
        <v>12.162000000000001</v>
      </c>
      <c r="T2800">
        <v>13957</v>
      </c>
      <c r="U2800">
        <v>41.923999999999999</v>
      </c>
      <c r="X2800">
        <v>14824</v>
      </c>
      <c r="Y2800">
        <v>44.527999999999999</v>
      </c>
      <c r="Z2800">
        <v>345632</v>
      </c>
      <c r="AA2800">
        <v>461249821</v>
      </c>
      <c r="AB2800">
        <v>1385.4880000000001</v>
      </c>
      <c r="AC2800">
        <v>1.038</v>
      </c>
      <c r="AD2800">
        <v>692890</v>
      </c>
      <c r="AE2800">
        <v>2.081</v>
      </c>
      <c r="AF2800">
        <v>1.7999999999999999E-2</v>
      </c>
      <c r="AG2800">
        <v>55.6</v>
      </c>
      <c r="AH2800" t="s">
        <v>204</v>
      </c>
      <c r="AI2800">
        <v>325838886</v>
      </c>
      <c r="AJ2800">
        <v>177814565</v>
      </c>
      <c r="AK2800">
        <v>155260216</v>
      </c>
      <c r="AM2800">
        <v>392267</v>
      </c>
      <c r="AN2800">
        <v>1011827</v>
      </c>
      <c r="AO2800">
        <v>98.14</v>
      </c>
      <c r="AP2800">
        <v>53.56</v>
      </c>
      <c r="AQ2800">
        <v>46.76</v>
      </c>
      <c r="AS2800">
        <v>3048</v>
      </c>
      <c r="AT2800">
        <v>341675</v>
      </c>
      <c r="AU2800">
        <v>0.10299999999999999</v>
      </c>
      <c r="AV2800">
        <v>46.76</v>
      </c>
      <c r="AW2800">
        <v>332915074</v>
      </c>
      <c r="AX2800">
        <v>35.607999999999997</v>
      </c>
      <c r="AY2800">
        <v>38.299999999999997</v>
      </c>
      <c r="AZ2800">
        <v>15.413</v>
      </c>
      <c r="BA2800">
        <v>9.7319999999999993</v>
      </c>
      <c r="BB2800">
        <v>54225.446000000004</v>
      </c>
      <c r="BC2800">
        <v>1.2</v>
      </c>
      <c r="BD2800">
        <v>151.089</v>
      </c>
      <c r="BE2800">
        <v>10.79</v>
      </c>
      <c r="BF2800">
        <v>19.100000000000001</v>
      </c>
      <c r="BG2800">
        <v>24.6</v>
      </c>
      <c r="BI2800">
        <v>2.77</v>
      </c>
      <c r="BJ2800">
        <v>78.86</v>
      </c>
      <c r="BK2800">
        <v>0.92600000000000005</v>
      </c>
      <c r="BL2800">
        <v>639480.80000000005</v>
      </c>
      <c r="BM2800">
        <v>14.82</v>
      </c>
      <c r="BN2800">
        <v>4.54</v>
      </c>
      <c r="BO2800">
        <v>1920.85264363848</v>
      </c>
    </row>
    <row r="2801" spans="1:67" x14ac:dyDescent="0.3">
      <c r="A2801" t="s">
        <v>210</v>
      </c>
      <c r="B2801" t="s">
        <v>211</v>
      </c>
      <c r="C2801" t="s">
        <v>116</v>
      </c>
      <c r="D2801" s="33">
        <v>44361</v>
      </c>
      <c r="E2801">
        <v>33584344</v>
      </c>
      <c r="F2801">
        <v>11757</v>
      </c>
      <c r="G2801">
        <v>13964.571</v>
      </c>
      <c r="H2801">
        <v>599442</v>
      </c>
      <c r="I2801">
        <v>185</v>
      </c>
      <c r="J2801">
        <v>331.714</v>
      </c>
      <c r="K2801">
        <v>100879.614</v>
      </c>
      <c r="L2801">
        <v>35.314999999999998</v>
      </c>
      <c r="M2801">
        <v>41.945999999999998</v>
      </c>
      <c r="N2801">
        <v>1800.585</v>
      </c>
      <c r="O2801">
        <v>0.55600000000000005</v>
      </c>
      <c r="P2801">
        <v>0.996</v>
      </c>
      <c r="Q2801">
        <v>0.84</v>
      </c>
      <c r="R2801">
        <v>4068</v>
      </c>
      <c r="S2801">
        <v>12.218999999999999</v>
      </c>
      <c r="T2801">
        <v>13929</v>
      </c>
      <c r="U2801">
        <v>41.838999999999999</v>
      </c>
      <c r="X2801">
        <v>14716</v>
      </c>
      <c r="Y2801">
        <v>44.203000000000003</v>
      </c>
      <c r="Z2801">
        <v>597765</v>
      </c>
      <c r="AA2801">
        <v>461847586</v>
      </c>
      <c r="AB2801">
        <v>1387.2829999999999</v>
      </c>
      <c r="AC2801">
        <v>1.796</v>
      </c>
      <c r="AD2801">
        <v>686201</v>
      </c>
      <c r="AE2801">
        <v>2.0609999999999999</v>
      </c>
      <c r="AF2801">
        <v>1.7000000000000001E-2</v>
      </c>
      <c r="AG2801">
        <v>58.8</v>
      </c>
      <c r="AH2801" t="s">
        <v>204</v>
      </c>
      <c r="AI2801">
        <v>326749926</v>
      </c>
      <c r="AJ2801">
        <v>178146533</v>
      </c>
      <c r="AK2801">
        <v>155878921</v>
      </c>
      <c r="AM2801">
        <v>911040</v>
      </c>
      <c r="AN2801">
        <v>989382</v>
      </c>
      <c r="AO2801">
        <v>98.42</v>
      </c>
      <c r="AP2801">
        <v>53.66</v>
      </c>
      <c r="AQ2801">
        <v>46.95</v>
      </c>
      <c r="AS2801">
        <v>2980</v>
      </c>
      <c r="AT2801">
        <v>335893</v>
      </c>
      <c r="AU2801">
        <v>0.10100000000000001</v>
      </c>
      <c r="AV2801">
        <v>58.8</v>
      </c>
      <c r="AW2801">
        <v>332915074</v>
      </c>
      <c r="AX2801">
        <v>35.607999999999997</v>
      </c>
      <c r="AY2801">
        <v>38.299999999999997</v>
      </c>
      <c r="AZ2801">
        <v>15.413</v>
      </c>
      <c r="BA2801">
        <v>9.7319999999999993</v>
      </c>
      <c r="BB2801">
        <v>54225.446000000004</v>
      </c>
      <c r="BC2801">
        <v>1.2</v>
      </c>
      <c r="BD2801">
        <v>151.089</v>
      </c>
      <c r="BE2801">
        <v>10.79</v>
      </c>
      <c r="BF2801">
        <v>19.100000000000001</v>
      </c>
      <c r="BG2801">
        <v>24.6</v>
      </c>
      <c r="BI2801">
        <v>2.77</v>
      </c>
      <c r="BJ2801">
        <v>78.86</v>
      </c>
      <c r="BK2801">
        <v>0.92600000000000005</v>
      </c>
    </row>
    <row r="2802" spans="1:67" x14ac:dyDescent="0.3">
      <c r="A2802" t="s">
        <v>210</v>
      </c>
      <c r="B2802" t="s">
        <v>211</v>
      </c>
      <c r="C2802" t="s">
        <v>116</v>
      </c>
      <c r="D2802" s="33">
        <v>44362</v>
      </c>
      <c r="E2802">
        <v>33595089</v>
      </c>
      <c r="F2802">
        <v>10745</v>
      </c>
      <c r="G2802">
        <v>13638.429</v>
      </c>
      <c r="H2802">
        <v>599772</v>
      </c>
      <c r="I2802">
        <v>330</v>
      </c>
      <c r="J2802">
        <v>333.14299999999997</v>
      </c>
      <c r="K2802">
        <v>100911.889</v>
      </c>
      <c r="L2802">
        <v>32.274999999999999</v>
      </c>
      <c r="M2802">
        <v>40.966999999999999</v>
      </c>
      <c r="N2802">
        <v>1801.577</v>
      </c>
      <c r="O2802">
        <v>0.99099999999999999</v>
      </c>
      <c r="P2802">
        <v>1.0009999999999999</v>
      </c>
      <c r="Q2802">
        <v>0.84</v>
      </c>
      <c r="R2802">
        <v>3939</v>
      </c>
      <c r="S2802">
        <v>11.832000000000001</v>
      </c>
      <c r="T2802">
        <v>13722</v>
      </c>
      <c r="U2802">
        <v>41.218000000000004</v>
      </c>
      <c r="X2802">
        <v>14392</v>
      </c>
      <c r="Y2802">
        <v>43.23</v>
      </c>
      <c r="Z2802">
        <v>831820</v>
      </c>
      <c r="AA2802">
        <v>462679406</v>
      </c>
      <c r="AB2802">
        <v>1389.7819999999999</v>
      </c>
      <c r="AC2802">
        <v>2.4990000000000001</v>
      </c>
      <c r="AD2802">
        <v>678483</v>
      </c>
      <c r="AE2802">
        <v>2.0379999999999998</v>
      </c>
      <c r="AF2802">
        <v>1.7000000000000001E-2</v>
      </c>
      <c r="AG2802">
        <v>58.8</v>
      </c>
      <c r="AH2802" t="s">
        <v>204</v>
      </c>
      <c r="AI2802">
        <v>327726138</v>
      </c>
      <c r="AJ2802">
        <v>178506880</v>
      </c>
      <c r="AK2802">
        <v>156538637</v>
      </c>
      <c r="AM2802">
        <v>976212</v>
      </c>
      <c r="AN2802">
        <v>961379</v>
      </c>
      <c r="AO2802">
        <v>98.71</v>
      </c>
      <c r="AP2802">
        <v>53.77</v>
      </c>
      <c r="AQ2802">
        <v>47.15</v>
      </c>
      <c r="AS2802">
        <v>2896</v>
      </c>
      <c r="AT2802">
        <v>329740</v>
      </c>
      <c r="AU2802">
        <v>9.9000000000000005E-2</v>
      </c>
      <c r="AV2802">
        <v>58.8</v>
      </c>
      <c r="AW2802">
        <v>332915074</v>
      </c>
      <c r="AX2802">
        <v>35.607999999999997</v>
      </c>
      <c r="AY2802">
        <v>38.299999999999997</v>
      </c>
      <c r="AZ2802">
        <v>15.413</v>
      </c>
      <c r="BA2802">
        <v>9.7319999999999993</v>
      </c>
      <c r="BB2802">
        <v>54225.446000000004</v>
      </c>
      <c r="BC2802">
        <v>1.2</v>
      </c>
      <c r="BD2802">
        <v>151.089</v>
      </c>
      <c r="BE2802">
        <v>10.79</v>
      </c>
      <c r="BF2802">
        <v>19.100000000000001</v>
      </c>
      <c r="BG2802">
        <v>24.6</v>
      </c>
      <c r="BI2802">
        <v>2.77</v>
      </c>
      <c r="BJ2802">
        <v>78.86</v>
      </c>
      <c r="BK2802">
        <v>0.92600000000000005</v>
      </c>
    </row>
    <row r="2803" spans="1:67" x14ac:dyDescent="0.3">
      <c r="A2803" t="s">
        <v>210</v>
      </c>
      <c r="B2803" t="s">
        <v>211</v>
      </c>
      <c r="C2803" t="s">
        <v>116</v>
      </c>
      <c r="D2803" s="33">
        <v>44363</v>
      </c>
      <c r="E2803">
        <v>33606988</v>
      </c>
      <c r="F2803">
        <v>11899</v>
      </c>
      <c r="G2803">
        <v>12687.286</v>
      </c>
      <c r="H2803">
        <v>600160</v>
      </c>
      <c r="I2803">
        <v>388</v>
      </c>
      <c r="J2803">
        <v>320</v>
      </c>
      <c r="K2803">
        <v>100947.63099999999</v>
      </c>
      <c r="L2803">
        <v>35.741999999999997</v>
      </c>
      <c r="M2803">
        <v>38.11</v>
      </c>
      <c r="N2803">
        <v>1802.742</v>
      </c>
      <c r="O2803">
        <v>1.165</v>
      </c>
      <c r="P2803">
        <v>0.96099999999999997</v>
      </c>
      <c r="Q2803">
        <v>0.84</v>
      </c>
      <c r="R2803">
        <v>3880</v>
      </c>
      <c r="S2803">
        <v>11.654999999999999</v>
      </c>
      <c r="T2803">
        <v>13496</v>
      </c>
      <c r="U2803">
        <v>40.539000000000001</v>
      </c>
      <c r="X2803">
        <v>14230</v>
      </c>
      <c r="Y2803">
        <v>42.744</v>
      </c>
      <c r="Z2803">
        <v>791848</v>
      </c>
      <c r="AA2803">
        <v>463471254</v>
      </c>
      <c r="AB2803">
        <v>1392.1610000000001</v>
      </c>
      <c r="AC2803">
        <v>2.379</v>
      </c>
      <c r="AD2803">
        <v>667667</v>
      </c>
      <c r="AE2803">
        <v>2.0059999999999998</v>
      </c>
      <c r="AF2803">
        <v>1.7000000000000001E-2</v>
      </c>
      <c r="AG2803">
        <v>58.8</v>
      </c>
      <c r="AH2803" t="s">
        <v>204</v>
      </c>
      <c r="AI2803">
        <v>328668602</v>
      </c>
      <c r="AJ2803">
        <v>178864956</v>
      </c>
      <c r="AK2803">
        <v>157168327</v>
      </c>
      <c r="AM2803">
        <v>942464</v>
      </c>
      <c r="AN2803">
        <v>929899</v>
      </c>
      <c r="AO2803">
        <v>98.99</v>
      </c>
      <c r="AP2803">
        <v>53.87</v>
      </c>
      <c r="AQ2803">
        <v>47.34</v>
      </c>
      <c r="AS2803">
        <v>2801</v>
      </c>
      <c r="AT2803">
        <v>325048</v>
      </c>
      <c r="AU2803">
        <v>9.8000000000000004E-2</v>
      </c>
      <c r="AV2803">
        <v>58.8</v>
      </c>
      <c r="AW2803">
        <v>332915074</v>
      </c>
      <c r="AX2803">
        <v>35.607999999999997</v>
      </c>
      <c r="AY2803">
        <v>38.299999999999997</v>
      </c>
      <c r="AZ2803">
        <v>15.413</v>
      </c>
      <c r="BA2803">
        <v>9.7319999999999993</v>
      </c>
      <c r="BB2803">
        <v>54225.446000000004</v>
      </c>
      <c r="BC2803">
        <v>1.2</v>
      </c>
      <c r="BD2803">
        <v>151.089</v>
      </c>
      <c r="BE2803">
        <v>10.79</v>
      </c>
      <c r="BF2803">
        <v>19.100000000000001</v>
      </c>
      <c r="BG2803">
        <v>24.6</v>
      </c>
      <c r="BI2803">
        <v>2.77</v>
      </c>
      <c r="BJ2803">
        <v>78.86</v>
      </c>
      <c r="BK2803">
        <v>0.92600000000000005</v>
      </c>
    </row>
    <row r="2804" spans="1:67" x14ac:dyDescent="0.3">
      <c r="A2804" t="s">
        <v>210</v>
      </c>
      <c r="B2804" t="s">
        <v>211</v>
      </c>
      <c r="C2804" t="s">
        <v>116</v>
      </c>
      <c r="D2804" s="33">
        <v>44364</v>
      </c>
      <c r="E2804">
        <v>33618751</v>
      </c>
      <c r="F2804">
        <v>11763</v>
      </c>
      <c r="G2804">
        <v>12253.286</v>
      </c>
      <c r="H2804">
        <v>600480</v>
      </c>
      <c r="I2804">
        <v>320</v>
      </c>
      <c r="J2804">
        <v>305.85700000000003</v>
      </c>
      <c r="K2804">
        <v>100982.96400000001</v>
      </c>
      <c r="L2804">
        <v>35.332999999999998</v>
      </c>
      <c r="M2804">
        <v>36.805999999999997</v>
      </c>
      <c r="N2804">
        <v>1803.703</v>
      </c>
      <c r="O2804">
        <v>0.96099999999999997</v>
      </c>
      <c r="P2804">
        <v>0.91900000000000004</v>
      </c>
      <c r="Q2804">
        <v>0.85</v>
      </c>
      <c r="R2804">
        <v>3806</v>
      </c>
      <c r="S2804">
        <v>11.432</v>
      </c>
      <c r="T2804">
        <v>13094</v>
      </c>
      <c r="U2804">
        <v>39.331000000000003</v>
      </c>
      <c r="X2804">
        <v>13968</v>
      </c>
      <c r="Y2804">
        <v>41.957000000000001</v>
      </c>
      <c r="Z2804">
        <v>725108</v>
      </c>
      <c r="AA2804">
        <v>464196362</v>
      </c>
      <c r="AB2804">
        <v>1394.3389999999999</v>
      </c>
      <c r="AC2804">
        <v>2.1779999999999999</v>
      </c>
      <c r="AD2804">
        <v>659140</v>
      </c>
      <c r="AE2804">
        <v>1.98</v>
      </c>
      <c r="AF2804">
        <v>1.7000000000000001E-2</v>
      </c>
      <c r="AG2804">
        <v>58.8</v>
      </c>
      <c r="AH2804" t="s">
        <v>204</v>
      </c>
      <c r="AI2804">
        <v>329561022</v>
      </c>
      <c r="AJ2804">
        <v>179216373</v>
      </c>
      <c r="AK2804">
        <v>157758282</v>
      </c>
      <c r="AM2804">
        <v>892420</v>
      </c>
      <c r="AN2804">
        <v>890642</v>
      </c>
      <c r="AO2804">
        <v>99.26</v>
      </c>
      <c r="AP2804">
        <v>53.98</v>
      </c>
      <c r="AQ2804">
        <v>47.52</v>
      </c>
      <c r="AS2804">
        <v>2683</v>
      </c>
      <c r="AT2804">
        <v>317536</v>
      </c>
      <c r="AU2804">
        <v>9.6000000000000002E-2</v>
      </c>
      <c r="AV2804">
        <v>58.8</v>
      </c>
      <c r="AW2804">
        <v>332915074</v>
      </c>
      <c r="AX2804">
        <v>35.607999999999997</v>
      </c>
      <c r="AY2804">
        <v>38.299999999999997</v>
      </c>
      <c r="AZ2804">
        <v>15.413</v>
      </c>
      <c r="BA2804">
        <v>9.7319999999999993</v>
      </c>
      <c r="BB2804">
        <v>54225.446000000004</v>
      </c>
      <c r="BC2804">
        <v>1.2</v>
      </c>
      <c r="BD2804">
        <v>151.089</v>
      </c>
      <c r="BE2804">
        <v>10.79</v>
      </c>
      <c r="BF2804">
        <v>19.100000000000001</v>
      </c>
      <c r="BG2804">
        <v>24.6</v>
      </c>
      <c r="BI2804">
        <v>2.77</v>
      </c>
      <c r="BJ2804">
        <v>78.86</v>
      </c>
      <c r="BK2804">
        <v>0.92600000000000005</v>
      </c>
    </row>
    <row r="2805" spans="1:67" x14ac:dyDescent="0.3">
      <c r="A2805" t="s">
        <v>210</v>
      </c>
      <c r="B2805" t="s">
        <v>211</v>
      </c>
      <c r="C2805" t="s">
        <v>116</v>
      </c>
      <c r="D2805" s="33">
        <v>44365</v>
      </c>
      <c r="E2805">
        <v>33639936</v>
      </c>
      <c r="F2805">
        <v>21185</v>
      </c>
      <c r="G2805">
        <v>11687</v>
      </c>
      <c r="H2805">
        <v>601086</v>
      </c>
      <c r="I2805">
        <v>606</v>
      </c>
      <c r="J2805">
        <v>316</v>
      </c>
      <c r="K2805">
        <v>101046.599</v>
      </c>
      <c r="L2805">
        <v>63.634999999999998</v>
      </c>
      <c r="M2805">
        <v>35.104999999999997</v>
      </c>
      <c r="N2805">
        <v>1805.5239999999999</v>
      </c>
      <c r="O2805">
        <v>1.82</v>
      </c>
      <c r="P2805">
        <v>0.94899999999999995</v>
      </c>
      <c r="Q2805">
        <v>0.87</v>
      </c>
      <c r="R2805">
        <v>3739</v>
      </c>
      <c r="S2805">
        <v>11.231</v>
      </c>
      <c r="T2805">
        <v>12855</v>
      </c>
      <c r="U2805">
        <v>38.613</v>
      </c>
      <c r="X2805">
        <v>13737</v>
      </c>
      <c r="Y2805">
        <v>41.262999999999998</v>
      </c>
      <c r="Z2805">
        <v>693577</v>
      </c>
      <c r="AA2805">
        <v>464889939</v>
      </c>
      <c r="AB2805">
        <v>1396.422</v>
      </c>
      <c r="AC2805">
        <v>2.0830000000000002</v>
      </c>
      <c r="AD2805">
        <v>649032</v>
      </c>
      <c r="AE2805">
        <v>1.95</v>
      </c>
      <c r="AF2805">
        <v>1.7999999999999999E-2</v>
      </c>
      <c r="AG2805">
        <v>55.6</v>
      </c>
      <c r="AH2805" t="s">
        <v>204</v>
      </c>
      <c r="AI2805">
        <v>330480266</v>
      </c>
      <c r="AJ2805">
        <v>179584450</v>
      </c>
      <c r="AK2805">
        <v>158353529</v>
      </c>
      <c r="AM2805">
        <v>919244</v>
      </c>
      <c r="AN2805">
        <v>846489</v>
      </c>
      <c r="AO2805">
        <v>99.54</v>
      </c>
      <c r="AP2805">
        <v>54.09</v>
      </c>
      <c r="AQ2805">
        <v>47.7</v>
      </c>
      <c r="AS2805">
        <v>2550</v>
      </c>
      <c r="AT2805">
        <v>309080</v>
      </c>
      <c r="AU2805">
        <v>9.2999999999999999E-2</v>
      </c>
      <c r="AV2805">
        <v>58.8</v>
      </c>
      <c r="AW2805">
        <v>332915074</v>
      </c>
      <c r="AX2805">
        <v>35.607999999999997</v>
      </c>
      <c r="AY2805">
        <v>38.299999999999997</v>
      </c>
      <c r="AZ2805">
        <v>15.413</v>
      </c>
      <c r="BA2805">
        <v>9.7319999999999993</v>
      </c>
      <c r="BB2805">
        <v>54225.446000000004</v>
      </c>
      <c r="BC2805">
        <v>1.2</v>
      </c>
      <c r="BD2805">
        <v>151.089</v>
      </c>
      <c r="BE2805">
        <v>10.79</v>
      </c>
      <c r="BF2805">
        <v>19.100000000000001</v>
      </c>
      <c r="BG2805">
        <v>24.6</v>
      </c>
      <c r="BI2805">
        <v>2.77</v>
      </c>
      <c r="BJ2805">
        <v>78.86</v>
      </c>
      <c r="BK2805">
        <v>0.92600000000000005</v>
      </c>
    </row>
    <row r="2806" spans="1:67" x14ac:dyDescent="0.3">
      <c r="A2806" t="s">
        <v>210</v>
      </c>
      <c r="B2806" t="s">
        <v>211</v>
      </c>
      <c r="C2806" t="s">
        <v>116</v>
      </c>
      <c r="D2806" s="33">
        <v>44366</v>
      </c>
      <c r="E2806">
        <v>33648994</v>
      </c>
      <c r="F2806">
        <v>9058</v>
      </c>
      <c r="G2806">
        <v>11668</v>
      </c>
      <c r="H2806">
        <v>601268</v>
      </c>
      <c r="I2806">
        <v>182</v>
      </c>
      <c r="J2806">
        <v>302.57100000000003</v>
      </c>
      <c r="K2806">
        <v>101073.807</v>
      </c>
      <c r="L2806">
        <v>27.207999999999998</v>
      </c>
      <c r="M2806">
        <v>35.048000000000002</v>
      </c>
      <c r="N2806">
        <v>1806.07</v>
      </c>
      <c r="O2806">
        <v>0.54700000000000004</v>
      </c>
      <c r="P2806">
        <v>0.90900000000000003</v>
      </c>
      <c r="Q2806">
        <v>0.91</v>
      </c>
      <c r="R2806">
        <v>3673</v>
      </c>
      <c r="S2806">
        <v>11.032999999999999</v>
      </c>
      <c r="T2806">
        <v>12483</v>
      </c>
      <c r="U2806">
        <v>37.496000000000002</v>
      </c>
      <c r="X2806">
        <v>13551</v>
      </c>
      <c r="Y2806">
        <v>40.704000000000001</v>
      </c>
      <c r="Z2806">
        <v>496823</v>
      </c>
      <c r="AA2806">
        <v>465386762</v>
      </c>
      <c r="AB2806">
        <v>1397.914</v>
      </c>
      <c r="AC2806">
        <v>1.492</v>
      </c>
      <c r="AD2806">
        <v>640368</v>
      </c>
      <c r="AE2806">
        <v>1.9239999999999999</v>
      </c>
      <c r="AF2806">
        <v>1.7999999999999999E-2</v>
      </c>
      <c r="AG2806">
        <v>55.6</v>
      </c>
      <c r="AH2806" t="s">
        <v>204</v>
      </c>
      <c r="AI2806">
        <v>331054816</v>
      </c>
      <c r="AJ2806">
        <v>179815504</v>
      </c>
      <c r="AK2806">
        <v>158722594</v>
      </c>
      <c r="AM2806">
        <v>574550</v>
      </c>
      <c r="AN2806">
        <v>801171</v>
      </c>
      <c r="AO2806">
        <v>99.71</v>
      </c>
      <c r="AP2806">
        <v>54.16</v>
      </c>
      <c r="AQ2806">
        <v>47.81</v>
      </c>
      <c r="AS2806">
        <v>2413</v>
      </c>
      <c r="AT2806">
        <v>302040</v>
      </c>
      <c r="AU2806">
        <v>9.0999999999999998E-2</v>
      </c>
      <c r="AV2806">
        <v>58.8</v>
      </c>
      <c r="AW2806">
        <v>332915074</v>
      </c>
      <c r="AX2806">
        <v>35.607999999999997</v>
      </c>
      <c r="AY2806">
        <v>38.299999999999997</v>
      </c>
      <c r="AZ2806">
        <v>15.413</v>
      </c>
      <c r="BA2806">
        <v>9.7319999999999993</v>
      </c>
      <c r="BB2806">
        <v>54225.446000000004</v>
      </c>
      <c r="BC2806">
        <v>1.2</v>
      </c>
      <c r="BD2806">
        <v>151.089</v>
      </c>
      <c r="BE2806">
        <v>10.79</v>
      </c>
      <c r="BF2806">
        <v>19.100000000000001</v>
      </c>
      <c r="BG2806">
        <v>24.6</v>
      </c>
      <c r="BI2806">
        <v>2.77</v>
      </c>
      <c r="BJ2806">
        <v>78.86</v>
      </c>
      <c r="BK2806">
        <v>0.92600000000000005</v>
      </c>
    </row>
    <row r="2807" spans="1:67" x14ac:dyDescent="0.3">
      <c r="A2807" t="s">
        <v>210</v>
      </c>
      <c r="B2807" t="s">
        <v>211</v>
      </c>
      <c r="C2807" t="s">
        <v>116</v>
      </c>
      <c r="D2807" s="33">
        <v>44367</v>
      </c>
      <c r="E2807">
        <v>33653917</v>
      </c>
      <c r="F2807">
        <v>4923</v>
      </c>
      <c r="G2807">
        <v>11618.571</v>
      </c>
      <c r="H2807">
        <v>601344</v>
      </c>
      <c r="I2807">
        <v>76</v>
      </c>
      <c r="J2807">
        <v>298.14299999999997</v>
      </c>
      <c r="K2807">
        <v>101088.595</v>
      </c>
      <c r="L2807">
        <v>14.788</v>
      </c>
      <c r="M2807">
        <v>34.9</v>
      </c>
      <c r="N2807">
        <v>1806.299</v>
      </c>
      <c r="O2807">
        <v>0.22800000000000001</v>
      </c>
      <c r="P2807">
        <v>0.89600000000000002</v>
      </c>
      <c r="Q2807">
        <v>0.92</v>
      </c>
      <c r="R2807">
        <v>3663</v>
      </c>
      <c r="S2807">
        <v>11.003</v>
      </c>
      <c r="T2807">
        <v>12503</v>
      </c>
      <c r="U2807">
        <v>37.555999999999997</v>
      </c>
      <c r="X2807">
        <v>13337</v>
      </c>
      <c r="Y2807">
        <v>40.061</v>
      </c>
      <c r="Z2807">
        <v>333413</v>
      </c>
      <c r="AA2807">
        <v>465720175</v>
      </c>
      <c r="AB2807">
        <v>1398.9159999999999</v>
      </c>
      <c r="AC2807">
        <v>1.0009999999999999</v>
      </c>
      <c r="AD2807">
        <v>638622</v>
      </c>
      <c r="AE2807">
        <v>1.9179999999999999</v>
      </c>
      <c r="AF2807">
        <v>1.7999999999999999E-2</v>
      </c>
      <c r="AG2807">
        <v>55.6</v>
      </c>
      <c r="AH2807" t="s">
        <v>204</v>
      </c>
      <c r="AI2807">
        <v>331331122</v>
      </c>
      <c r="AJ2807">
        <v>179927769</v>
      </c>
      <c r="AK2807">
        <v>158898347</v>
      </c>
      <c r="AM2807">
        <v>276306</v>
      </c>
      <c r="AN2807">
        <v>784605</v>
      </c>
      <c r="AO2807">
        <v>99.8</v>
      </c>
      <c r="AP2807">
        <v>54.19</v>
      </c>
      <c r="AQ2807">
        <v>47.86</v>
      </c>
      <c r="AS2807">
        <v>2363</v>
      </c>
      <c r="AT2807">
        <v>301886</v>
      </c>
      <c r="AU2807">
        <v>9.0999999999999998E-2</v>
      </c>
      <c r="AV2807">
        <v>58.8</v>
      </c>
      <c r="AW2807">
        <v>332915074</v>
      </c>
      <c r="AX2807">
        <v>35.607999999999997</v>
      </c>
      <c r="AY2807">
        <v>38.299999999999997</v>
      </c>
      <c r="AZ2807">
        <v>15.413</v>
      </c>
      <c r="BA2807">
        <v>9.7319999999999993</v>
      </c>
      <c r="BB2807">
        <v>54225.446000000004</v>
      </c>
      <c r="BC2807">
        <v>1.2</v>
      </c>
      <c r="BD2807">
        <v>151.089</v>
      </c>
      <c r="BE2807">
        <v>10.79</v>
      </c>
      <c r="BF2807">
        <v>19.100000000000001</v>
      </c>
      <c r="BG2807">
        <v>24.6</v>
      </c>
      <c r="BI2807">
        <v>2.77</v>
      </c>
      <c r="BJ2807">
        <v>78.86</v>
      </c>
      <c r="BK2807">
        <v>0.92600000000000005</v>
      </c>
      <c r="BL2807">
        <v>642691.6</v>
      </c>
      <c r="BM2807">
        <v>14.71</v>
      </c>
      <c r="BN2807">
        <v>5.95</v>
      </c>
      <c r="BO2807">
        <v>1930.49714534704</v>
      </c>
    </row>
    <row r="2808" spans="1:67" x14ac:dyDescent="0.3">
      <c r="A2808" t="s">
        <v>210</v>
      </c>
      <c r="B2808" t="s">
        <v>211</v>
      </c>
      <c r="C2808" t="s">
        <v>116</v>
      </c>
      <c r="D2808" s="33">
        <v>44368</v>
      </c>
      <c r="E2808">
        <v>33664443</v>
      </c>
      <c r="F2808">
        <v>10526</v>
      </c>
      <c r="G2808">
        <v>11442.714</v>
      </c>
      <c r="H2808">
        <v>601604</v>
      </c>
      <c r="I2808">
        <v>260</v>
      </c>
      <c r="J2808">
        <v>308.85700000000003</v>
      </c>
      <c r="K2808">
        <v>101120.212</v>
      </c>
      <c r="L2808">
        <v>31.617999999999999</v>
      </c>
      <c r="M2808">
        <v>34.371000000000002</v>
      </c>
      <c r="N2808">
        <v>1807.079</v>
      </c>
      <c r="O2808">
        <v>0.78100000000000003</v>
      </c>
      <c r="P2808">
        <v>0.92800000000000005</v>
      </c>
      <c r="Q2808">
        <v>0.94</v>
      </c>
      <c r="R2808">
        <v>3708</v>
      </c>
      <c r="S2808">
        <v>11.138</v>
      </c>
      <c r="T2808">
        <v>12593</v>
      </c>
      <c r="U2808">
        <v>37.826000000000001</v>
      </c>
      <c r="X2808">
        <v>13181</v>
      </c>
      <c r="Y2808">
        <v>39.593000000000004</v>
      </c>
      <c r="Z2808">
        <v>570790</v>
      </c>
      <c r="AA2808">
        <v>466290965</v>
      </c>
      <c r="AB2808">
        <v>1400.63</v>
      </c>
      <c r="AC2808">
        <v>1.7150000000000001</v>
      </c>
      <c r="AD2808">
        <v>634768</v>
      </c>
      <c r="AE2808">
        <v>1.907</v>
      </c>
      <c r="AF2808">
        <v>1.7999999999999999E-2</v>
      </c>
      <c r="AG2808">
        <v>55.6</v>
      </c>
      <c r="AH2808" t="s">
        <v>204</v>
      </c>
      <c r="AI2808">
        <v>331890840</v>
      </c>
      <c r="AJ2808">
        <v>180229321</v>
      </c>
      <c r="AK2808">
        <v>159190968</v>
      </c>
      <c r="AM2808">
        <v>559718</v>
      </c>
      <c r="AN2808">
        <v>734416</v>
      </c>
      <c r="AO2808">
        <v>99.96</v>
      </c>
      <c r="AP2808">
        <v>54.28</v>
      </c>
      <c r="AQ2808">
        <v>47.95</v>
      </c>
      <c r="AS2808">
        <v>2212</v>
      </c>
      <c r="AT2808">
        <v>297541</v>
      </c>
      <c r="AU2808">
        <v>0.09</v>
      </c>
      <c r="AV2808">
        <v>61.57</v>
      </c>
      <c r="AW2808">
        <v>332915074</v>
      </c>
      <c r="AX2808">
        <v>35.607999999999997</v>
      </c>
      <c r="AY2808">
        <v>38.299999999999997</v>
      </c>
      <c r="AZ2808">
        <v>15.413</v>
      </c>
      <c r="BA2808">
        <v>9.7319999999999993</v>
      </c>
      <c r="BB2808">
        <v>54225.446000000004</v>
      </c>
      <c r="BC2808">
        <v>1.2</v>
      </c>
      <c r="BD2808">
        <v>151.089</v>
      </c>
      <c r="BE2808">
        <v>10.79</v>
      </c>
      <c r="BF2808">
        <v>19.100000000000001</v>
      </c>
      <c r="BG2808">
        <v>24.6</v>
      </c>
      <c r="BI2808">
        <v>2.77</v>
      </c>
      <c r="BJ2808">
        <v>78.86</v>
      </c>
      <c r="BK2808">
        <v>0.92600000000000005</v>
      </c>
    </row>
    <row r="2809" spans="1:67" x14ac:dyDescent="0.3">
      <c r="A2809" t="s">
        <v>210</v>
      </c>
      <c r="B2809" t="s">
        <v>211</v>
      </c>
      <c r="C2809" t="s">
        <v>116</v>
      </c>
      <c r="D2809" s="33">
        <v>44369</v>
      </c>
      <c r="E2809">
        <v>33675264</v>
      </c>
      <c r="F2809">
        <v>10821</v>
      </c>
      <c r="G2809">
        <v>11453.571</v>
      </c>
      <c r="H2809">
        <v>601950</v>
      </c>
      <c r="I2809">
        <v>346</v>
      </c>
      <c r="J2809">
        <v>311.14299999999997</v>
      </c>
      <c r="K2809">
        <v>101152.716</v>
      </c>
      <c r="L2809">
        <v>32.503999999999998</v>
      </c>
      <c r="M2809">
        <v>34.404000000000003</v>
      </c>
      <c r="N2809">
        <v>1808.1189999999999</v>
      </c>
      <c r="O2809">
        <v>1.0389999999999999</v>
      </c>
      <c r="P2809">
        <v>0.93500000000000005</v>
      </c>
      <c r="Q2809">
        <v>0.95</v>
      </c>
      <c r="R2809">
        <v>3744</v>
      </c>
      <c r="S2809">
        <v>11.246</v>
      </c>
      <c r="T2809">
        <v>12539</v>
      </c>
      <c r="U2809">
        <v>37.664000000000001</v>
      </c>
      <c r="X2809">
        <v>13204</v>
      </c>
      <c r="Y2809">
        <v>39.661999999999999</v>
      </c>
      <c r="Z2809">
        <v>782255</v>
      </c>
      <c r="AA2809">
        <v>467073220</v>
      </c>
      <c r="AB2809">
        <v>1402.98</v>
      </c>
      <c r="AC2809">
        <v>2.35</v>
      </c>
      <c r="AD2809">
        <v>627688</v>
      </c>
      <c r="AE2809">
        <v>1.885</v>
      </c>
      <c r="AF2809">
        <v>1.9E-2</v>
      </c>
      <c r="AG2809">
        <v>52.6</v>
      </c>
      <c r="AH2809" t="s">
        <v>204</v>
      </c>
      <c r="AI2809">
        <v>332645340</v>
      </c>
      <c r="AJ2809">
        <v>180553600</v>
      </c>
      <c r="AK2809">
        <v>159658663</v>
      </c>
      <c r="AM2809">
        <v>754500</v>
      </c>
      <c r="AN2809">
        <v>702743</v>
      </c>
      <c r="AO2809">
        <v>100.19</v>
      </c>
      <c r="AP2809">
        <v>54.38</v>
      </c>
      <c r="AQ2809">
        <v>48.09</v>
      </c>
      <c r="AS2809">
        <v>2117</v>
      </c>
      <c r="AT2809">
        <v>292389</v>
      </c>
      <c r="AU2809">
        <v>8.7999999999999995E-2</v>
      </c>
      <c r="AV2809">
        <v>61.57</v>
      </c>
      <c r="AW2809">
        <v>332915074</v>
      </c>
      <c r="AX2809">
        <v>35.607999999999997</v>
      </c>
      <c r="AY2809">
        <v>38.299999999999997</v>
      </c>
      <c r="AZ2809">
        <v>15.413</v>
      </c>
      <c r="BA2809">
        <v>9.7319999999999993</v>
      </c>
      <c r="BB2809">
        <v>54225.446000000004</v>
      </c>
      <c r="BC2809">
        <v>1.2</v>
      </c>
      <c r="BD2809">
        <v>151.089</v>
      </c>
      <c r="BE2809">
        <v>10.79</v>
      </c>
      <c r="BF2809">
        <v>19.100000000000001</v>
      </c>
      <c r="BG2809">
        <v>24.6</v>
      </c>
      <c r="BI2809">
        <v>2.77</v>
      </c>
      <c r="BJ2809">
        <v>78.86</v>
      </c>
      <c r="BK2809">
        <v>0.92600000000000005</v>
      </c>
    </row>
    <row r="2810" spans="1:67" x14ac:dyDescent="0.3">
      <c r="A2810" t="s">
        <v>210</v>
      </c>
      <c r="B2810" t="s">
        <v>211</v>
      </c>
      <c r="C2810" t="s">
        <v>116</v>
      </c>
      <c r="D2810" s="33">
        <v>44370</v>
      </c>
      <c r="E2810">
        <v>33687925</v>
      </c>
      <c r="F2810">
        <v>12661</v>
      </c>
      <c r="G2810">
        <v>11562.429</v>
      </c>
      <c r="H2810">
        <v>602348</v>
      </c>
      <c r="I2810">
        <v>398</v>
      </c>
      <c r="J2810">
        <v>312.57100000000003</v>
      </c>
      <c r="K2810">
        <v>101190.747</v>
      </c>
      <c r="L2810">
        <v>38.030999999999999</v>
      </c>
      <c r="M2810">
        <v>34.731000000000002</v>
      </c>
      <c r="N2810">
        <v>1809.3140000000001</v>
      </c>
      <c r="O2810">
        <v>1.196</v>
      </c>
      <c r="P2810">
        <v>0.93899999999999995</v>
      </c>
      <c r="Q2810">
        <v>0.98</v>
      </c>
      <c r="R2810">
        <v>3700</v>
      </c>
      <c r="S2810">
        <v>11.114000000000001</v>
      </c>
      <c r="T2810">
        <v>12612</v>
      </c>
      <c r="U2810">
        <v>37.884</v>
      </c>
      <c r="X2810">
        <v>13121</v>
      </c>
      <c r="Y2810">
        <v>39.411999999999999</v>
      </c>
      <c r="Z2810">
        <v>764350</v>
      </c>
      <c r="AA2810">
        <v>467837570</v>
      </c>
      <c r="AB2810">
        <v>1405.2760000000001</v>
      </c>
      <c r="AC2810">
        <v>2.2959999999999998</v>
      </c>
      <c r="AD2810">
        <v>623759</v>
      </c>
      <c r="AE2810">
        <v>1.8740000000000001</v>
      </c>
      <c r="AF2810">
        <v>1.9E-2</v>
      </c>
      <c r="AG2810">
        <v>52.6</v>
      </c>
      <c r="AH2810" t="s">
        <v>204</v>
      </c>
      <c r="AI2810">
        <v>333380113</v>
      </c>
      <c r="AJ2810">
        <v>180884233</v>
      </c>
      <c r="AK2810">
        <v>160099307</v>
      </c>
      <c r="AM2810">
        <v>734773</v>
      </c>
      <c r="AN2810">
        <v>673073</v>
      </c>
      <c r="AO2810">
        <v>100.41</v>
      </c>
      <c r="AP2810">
        <v>54.48</v>
      </c>
      <c r="AQ2810">
        <v>48.22</v>
      </c>
      <c r="AS2810">
        <v>2027</v>
      </c>
      <c r="AT2810">
        <v>288468</v>
      </c>
      <c r="AU2810">
        <v>8.6999999999999994E-2</v>
      </c>
      <c r="AV2810">
        <v>61.57</v>
      </c>
      <c r="AW2810">
        <v>332915074</v>
      </c>
      <c r="AX2810">
        <v>35.607999999999997</v>
      </c>
      <c r="AY2810">
        <v>38.299999999999997</v>
      </c>
      <c r="AZ2810">
        <v>15.413</v>
      </c>
      <c r="BA2810">
        <v>9.7319999999999993</v>
      </c>
      <c r="BB2810">
        <v>54225.446000000004</v>
      </c>
      <c r="BC2810">
        <v>1.2</v>
      </c>
      <c r="BD2810">
        <v>151.089</v>
      </c>
      <c r="BE2810">
        <v>10.79</v>
      </c>
      <c r="BF2810">
        <v>19.100000000000001</v>
      </c>
      <c r="BG2810">
        <v>24.6</v>
      </c>
      <c r="BI2810">
        <v>2.77</v>
      </c>
      <c r="BJ2810">
        <v>78.86</v>
      </c>
      <c r="BK2810">
        <v>0.92600000000000005</v>
      </c>
    </row>
    <row r="2811" spans="1:67" x14ac:dyDescent="0.3">
      <c r="A2811" t="s">
        <v>210</v>
      </c>
      <c r="B2811" t="s">
        <v>211</v>
      </c>
      <c r="C2811" t="s">
        <v>116</v>
      </c>
      <c r="D2811" s="33">
        <v>44371</v>
      </c>
      <c r="E2811">
        <v>33702399</v>
      </c>
      <c r="F2811">
        <v>14474</v>
      </c>
      <c r="G2811">
        <v>11949.714</v>
      </c>
      <c r="H2811">
        <v>602691</v>
      </c>
      <c r="I2811">
        <v>343</v>
      </c>
      <c r="J2811">
        <v>315.85700000000003</v>
      </c>
      <c r="K2811">
        <v>101234.223</v>
      </c>
      <c r="L2811">
        <v>43.476999999999997</v>
      </c>
      <c r="M2811">
        <v>35.893999999999998</v>
      </c>
      <c r="N2811">
        <v>1810.345</v>
      </c>
      <c r="O2811">
        <v>1.03</v>
      </c>
      <c r="P2811">
        <v>0.94899999999999995</v>
      </c>
      <c r="Q2811">
        <v>1</v>
      </c>
      <c r="R2811">
        <v>3636</v>
      </c>
      <c r="S2811">
        <v>10.922000000000001</v>
      </c>
      <c r="T2811">
        <v>12397</v>
      </c>
      <c r="U2811">
        <v>37.238</v>
      </c>
      <c r="X2811">
        <v>13156</v>
      </c>
      <c r="Y2811">
        <v>39.518000000000001</v>
      </c>
      <c r="Z2811">
        <v>694199</v>
      </c>
      <c r="AA2811">
        <v>468531769</v>
      </c>
      <c r="AB2811">
        <v>1407.3610000000001</v>
      </c>
      <c r="AC2811">
        <v>2.085</v>
      </c>
      <c r="AD2811">
        <v>619344</v>
      </c>
      <c r="AE2811">
        <v>1.86</v>
      </c>
      <c r="AF2811">
        <v>1.9E-2</v>
      </c>
      <c r="AG2811">
        <v>52.6</v>
      </c>
      <c r="AH2811" t="s">
        <v>204</v>
      </c>
      <c r="AI2811">
        <v>334078599</v>
      </c>
      <c r="AJ2811">
        <v>181203336</v>
      </c>
      <c r="AK2811">
        <v>160515631</v>
      </c>
      <c r="AM2811">
        <v>698486</v>
      </c>
      <c r="AN2811">
        <v>645368</v>
      </c>
      <c r="AO2811">
        <v>100.62</v>
      </c>
      <c r="AP2811">
        <v>54.58</v>
      </c>
      <c r="AQ2811">
        <v>48.35</v>
      </c>
      <c r="AS2811">
        <v>1944</v>
      </c>
      <c r="AT2811">
        <v>283852</v>
      </c>
      <c r="AU2811">
        <v>8.5000000000000006E-2</v>
      </c>
      <c r="AV2811">
        <v>61.57</v>
      </c>
      <c r="AW2811">
        <v>332915074</v>
      </c>
      <c r="AX2811">
        <v>35.607999999999997</v>
      </c>
      <c r="AY2811">
        <v>38.299999999999997</v>
      </c>
      <c r="AZ2811">
        <v>15.413</v>
      </c>
      <c r="BA2811">
        <v>9.7319999999999993</v>
      </c>
      <c r="BB2811">
        <v>54225.446000000004</v>
      </c>
      <c r="BC2811">
        <v>1.2</v>
      </c>
      <c r="BD2811">
        <v>151.089</v>
      </c>
      <c r="BE2811">
        <v>10.79</v>
      </c>
      <c r="BF2811">
        <v>19.100000000000001</v>
      </c>
      <c r="BG2811">
        <v>24.6</v>
      </c>
      <c r="BI2811">
        <v>2.77</v>
      </c>
      <c r="BJ2811">
        <v>78.86</v>
      </c>
      <c r="BK2811">
        <v>0.92600000000000005</v>
      </c>
    </row>
    <row r="2812" spans="1:67" x14ac:dyDescent="0.3">
      <c r="A2812" t="s">
        <v>210</v>
      </c>
      <c r="B2812" t="s">
        <v>211</v>
      </c>
      <c r="C2812" t="s">
        <v>116</v>
      </c>
      <c r="D2812" s="33">
        <v>44372</v>
      </c>
      <c r="E2812">
        <v>33727003</v>
      </c>
      <c r="F2812">
        <v>24604</v>
      </c>
      <c r="G2812">
        <v>12438.143</v>
      </c>
      <c r="H2812">
        <v>603214</v>
      </c>
      <c r="I2812">
        <v>523</v>
      </c>
      <c r="J2812">
        <v>304</v>
      </c>
      <c r="K2812">
        <v>101308.128</v>
      </c>
      <c r="L2812">
        <v>73.905000000000001</v>
      </c>
      <c r="M2812">
        <v>37.360999999999997</v>
      </c>
      <c r="N2812">
        <v>1811.9159999999999</v>
      </c>
      <c r="O2812">
        <v>1.571</v>
      </c>
      <c r="P2812">
        <v>0.91300000000000003</v>
      </c>
      <c r="Q2812">
        <v>1.02</v>
      </c>
      <c r="R2812">
        <v>3617</v>
      </c>
      <c r="S2812">
        <v>10.865</v>
      </c>
      <c r="T2812">
        <v>12408</v>
      </c>
      <c r="U2812">
        <v>37.271000000000001</v>
      </c>
      <c r="X2812">
        <v>13093</v>
      </c>
      <c r="Y2812">
        <v>39.328000000000003</v>
      </c>
      <c r="Z2812">
        <v>673248</v>
      </c>
      <c r="AA2812">
        <v>469205017</v>
      </c>
      <c r="AB2812">
        <v>1409.384</v>
      </c>
      <c r="AC2812">
        <v>2.0219999999999998</v>
      </c>
      <c r="AD2812">
        <v>616440</v>
      </c>
      <c r="AE2812">
        <v>1.8520000000000001</v>
      </c>
      <c r="AF2812">
        <v>0.02</v>
      </c>
      <c r="AG2812">
        <v>50</v>
      </c>
      <c r="AH2812" t="s">
        <v>204</v>
      </c>
      <c r="AI2812">
        <v>334844463</v>
      </c>
      <c r="AJ2812">
        <v>181554677</v>
      </c>
      <c r="AK2812">
        <v>160967054</v>
      </c>
      <c r="AM2812">
        <v>765864</v>
      </c>
      <c r="AN2812">
        <v>623457</v>
      </c>
      <c r="AO2812">
        <v>100.85</v>
      </c>
      <c r="AP2812">
        <v>54.68</v>
      </c>
      <c r="AQ2812">
        <v>48.48</v>
      </c>
      <c r="AS2812">
        <v>1878</v>
      </c>
      <c r="AT2812">
        <v>281461</v>
      </c>
      <c r="AU2812">
        <v>8.5000000000000006E-2</v>
      </c>
      <c r="AV2812">
        <v>61.57</v>
      </c>
      <c r="AW2812">
        <v>332915074</v>
      </c>
      <c r="AX2812">
        <v>35.607999999999997</v>
      </c>
      <c r="AY2812">
        <v>38.299999999999997</v>
      </c>
      <c r="AZ2812">
        <v>15.413</v>
      </c>
      <c r="BA2812">
        <v>9.7319999999999993</v>
      </c>
      <c r="BB2812">
        <v>54225.446000000004</v>
      </c>
      <c r="BC2812">
        <v>1.2</v>
      </c>
      <c r="BD2812">
        <v>151.089</v>
      </c>
      <c r="BE2812">
        <v>10.79</v>
      </c>
      <c r="BF2812">
        <v>19.100000000000001</v>
      </c>
      <c r="BG2812">
        <v>24.6</v>
      </c>
      <c r="BI2812">
        <v>2.77</v>
      </c>
      <c r="BJ2812">
        <v>78.86</v>
      </c>
      <c r="BK2812">
        <v>0.92600000000000005</v>
      </c>
    </row>
    <row r="2813" spans="1:67" x14ac:dyDescent="0.3">
      <c r="A2813" t="s">
        <v>210</v>
      </c>
      <c r="B2813" t="s">
        <v>211</v>
      </c>
      <c r="C2813" t="s">
        <v>116</v>
      </c>
      <c r="D2813" s="33">
        <v>44373</v>
      </c>
      <c r="E2813">
        <v>33736379</v>
      </c>
      <c r="F2813">
        <v>9376</v>
      </c>
      <c r="G2813">
        <v>12483.571</v>
      </c>
      <c r="H2813">
        <v>603370</v>
      </c>
      <c r="I2813">
        <v>156</v>
      </c>
      <c r="J2813">
        <v>300.286</v>
      </c>
      <c r="K2813">
        <v>101336.292</v>
      </c>
      <c r="L2813">
        <v>28.163</v>
      </c>
      <c r="M2813">
        <v>37.497999999999998</v>
      </c>
      <c r="N2813">
        <v>1812.384</v>
      </c>
      <c r="O2813">
        <v>0.46899999999999997</v>
      </c>
      <c r="P2813">
        <v>0.90200000000000002</v>
      </c>
      <c r="Q2813">
        <v>1.04</v>
      </c>
      <c r="R2813">
        <v>3562</v>
      </c>
      <c r="S2813">
        <v>10.699</v>
      </c>
      <c r="T2813">
        <v>12238</v>
      </c>
      <c r="U2813">
        <v>36.76</v>
      </c>
      <c r="X2813">
        <v>13204</v>
      </c>
      <c r="Y2813">
        <v>39.661999999999999</v>
      </c>
      <c r="Z2813">
        <v>492575</v>
      </c>
      <c r="AA2813">
        <v>469697592</v>
      </c>
      <c r="AB2813">
        <v>1410.8630000000001</v>
      </c>
      <c r="AC2813">
        <v>1.48</v>
      </c>
      <c r="AD2813">
        <v>615833</v>
      </c>
      <c r="AE2813">
        <v>1.85</v>
      </c>
      <c r="AF2813">
        <v>0.02</v>
      </c>
      <c r="AG2813">
        <v>50</v>
      </c>
      <c r="AH2813" t="s">
        <v>204</v>
      </c>
      <c r="AI2813">
        <v>335343213</v>
      </c>
      <c r="AJ2813">
        <v>181780050</v>
      </c>
      <c r="AK2813">
        <v>161261494</v>
      </c>
      <c r="AM2813">
        <v>498750</v>
      </c>
      <c r="AN2813">
        <v>612628</v>
      </c>
      <c r="AO2813">
        <v>101</v>
      </c>
      <c r="AP2813">
        <v>54.75</v>
      </c>
      <c r="AQ2813">
        <v>48.57</v>
      </c>
      <c r="AS2813">
        <v>1845</v>
      </c>
      <c r="AT2813">
        <v>280649</v>
      </c>
      <c r="AU2813">
        <v>8.5000000000000006E-2</v>
      </c>
      <c r="AV2813">
        <v>61.57</v>
      </c>
      <c r="AW2813">
        <v>332915074</v>
      </c>
      <c r="AX2813">
        <v>35.607999999999997</v>
      </c>
      <c r="AY2813">
        <v>38.299999999999997</v>
      </c>
      <c r="AZ2813">
        <v>15.413</v>
      </c>
      <c r="BA2813">
        <v>9.7319999999999993</v>
      </c>
      <c r="BB2813">
        <v>54225.446000000004</v>
      </c>
      <c r="BC2813">
        <v>1.2</v>
      </c>
      <c r="BD2813">
        <v>151.089</v>
      </c>
      <c r="BE2813">
        <v>10.79</v>
      </c>
      <c r="BF2813">
        <v>19.100000000000001</v>
      </c>
      <c r="BG2813">
        <v>24.6</v>
      </c>
      <c r="BI2813">
        <v>2.77</v>
      </c>
      <c r="BJ2813">
        <v>78.86</v>
      </c>
      <c r="BK2813">
        <v>0.92600000000000005</v>
      </c>
    </row>
    <row r="2814" spans="1:67" x14ac:dyDescent="0.3">
      <c r="A2814" t="s">
        <v>210</v>
      </c>
      <c r="B2814" t="s">
        <v>211</v>
      </c>
      <c r="C2814" t="s">
        <v>116</v>
      </c>
      <c r="D2814" s="33">
        <v>44374</v>
      </c>
      <c r="E2814">
        <v>33740999</v>
      </c>
      <c r="F2814">
        <v>4620</v>
      </c>
      <c r="G2814">
        <v>12440.286</v>
      </c>
      <c r="H2814">
        <v>603447</v>
      </c>
      <c r="I2814">
        <v>77</v>
      </c>
      <c r="J2814">
        <v>300.42899999999997</v>
      </c>
      <c r="K2814">
        <v>101350.16899999999</v>
      </c>
      <c r="L2814">
        <v>13.877000000000001</v>
      </c>
      <c r="M2814">
        <v>37.368000000000002</v>
      </c>
      <c r="N2814">
        <v>1812.615</v>
      </c>
      <c r="O2814">
        <v>0.23100000000000001</v>
      </c>
      <c r="P2814">
        <v>0.90200000000000002</v>
      </c>
      <c r="Q2814">
        <v>1.04</v>
      </c>
      <c r="R2814">
        <v>3525</v>
      </c>
      <c r="S2814">
        <v>10.587999999999999</v>
      </c>
      <c r="T2814">
        <v>12233</v>
      </c>
      <c r="U2814">
        <v>36.744999999999997</v>
      </c>
      <c r="X2814">
        <v>13373</v>
      </c>
      <c r="Y2814">
        <v>40.168999999999997</v>
      </c>
      <c r="Z2814">
        <v>338858</v>
      </c>
      <c r="AA2814">
        <v>470036450</v>
      </c>
      <c r="AB2814">
        <v>1411.8810000000001</v>
      </c>
      <c r="AC2814">
        <v>1.018</v>
      </c>
      <c r="AD2814">
        <v>616611</v>
      </c>
      <c r="AE2814">
        <v>1.8520000000000001</v>
      </c>
      <c r="AF2814">
        <v>0.02</v>
      </c>
      <c r="AG2814">
        <v>50</v>
      </c>
      <c r="AH2814" t="s">
        <v>204</v>
      </c>
      <c r="AI2814">
        <v>335610304</v>
      </c>
      <c r="AJ2814">
        <v>181907229</v>
      </c>
      <c r="AK2814">
        <v>161411734</v>
      </c>
      <c r="AM2814">
        <v>267091</v>
      </c>
      <c r="AN2814">
        <v>611312</v>
      </c>
      <c r="AO2814">
        <v>101.08</v>
      </c>
      <c r="AP2814">
        <v>54.79</v>
      </c>
      <c r="AQ2814">
        <v>48.62</v>
      </c>
      <c r="AS2814">
        <v>1841</v>
      </c>
      <c r="AT2814">
        <v>282780</v>
      </c>
      <c r="AU2814">
        <v>8.5000000000000006E-2</v>
      </c>
      <c r="AV2814">
        <v>61.57</v>
      </c>
      <c r="AW2814">
        <v>332915074</v>
      </c>
      <c r="AX2814">
        <v>35.607999999999997</v>
      </c>
      <c r="AY2814">
        <v>38.299999999999997</v>
      </c>
      <c r="AZ2814">
        <v>15.413</v>
      </c>
      <c r="BA2814">
        <v>9.7319999999999993</v>
      </c>
      <c r="BB2814">
        <v>54225.446000000004</v>
      </c>
      <c r="BC2814">
        <v>1.2</v>
      </c>
      <c r="BD2814">
        <v>151.089</v>
      </c>
      <c r="BE2814">
        <v>10.79</v>
      </c>
      <c r="BF2814">
        <v>19.100000000000001</v>
      </c>
      <c r="BG2814">
        <v>24.6</v>
      </c>
      <c r="BI2814">
        <v>2.77</v>
      </c>
      <c r="BJ2814">
        <v>78.86</v>
      </c>
      <c r="BK2814">
        <v>0.92600000000000005</v>
      </c>
      <c r="BL2814">
        <v>645705.19999999995</v>
      </c>
      <c r="BM2814">
        <v>14.6</v>
      </c>
      <c r="BN2814">
        <v>5.6</v>
      </c>
      <c r="BO2814">
        <v>1939.5493037963199</v>
      </c>
    </row>
    <row r="2815" spans="1:67" x14ac:dyDescent="0.3">
      <c r="A2815" t="s">
        <v>210</v>
      </c>
      <c r="B2815" t="s">
        <v>211</v>
      </c>
      <c r="C2815" t="s">
        <v>116</v>
      </c>
      <c r="D2815" s="33">
        <v>44375</v>
      </c>
      <c r="E2815">
        <v>33754619</v>
      </c>
      <c r="F2815">
        <v>13620</v>
      </c>
      <c r="G2815">
        <v>12882.286</v>
      </c>
      <c r="H2815">
        <v>603593</v>
      </c>
      <c r="I2815">
        <v>146</v>
      </c>
      <c r="J2815">
        <v>284.14299999999997</v>
      </c>
      <c r="K2815">
        <v>101391.08</v>
      </c>
      <c r="L2815">
        <v>40.911000000000001</v>
      </c>
      <c r="M2815">
        <v>38.695</v>
      </c>
      <c r="N2815">
        <v>1813.0540000000001</v>
      </c>
      <c r="O2815">
        <v>0.439</v>
      </c>
      <c r="P2815">
        <v>0.85299999999999998</v>
      </c>
      <c r="Q2815">
        <v>1.04</v>
      </c>
      <c r="R2815">
        <v>3617</v>
      </c>
      <c r="S2815">
        <v>10.865</v>
      </c>
      <c r="T2815">
        <v>12510</v>
      </c>
      <c r="U2815">
        <v>37.576999999999998</v>
      </c>
      <c r="X2815">
        <v>13529</v>
      </c>
      <c r="Y2815">
        <v>40.637999999999998</v>
      </c>
      <c r="Z2815">
        <v>552459</v>
      </c>
      <c r="AA2815">
        <v>470588909</v>
      </c>
      <c r="AB2815">
        <v>1413.54</v>
      </c>
      <c r="AC2815">
        <v>1.659</v>
      </c>
      <c r="AD2815">
        <v>613992</v>
      </c>
      <c r="AE2815">
        <v>1.8440000000000001</v>
      </c>
      <c r="AF2815">
        <v>2.1000000000000001E-2</v>
      </c>
      <c r="AG2815">
        <v>47.6</v>
      </c>
      <c r="AH2815" t="s">
        <v>204</v>
      </c>
      <c r="AI2815">
        <v>336163458</v>
      </c>
      <c r="AJ2815">
        <v>182183244</v>
      </c>
      <c r="AK2815">
        <v>161716193</v>
      </c>
      <c r="AM2815">
        <v>553154</v>
      </c>
      <c r="AN2815">
        <v>610374</v>
      </c>
      <c r="AO2815">
        <v>101.25</v>
      </c>
      <c r="AP2815">
        <v>54.87</v>
      </c>
      <c r="AQ2815">
        <v>48.71</v>
      </c>
      <c r="AS2815">
        <v>1838</v>
      </c>
      <c r="AT2815">
        <v>279132</v>
      </c>
      <c r="AU2815">
        <v>8.4000000000000005E-2</v>
      </c>
      <c r="AV2815">
        <v>61.57</v>
      </c>
      <c r="AW2815">
        <v>332915074</v>
      </c>
      <c r="AX2815">
        <v>35.607999999999997</v>
      </c>
      <c r="AY2815">
        <v>38.299999999999997</v>
      </c>
      <c r="AZ2815">
        <v>15.413</v>
      </c>
      <c r="BA2815">
        <v>9.7319999999999993</v>
      </c>
      <c r="BB2815">
        <v>54225.446000000004</v>
      </c>
      <c r="BC2815">
        <v>1.2</v>
      </c>
      <c r="BD2815">
        <v>151.089</v>
      </c>
      <c r="BE2815">
        <v>10.79</v>
      </c>
      <c r="BF2815">
        <v>19.100000000000001</v>
      </c>
      <c r="BG2815">
        <v>24.6</v>
      </c>
      <c r="BI2815">
        <v>2.77</v>
      </c>
      <c r="BJ2815">
        <v>78.86</v>
      </c>
      <c r="BK2815">
        <v>0.92600000000000005</v>
      </c>
    </row>
    <row r="2816" spans="1:67" x14ac:dyDescent="0.3">
      <c r="A2816" t="s">
        <v>210</v>
      </c>
      <c r="B2816" t="s">
        <v>211</v>
      </c>
      <c r="C2816" t="s">
        <v>116</v>
      </c>
      <c r="D2816" s="33">
        <v>44376</v>
      </c>
      <c r="E2816">
        <v>33762085</v>
      </c>
      <c r="F2816">
        <v>7466</v>
      </c>
      <c r="G2816">
        <v>12403</v>
      </c>
      <c r="H2816">
        <v>603921</v>
      </c>
      <c r="I2816">
        <v>328</v>
      </c>
      <c r="J2816">
        <v>281.57100000000003</v>
      </c>
      <c r="K2816">
        <v>101413.50599999999</v>
      </c>
      <c r="L2816">
        <v>22.425999999999998</v>
      </c>
      <c r="M2816">
        <v>37.256</v>
      </c>
      <c r="N2816">
        <v>1814.039</v>
      </c>
      <c r="O2816">
        <v>0.98499999999999999</v>
      </c>
      <c r="P2816">
        <v>0.84599999999999997</v>
      </c>
      <c r="Q2816">
        <v>1.03</v>
      </c>
      <c r="R2816">
        <v>3676</v>
      </c>
      <c r="S2816">
        <v>11.042</v>
      </c>
      <c r="T2816">
        <v>12664</v>
      </c>
      <c r="U2816">
        <v>38.04</v>
      </c>
      <c r="X2816">
        <v>13597</v>
      </c>
      <c r="Y2816">
        <v>40.841999999999999</v>
      </c>
      <c r="Z2816">
        <v>697268</v>
      </c>
      <c r="AA2816">
        <v>471286177</v>
      </c>
      <c r="AB2816">
        <v>1415.635</v>
      </c>
      <c r="AC2816">
        <v>2.0939999999999999</v>
      </c>
      <c r="AD2816">
        <v>601851</v>
      </c>
      <c r="AE2816">
        <v>1.8080000000000001</v>
      </c>
      <c r="AF2816">
        <v>2.1999999999999999E-2</v>
      </c>
      <c r="AG2816">
        <v>45.5</v>
      </c>
      <c r="AH2816" t="s">
        <v>204</v>
      </c>
      <c r="AI2816">
        <v>336790797</v>
      </c>
      <c r="AJ2816">
        <v>182481278</v>
      </c>
      <c r="AK2816">
        <v>162073185</v>
      </c>
      <c r="AM2816">
        <v>627339</v>
      </c>
      <c r="AN2816">
        <v>592208</v>
      </c>
      <c r="AO2816">
        <v>101.44</v>
      </c>
      <c r="AP2816">
        <v>54.96</v>
      </c>
      <c r="AQ2816">
        <v>48.82</v>
      </c>
      <c r="AS2816">
        <v>1784</v>
      </c>
      <c r="AT2816">
        <v>275383</v>
      </c>
      <c r="AU2816">
        <v>8.3000000000000004E-2</v>
      </c>
      <c r="AV2816">
        <v>61.57</v>
      </c>
      <c r="AW2816">
        <v>332915074</v>
      </c>
      <c r="AX2816">
        <v>35.607999999999997</v>
      </c>
      <c r="AY2816">
        <v>38.299999999999997</v>
      </c>
      <c r="AZ2816">
        <v>15.413</v>
      </c>
      <c r="BA2816">
        <v>9.7319999999999993</v>
      </c>
      <c r="BB2816">
        <v>54225.446000000004</v>
      </c>
      <c r="BC2816">
        <v>1.2</v>
      </c>
      <c r="BD2816">
        <v>151.089</v>
      </c>
      <c r="BE2816">
        <v>10.79</v>
      </c>
      <c r="BF2816">
        <v>19.100000000000001</v>
      </c>
      <c r="BG2816">
        <v>24.6</v>
      </c>
      <c r="BI2816">
        <v>2.77</v>
      </c>
      <c r="BJ2816">
        <v>78.86</v>
      </c>
      <c r="BK2816">
        <v>0.92600000000000005</v>
      </c>
    </row>
    <row r="2817" spans="1:67" x14ac:dyDescent="0.3">
      <c r="A2817" t="s">
        <v>210</v>
      </c>
      <c r="B2817" t="s">
        <v>211</v>
      </c>
      <c r="C2817" t="s">
        <v>116</v>
      </c>
      <c r="D2817" s="33">
        <v>44377</v>
      </c>
      <c r="E2817">
        <v>33777444</v>
      </c>
      <c r="F2817">
        <v>15359</v>
      </c>
      <c r="G2817">
        <v>12788.429</v>
      </c>
      <c r="H2817">
        <v>604224</v>
      </c>
      <c r="I2817">
        <v>303</v>
      </c>
      <c r="J2817">
        <v>268</v>
      </c>
      <c r="K2817">
        <v>101459.641</v>
      </c>
      <c r="L2817">
        <v>46.134999999999998</v>
      </c>
      <c r="M2817">
        <v>38.412999999999997</v>
      </c>
      <c r="N2817">
        <v>1814.9490000000001</v>
      </c>
      <c r="O2817">
        <v>0.91</v>
      </c>
      <c r="P2817">
        <v>0.80500000000000005</v>
      </c>
      <c r="Q2817">
        <v>1.08</v>
      </c>
      <c r="R2817">
        <v>3673</v>
      </c>
      <c r="S2817">
        <v>11.032999999999999</v>
      </c>
      <c r="T2817">
        <v>12881</v>
      </c>
      <c r="U2817">
        <v>38.692</v>
      </c>
      <c r="X2817">
        <v>13767</v>
      </c>
      <c r="Y2817">
        <v>41.353000000000002</v>
      </c>
      <c r="Z2817">
        <v>677643</v>
      </c>
      <c r="AA2817">
        <v>471963820</v>
      </c>
      <c r="AB2817">
        <v>1417.67</v>
      </c>
      <c r="AC2817">
        <v>2.0350000000000001</v>
      </c>
      <c r="AD2817">
        <v>589464</v>
      </c>
      <c r="AE2817">
        <v>1.7709999999999999</v>
      </c>
      <c r="AF2817">
        <v>2.4E-2</v>
      </c>
      <c r="AG2817">
        <v>41.7</v>
      </c>
      <c r="AH2817" t="s">
        <v>204</v>
      </c>
      <c r="AI2817">
        <v>337421663</v>
      </c>
      <c r="AJ2817">
        <v>182789315</v>
      </c>
      <c r="AK2817">
        <v>162423533</v>
      </c>
      <c r="AM2817">
        <v>630866</v>
      </c>
      <c r="AN2817">
        <v>577364</v>
      </c>
      <c r="AO2817">
        <v>101.63</v>
      </c>
      <c r="AP2817">
        <v>55.06</v>
      </c>
      <c r="AQ2817">
        <v>48.92</v>
      </c>
      <c r="AS2817">
        <v>1739</v>
      </c>
      <c r="AT2817">
        <v>272155</v>
      </c>
      <c r="AU2817">
        <v>8.2000000000000003E-2</v>
      </c>
      <c r="AV2817">
        <v>61.57</v>
      </c>
      <c r="AW2817">
        <v>332915074</v>
      </c>
      <c r="AX2817">
        <v>35.607999999999997</v>
      </c>
      <c r="AY2817">
        <v>38.299999999999997</v>
      </c>
      <c r="AZ2817">
        <v>15.413</v>
      </c>
      <c r="BA2817">
        <v>9.7319999999999993</v>
      </c>
      <c r="BB2817">
        <v>54225.446000000004</v>
      </c>
      <c r="BC2817">
        <v>1.2</v>
      </c>
      <c r="BD2817">
        <v>151.089</v>
      </c>
      <c r="BE2817">
        <v>10.79</v>
      </c>
      <c r="BF2817">
        <v>19.100000000000001</v>
      </c>
      <c r="BG2817">
        <v>24.6</v>
      </c>
      <c r="BI2817">
        <v>2.77</v>
      </c>
      <c r="BJ2817">
        <v>78.86</v>
      </c>
      <c r="BK2817">
        <v>0.92600000000000005</v>
      </c>
    </row>
    <row r="2818" spans="1:67" x14ac:dyDescent="0.3">
      <c r="A2818" t="s">
        <v>210</v>
      </c>
      <c r="B2818" t="s">
        <v>211</v>
      </c>
      <c r="C2818" t="s">
        <v>116</v>
      </c>
      <c r="D2818" s="33">
        <v>44378</v>
      </c>
      <c r="E2818">
        <v>33792561</v>
      </c>
      <c r="F2818">
        <v>15117</v>
      </c>
      <c r="G2818">
        <v>12880.286</v>
      </c>
      <c r="H2818">
        <v>604507</v>
      </c>
      <c r="I2818">
        <v>283</v>
      </c>
      <c r="J2818">
        <v>259.42899999999997</v>
      </c>
      <c r="K2818">
        <v>101505.049</v>
      </c>
      <c r="L2818">
        <v>45.408000000000001</v>
      </c>
      <c r="M2818">
        <v>38.689</v>
      </c>
      <c r="N2818">
        <v>1815.799</v>
      </c>
      <c r="O2818">
        <v>0.85</v>
      </c>
      <c r="P2818">
        <v>0.77900000000000003</v>
      </c>
      <c r="Q2818">
        <v>1.1100000000000001</v>
      </c>
      <c r="R2818">
        <v>3614</v>
      </c>
      <c r="S2818">
        <v>10.856</v>
      </c>
      <c r="T2818">
        <v>12865</v>
      </c>
      <c r="U2818">
        <v>38.643000000000001</v>
      </c>
      <c r="X2818">
        <v>13876</v>
      </c>
      <c r="Y2818">
        <v>41.68</v>
      </c>
      <c r="Z2818">
        <v>642186</v>
      </c>
      <c r="AA2818">
        <v>472606006</v>
      </c>
      <c r="AB2818">
        <v>1419.5989999999999</v>
      </c>
      <c r="AC2818">
        <v>1.929</v>
      </c>
      <c r="AD2818">
        <v>582034</v>
      </c>
      <c r="AE2818">
        <v>1.748</v>
      </c>
      <c r="AF2818">
        <v>2.5000000000000001E-2</v>
      </c>
      <c r="AG2818">
        <v>40</v>
      </c>
      <c r="AH2818" t="s">
        <v>204</v>
      </c>
      <c r="AI2818">
        <v>338026751</v>
      </c>
      <c r="AJ2818">
        <v>183082300</v>
      </c>
      <c r="AK2818">
        <v>162757258</v>
      </c>
      <c r="AM2818">
        <v>605088</v>
      </c>
      <c r="AN2818">
        <v>564022</v>
      </c>
      <c r="AO2818">
        <v>101.81</v>
      </c>
      <c r="AP2818">
        <v>55.14</v>
      </c>
      <c r="AQ2818">
        <v>49.02</v>
      </c>
      <c r="AS2818">
        <v>1699</v>
      </c>
      <c r="AT2818">
        <v>268423</v>
      </c>
      <c r="AU2818">
        <v>8.1000000000000003E-2</v>
      </c>
      <c r="AV2818">
        <v>61.57</v>
      </c>
      <c r="AW2818">
        <v>332915074</v>
      </c>
      <c r="AX2818">
        <v>35.607999999999997</v>
      </c>
      <c r="AY2818">
        <v>38.299999999999997</v>
      </c>
      <c r="AZ2818">
        <v>15.413</v>
      </c>
      <c r="BA2818">
        <v>9.7319999999999993</v>
      </c>
      <c r="BB2818">
        <v>54225.446000000004</v>
      </c>
      <c r="BC2818">
        <v>1.2</v>
      </c>
      <c r="BD2818">
        <v>151.089</v>
      </c>
      <c r="BE2818">
        <v>10.79</v>
      </c>
      <c r="BF2818">
        <v>19.100000000000001</v>
      </c>
      <c r="BG2818">
        <v>24.6</v>
      </c>
      <c r="BI2818">
        <v>2.77</v>
      </c>
      <c r="BJ2818">
        <v>78.86</v>
      </c>
      <c r="BK2818">
        <v>0.92600000000000005</v>
      </c>
    </row>
    <row r="2819" spans="1:67" x14ac:dyDescent="0.3">
      <c r="A2819" t="s">
        <v>210</v>
      </c>
      <c r="B2819" t="s">
        <v>211</v>
      </c>
      <c r="C2819" t="s">
        <v>116</v>
      </c>
      <c r="D2819" s="33">
        <v>44379</v>
      </c>
      <c r="E2819">
        <v>33822320</v>
      </c>
      <c r="F2819">
        <v>29759</v>
      </c>
      <c r="G2819">
        <v>13616.714</v>
      </c>
      <c r="H2819">
        <v>604941</v>
      </c>
      <c r="I2819">
        <v>434</v>
      </c>
      <c r="J2819">
        <v>246.714</v>
      </c>
      <c r="K2819">
        <v>101594.43799999999</v>
      </c>
      <c r="L2819">
        <v>89.388999999999996</v>
      </c>
      <c r="M2819">
        <v>40.901000000000003</v>
      </c>
      <c r="N2819">
        <v>1817.1030000000001</v>
      </c>
      <c r="O2819">
        <v>1.304</v>
      </c>
      <c r="P2819">
        <v>0.74099999999999999</v>
      </c>
      <c r="Q2819">
        <v>1.1299999999999999</v>
      </c>
      <c r="R2819">
        <v>4027</v>
      </c>
      <c r="S2819">
        <v>12.096</v>
      </c>
      <c r="T2819">
        <v>13236</v>
      </c>
      <c r="U2819">
        <v>39.758000000000003</v>
      </c>
      <c r="X2819">
        <v>14294</v>
      </c>
      <c r="Y2819">
        <v>42.936</v>
      </c>
      <c r="Z2819">
        <v>599599</v>
      </c>
      <c r="AA2819">
        <v>473205605</v>
      </c>
      <c r="AB2819">
        <v>1421.4</v>
      </c>
      <c r="AC2819">
        <v>1.8009999999999999</v>
      </c>
      <c r="AD2819">
        <v>571513</v>
      </c>
      <c r="AE2819">
        <v>1.7170000000000001</v>
      </c>
      <c r="AF2819">
        <v>2.5999999999999999E-2</v>
      </c>
      <c r="AG2819">
        <v>38.5</v>
      </c>
      <c r="AH2819" t="s">
        <v>204</v>
      </c>
      <c r="AI2819">
        <v>338647306</v>
      </c>
      <c r="AJ2819">
        <v>183389153</v>
      </c>
      <c r="AK2819">
        <v>163098153</v>
      </c>
      <c r="AM2819">
        <v>620555</v>
      </c>
      <c r="AN2819">
        <v>543263</v>
      </c>
      <c r="AO2819">
        <v>102</v>
      </c>
      <c r="AP2819">
        <v>55.24</v>
      </c>
      <c r="AQ2819">
        <v>49.12</v>
      </c>
      <c r="AS2819">
        <v>1636</v>
      </c>
      <c r="AT2819">
        <v>262068</v>
      </c>
      <c r="AU2819">
        <v>7.9000000000000001E-2</v>
      </c>
      <c r="AV2819">
        <v>61.57</v>
      </c>
      <c r="AW2819">
        <v>332915074</v>
      </c>
      <c r="AX2819">
        <v>35.607999999999997</v>
      </c>
      <c r="AY2819">
        <v>38.299999999999997</v>
      </c>
      <c r="AZ2819">
        <v>15.413</v>
      </c>
      <c r="BA2819">
        <v>9.7319999999999993</v>
      </c>
      <c r="BB2819">
        <v>54225.446000000004</v>
      </c>
      <c r="BC2819">
        <v>1.2</v>
      </c>
      <c r="BD2819">
        <v>151.089</v>
      </c>
      <c r="BE2819">
        <v>10.79</v>
      </c>
      <c r="BF2819">
        <v>19.100000000000001</v>
      </c>
      <c r="BG2819">
        <v>24.6</v>
      </c>
      <c r="BI2819">
        <v>2.77</v>
      </c>
      <c r="BJ2819">
        <v>78.86</v>
      </c>
      <c r="BK2819">
        <v>0.92600000000000005</v>
      </c>
    </row>
    <row r="2820" spans="1:67" x14ac:dyDescent="0.3">
      <c r="A2820" t="s">
        <v>210</v>
      </c>
      <c r="B2820" t="s">
        <v>211</v>
      </c>
      <c r="C2820" t="s">
        <v>116</v>
      </c>
      <c r="D2820" s="33">
        <v>44380</v>
      </c>
      <c r="E2820">
        <v>33827737</v>
      </c>
      <c r="F2820">
        <v>5417</v>
      </c>
      <c r="G2820">
        <v>13051.143</v>
      </c>
      <c r="H2820">
        <v>605034</v>
      </c>
      <c r="I2820">
        <v>93</v>
      </c>
      <c r="J2820">
        <v>237.714</v>
      </c>
      <c r="K2820">
        <v>101610.71</v>
      </c>
      <c r="L2820">
        <v>16.271000000000001</v>
      </c>
      <c r="M2820">
        <v>39.203000000000003</v>
      </c>
      <c r="N2820">
        <v>1817.3820000000001</v>
      </c>
      <c r="O2820">
        <v>0.27900000000000003</v>
      </c>
      <c r="P2820">
        <v>0.71399999999999997</v>
      </c>
      <c r="Q2820">
        <v>1.1399999999999999</v>
      </c>
      <c r="R2820">
        <v>3753</v>
      </c>
      <c r="S2820">
        <v>11.273</v>
      </c>
      <c r="T2820">
        <v>12918</v>
      </c>
      <c r="U2820">
        <v>38.802999999999997</v>
      </c>
      <c r="X2820">
        <v>14458</v>
      </c>
      <c r="Y2820">
        <v>43.427999999999997</v>
      </c>
      <c r="Z2820">
        <v>446529</v>
      </c>
      <c r="AA2820">
        <v>473652134</v>
      </c>
      <c r="AB2820">
        <v>1422.742</v>
      </c>
      <c r="AC2820">
        <v>1.341</v>
      </c>
      <c r="AD2820">
        <v>564935</v>
      </c>
      <c r="AE2820">
        <v>1.6970000000000001</v>
      </c>
      <c r="AF2820">
        <v>2.7E-2</v>
      </c>
      <c r="AG2820">
        <v>37</v>
      </c>
      <c r="AH2820" t="s">
        <v>204</v>
      </c>
      <c r="AI2820">
        <v>339005075</v>
      </c>
      <c r="AJ2820">
        <v>183571307</v>
      </c>
      <c r="AK2820">
        <v>163286841</v>
      </c>
      <c r="AM2820">
        <v>357769</v>
      </c>
      <c r="AN2820">
        <v>523123</v>
      </c>
      <c r="AO2820">
        <v>102.11</v>
      </c>
      <c r="AP2820">
        <v>55.29</v>
      </c>
      <c r="AQ2820">
        <v>49.18</v>
      </c>
      <c r="AS2820">
        <v>1576</v>
      </c>
      <c r="AT2820">
        <v>255894</v>
      </c>
      <c r="AU2820">
        <v>7.6999999999999999E-2</v>
      </c>
      <c r="AV2820">
        <v>61.57</v>
      </c>
      <c r="AW2820">
        <v>332915074</v>
      </c>
      <c r="AX2820">
        <v>35.607999999999997</v>
      </c>
      <c r="AY2820">
        <v>38.299999999999997</v>
      </c>
      <c r="AZ2820">
        <v>15.413</v>
      </c>
      <c r="BA2820">
        <v>9.7319999999999993</v>
      </c>
      <c r="BB2820">
        <v>54225.446000000004</v>
      </c>
      <c r="BC2820">
        <v>1.2</v>
      </c>
      <c r="BD2820">
        <v>151.089</v>
      </c>
      <c r="BE2820">
        <v>10.79</v>
      </c>
      <c r="BF2820">
        <v>19.100000000000001</v>
      </c>
      <c r="BG2820">
        <v>24.6</v>
      </c>
      <c r="BI2820">
        <v>2.77</v>
      </c>
      <c r="BJ2820">
        <v>78.86</v>
      </c>
      <c r="BK2820">
        <v>0.92600000000000005</v>
      </c>
    </row>
    <row r="2821" spans="1:67" x14ac:dyDescent="0.3">
      <c r="A2821" t="s">
        <v>210</v>
      </c>
      <c r="B2821" t="s">
        <v>211</v>
      </c>
      <c r="C2821" t="s">
        <v>116</v>
      </c>
      <c r="D2821" s="33">
        <v>44381</v>
      </c>
      <c r="E2821">
        <v>33832014</v>
      </c>
      <c r="F2821">
        <v>4277</v>
      </c>
      <c r="G2821">
        <v>13002.143</v>
      </c>
      <c r="H2821">
        <v>605075</v>
      </c>
      <c r="I2821">
        <v>41</v>
      </c>
      <c r="J2821">
        <v>232.571</v>
      </c>
      <c r="K2821">
        <v>101623.557</v>
      </c>
      <c r="L2821">
        <v>12.847</v>
      </c>
      <c r="M2821">
        <v>39.055</v>
      </c>
      <c r="N2821">
        <v>1817.5060000000001</v>
      </c>
      <c r="O2821">
        <v>0.123</v>
      </c>
      <c r="P2821">
        <v>0.69899999999999995</v>
      </c>
      <c r="Q2821">
        <v>1.17</v>
      </c>
      <c r="R2821">
        <v>3777</v>
      </c>
      <c r="S2821">
        <v>11.345000000000001</v>
      </c>
      <c r="T2821">
        <v>13121</v>
      </c>
      <c r="U2821">
        <v>39.411999999999999</v>
      </c>
      <c r="X2821">
        <v>14577</v>
      </c>
      <c r="Y2821">
        <v>43.786000000000001</v>
      </c>
      <c r="Z2821">
        <v>260259</v>
      </c>
      <c r="AA2821">
        <v>473912393</v>
      </c>
      <c r="AB2821">
        <v>1423.5229999999999</v>
      </c>
      <c r="AC2821">
        <v>0.78200000000000003</v>
      </c>
      <c r="AD2821">
        <v>553706</v>
      </c>
      <c r="AE2821">
        <v>1.663</v>
      </c>
      <c r="AF2821">
        <v>2.8000000000000001E-2</v>
      </c>
      <c r="AG2821">
        <v>35.700000000000003</v>
      </c>
      <c r="AH2821" t="s">
        <v>204</v>
      </c>
      <c r="AI2821">
        <v>339055465</v>
      </c>
      <c r="AJ2821">
        <v>183599148</v>
      </c>
      <c r="AK2821">
        <v>163314171</v>
      </c>
      <c r="AM2821">
        <v>50390</v>
      </c>
      <c r="AN2821">
        <v>492166</v>
      </c>
      <c r="AO2821">
        <v>102.12</v>
      </c>
      <c r="AP2821">
        <v>55.3</v>
      </c>
      <c r="AQ2821">
        <v>49.19</v>
      </c>
      <c r="AS2821">
        <v>1482</v>
      </c>
      <c r="AT2821">
        <v>241703</v>
      </c>
      <c r="AU2821">
        <v>7.2999999999999995E-2</v>
      </c>
      <c r="AV2821">
        <v>61.57</v>
      </c>
      <c r="AW2821">
        <v>332915074</v>
      </c>
      <c r="AX2821">
        <v>35.607999999999997</v>
      </c>
      <c r="AY2821">
        <v>38.299999999999997</v>
      </c>
      <c r="AZ2821">
        <v>15.413</v>
      </c>
      <c r="BA2821">
        <v>9.7319999999999993</v>
      </c>
      <c r="BB2821">
        <v>54225.446000000004</v>
      </c>
      <c r="BC2821">
        <v>1.2</v>
      </c>
      <c r="BD2821">
        <v>151.089</v>
      </c>
      <c r="BE2821">
        <v>10.79</v>
      </c>
      <c r="BF2821">
        <v>19.100000000000001</v>
      </c>
      <c r="BG2821">
        <v>24.6</v>
      </c>
      <c r="BI2821">
        <v>2.77</v>
      </c>
      <c r="BJ2821">
        <v>78.86</v>
      </c>
      <c r="BK2821">
        <v>0.92600000000000005</v>
      </c>
      <c r="BL2821">
        <v>649420.80000000005</v>
      </c>
      <c r="BM2821">
        <v>14.51</v>
      </c>
      <c r="BN2821">
        <v>6.92</v>
      </c>
      <c r="BO2821">
        <v>1950.71010812806</v>
      </c>
    </row>
    <row r="2822" spans="1:67" x14ac:dyDescent="0.3">
      <c r="A2822" t="s">
        <v>210</v>
      </c>
      <c r="B2822" t="s">
        <v>211</v>
      </c>
      <c r="C2822" t="s">
        <v>116</v>
      </c>
      <c r="D2822" s="33">
        <v>44382</v>
      </c>
      <c r="E2822">
        <v>33840919</v>
      </c>
      <c r="F2822">
        <v>8905</v>
      </c>
      <c r="G2822">
        <v>12328.571</v>
      </c>
      <c r="H2822">
        <v>605200</v>
      </c>
      <c r="I2822">
        <v>125</v>
      </c>
      <c r="J2822">
        <v>229.571</v>
      </c>
      <c r="K2822">
        <v>101650.306</v>
      </c>
      <c r="L2822">
        <v>26.748999999999999</v>
      </c>
      <c r="M2822">
        <v>37.031999999999996</v>
      </c>
      <c r="N2822">
        <v>1817.8810000000001</v>
      </c>
      <c r="O2822">
        <v>0.375</v>
      </c>
      <c r="P2822">
        <v>0.69</v>
      </c>
      <c r="Q2822">
        <v>1.22</v>
      </c>
      <c r="R2822">
        <v>3883</v>
      </c>
      <c r="S2822">
        <v>11.664</v>
      </c>
      <c r="T2822">
        <v>13433</v>
      </c>
      <c r="U2822">
        <v>40.35</v>
      </c>
      <c r="X2822">
        <v>14757</v>
      </c>
      <c r="Y2822">
        <v>44.326999999999998</v>
      </c>
      <c r="Z2822">
        <v>306795</v>
      </c>
      <c r="AA2822">
        <v>474219188</v>
      </c>
      <c r="AB2822">
        <v>1424.4449999999999</v>
      </c>
      <c r="AC2822">
        <v>0.92200000000000004</v>
      </c>
      <c r="AD2822">
        <v>518611</v>
      </c>
      <c r="AE2822">
        <v>1.5580000000000001</v>
      </c>
      <c r="AF2822">
        <v>2.9000000000000001E-2</v>
      </c>
      <c r="AG2822">
        <v>34.5</v>
      </c>
      <c r="AH2822" t="s">
        <v>204</v>
      </c>
      <c r="AI2822">
        <v>339452185</v>
      </c>
      <c r="AJ2822">
        <v>183800858</v>
      </c>
      <c r="AK2822">
        <v>163522731</v>
      </c>
      <c r="AM2822">
        <v>396720</v>
      </c>
      <c r="AN2822">
        <v>469818</v>
      </c>
      <c r="AO2822">
        <v>102.24</v>
      </c>
      <c r="AP2822">
        <v>55.36</v>
      </c>
      <c r="AQ2822">
        <v>49.25</v>
      </c>
      <c r="AS2822">
        <v>1415</v>
      </c>
      <c r="AT2822">
        <v>231088</v>
      </c>
      <c r="AU2822">
        <v>7.0000000000000007E-2</v>
      </c>
      <c r="AV2822">
        <v>61.57</v>
      </c>
      <c r="AW2822">
        <v>332915074</v>
      </c>
      <c r="AX2822">
        <v>35.607999999999997</v>
      </c>
      <c r="AY2822">
        <v>38.299999999999997</v>
      </c>
      <c r="AZ2822">
        <v>15.413</v>
      </c>
      <c r="BA2822">
        <v>9.7319999999999993</v>
      </c>
      <c r="BB2822">
        <v>54225.446000000004</v>
      </c>
      <c r="BC2822">
        <v>1.2</v>
      </c>
      <c r="BD2822">
        <v>151.089</v>
      </c>
      <c r="BE2822">
        <v>10.79</v>
      </c>
      <c r="BF2822">
        <v>19.100000000000001</v>
      </c>
      <c r="BG2822">
        <v>24.6</v>
      </c>
      <c r="BI2822">
        <v>2.77</v>
      </c>
      <c r="BJ2822">
        <v>78.86</v>
      </c>
      <c r="BK2822">
        <v>0.92600000000000005</v>
      </c>
    </row>
    <row r="2823" spans="1:67" x14ac:dyDescent="0.3">
      <c r="A2823" t="s">
        <v>210</v>
      </c>
      <c r="B2823" t="s">
        <v>211</v>
      </c>
      <c r="C2823" t="s">
        <v>116</v>
      </c>
      <c r="D2823" s="33">
        <v>44383</v>
      </c>
      <c r="E2823">
        <v>33863181</v>
      </c>
      <c r="F2823">
        <v>22262</v>
      </c>
      <c r="G2823">
        <v>14442.286</v>
      </c>
      <c r="H2823">
        <v>605501</v>
      </c>
      <c r="I2823">
        <v>301</v>
      </c>
      <c r="J2823">
        <v>225.714</v>
      </c>
      <c r="K2823">
        <v>101717.175</v>
      </c>
      <c r="L2823">
        <v>66.87</v>
      </c>
      <c r="M2823">
        <v>43.381</v>
      </c>
      <c r="N2823">
        <v>1818.7850000000001</v>
      </c>
      <c r="O2823">
        <v>0.90400000000000003</v>
      </c>
      <c r="P2823">
        <v>0.67800000000000005</v>
      </c>
      <c r="Q2823">
        <v>1.34</v>
      </c>
      <c r="R2823">
        <v>3980</v>
      </c>
      <c r="S2823">
        <v>11.955</v>
      </c>
      <c r="T2823">
        <v>13974</v>
      </c>
      <c r="U2823">
        <v>41.975000000000001</v>
      </c>
      <c r="X2823">
        <v>14980</v>
      </c>
      <c r="Y2823">
        <v>44.996000000000002</v>
      </c>
      <c r="Z2823">
        <v>591068</v>
      </c>
      <c r="AA2823">
        <v>474810256</v>
      </c>
      <c r="AB2823">
        <v>1426.22</v>
      </c>
      <c r="AC2823">
        <v>1.7749999999999999</v>
      </c>
      <c r="AD2823">
        <v>503440</v>
      </c>
      <c r="AE2823">
        <v>1.512</v>
      </c>
      <c r="AF2823">
        <v>3.1E-2</v>
      </c>
      <c r="AG2823">
        <v>32.299999999999997</v>
      </c>
      <c r="AH2823" t="s">
        <v>204</v>
      </c>
      <c r="AI2823">
        <v>340036300</v>
      </c>
      <c r="AJ2823">
        <v>184075590</v>
      </c>
      <c r="AK2823">
        <v>163859605</v>
      </c>
      <c r="AM2823">
        <v>584115</v>
      </c>
      <c r="AN2823">
        <v>463643</v>
      </c>
      <c r="AO2823">
        <v>102.42</v>
      </c>
      <c r="AP2823">
        <v>55.44</v>
      </c>
      <c r="AQ2823">
        <v>49.35</v>
      </c>
      <c r="AS2823">
        <v>1396</v>
      </c>
      <c r="AT2823">
        <v>227759</v>
      </c>
      <c r="AU2823">
        <v>6.9000000000000006E-2</v>
      </c>
      <c r="AV2823">
        <v>61.57</v>
      </c>
      <c r="AW2823">
        <v>332915074</v>
      </c>
      <c r="AX2823">
        <v>35.607999999999997</v>
      </c>
      <c r="AY2823">
        <v>38.299999999999997</v>
      </c>
      <c r="AZ2823">
        <v>15.413</v>
      </c>
      <c r="BA2823">
        <v>9.7319999999999993</v>
      </c>
      <c r="BB2823">
        <v>54225.446000000004</v>
      </c>
      <c r="BC2823">
        <v>1.2</v>
      </c>
      <c r="BD2823">
        <v>151.089</v>
      </c>
      <c r="BE2823">
        <v>10.79</v>
      </c>
      <c r="BF2823">
        <v>19.100000000000001</v>
      </c>
      <c r="BG2823">
        <v>24.6</v>
      </c>
      <c r="BI2823">
        <v>2.77</v>
      </c>
      <c r="BJ2823">
        <v>78.86</v>
      </c>
      <c r="BK2823">
        <v>0.92600000000000005</v>
      </c>
    </row>
    <row r="2824" spans="1:67" x14ac:dyDescent="0.3">
      <c r="A2824" t="s">
        <v>210</v>
      </c>
      <c r="B2824" t="s">
        <v>211</v>
      </c>
      <c r="C2824" t="s">
        <v>116</v>
      </c>
      <c r="D2824" s="33">
        <v>44384</v>
      </c>
      <c r="E2824">
        <v>33883353</v>
      </c>
      <c r="F2824">
        <v>20172</v>
      </c>
      <c r="G2824">
        <v>15129.857</v>
      </c>
      <c r="H2824">
        <v>605824</v>
      </c>
      <c r="I2824">
        <v>323</v>
      </c>
      <c r="J2824">
        <v>228.571</v>
      </c>
      <c r="K2824">
        <v>101777.768</v>
      </c>
      <c r="L2824">
        <v>60.591999999999999</v>
      </c>
      <c r="M2824">
        <v>45.447000000000003</v>
      </c>
      <c r="N2824">
        <v>1819.7550000000001</v>
      </c>
      <c r="O2824">
        <v>0.97</v>
      </c>
      <c r="P2824">
        <v>0.68700000000000006</v>
      </c>
      <c r="Q2824">
        <v>1.38</v>
      </c>
      <c r="R2824">
        <v>4132</v>
      </c>
      <c r="S2824">
        <v>12.412000000000001</v>
      </c>
      <c r="T2824">
        <v>14665</v>
      </c>
      <c r="U2824">
        <v>44.05</v>
      </c>
      <c r="X2824">
        <v>15499</v>
      </c>
      <c r="Y2824">
        <v>46.555</v>
      </c>
      <c r="Z2824">
        <v>777830</v>
      </c>
      <c r="AA2824">
        <v>475588086</v>
      </c>
      <c r="AB2824">
        <v>1428.557</v>
      </c>
      <c r="AC2824">
        <v>2.3359999999999999</v>
      </c>
      <c r="AD2824">
        <v>517752</v>
      </c>
      <c r="AE2824">
        <v>1.5549999999999999</v>
      </c>
      <c r="AF2824">
        <v>3.3000000000000002E-2</v>
      </c>
      <c r="AG2824">
        <v>30.3</v>
      </c>
      <c r="AH2824" t="s">
        <v>204</v>
      </c>
      <c r="AI2824">
        <v>340606801</v>
      </c>
      <c r="AJ2824">
        <v>184358618</v>
      </c>
      <c r="AK2824">
        <v>164178279</v>
      </c>
      <c r="AM2824">
        <v>570501</v>
      </c>
      <c r="AN2824">
        <v>455020</v>
      </c>
      <c r="AO2824">
        <v>102.59</v>
      </c>
      <c r="AP2824">
        <v>55.53</v>
      </c>
      <c r="AQ2824">
        <v>49.45</v>
      </c>
      <c r="AS2824">
        <v>1371</v>
      </c>
      <c r="AT2824">
        <v>224186</v>
      </c>
      <c r="AU2824">
        <v>6.8000000000000005E-2</v>
      </c>
      <c r="AV2824">
        <v>61.57</v>
      </c>
      <c r="AW2824">
        <v>332915074</v>
      </c>
      <c r="AX2824">
        <v>35.607999999999997</v>
      </c>
      <c r="AY2824">
        <v>38.299999999999997</v>
      </c>
      <c r="AZ2824">
        <v>15.413</v>
      </c>
      <c r="BA2824">
        <v>9.7319999999999993</v>
      </c>
      <c r="BB2824">
        <v>54225.446000000004</v>
      </c>
      <c r="BC2824">
        <v>1.2</v>
      </c>
      <c r="BD2824">
        <v>151.089</v>
      </c>
      <c r="BE2824">
        <v>10.79</v>
      </c>
      <c r="BF2824">
        <v>19.100000000000001</v>
      </c>
      <c r="BG2824">
        <v>24.6</v>
      </c>
      <c r="BI2824">
        <v>2.77</v>
      </c>
      <c r="BJ2824">
        <v>78.86</v>
      </c>
      <c r="BK2824">
        <v>0.92600000000000005</v>
      </c>
    </row>
    <row r="2825" spans="1:67" x14ac:dyDescent="0.3">
      <c r="A2825" t="s">
        <v>210</v>
      </c>
      <c r="B2825" t="s">
        <v>211</v>
      </c>
      <c r="C2825" t="s">
        <v>116</v>
      </c>
      <c r="D2825" s="33">
        <v>44385</v>
      </c>
      <c r="E2825">
        <v>33904242</v>
      </c>
      <c r="F2825">
        <v>20889</v>
      </c>
      <c r="G2825">
        <v>15954.429</v>
      </c>
      <c r="H2825">
        <v>606067</v>
      </c>
      <c r="I2825">
        <v>243</v>
      </c>
      <c r="J2825">
        <v>222.857</v>
      </c>
      <c r="K2825">
        <v>101840.51300000001</v>
      </c>
      <c r="L2825">
        <v>62.746000000000002</v>
      </c>
      <c r="M2825">
        <v>47.923000000000002</v>
      </c>
      <c r="N2825">
        <v>1820.4849999999999</v>
      </c>
      <c r="O2825">
        <v>0.73</v>
      </c>
      <c r="P2825">
        <v>0.66900000000000004</v>
      </c>
      <c r="Q2825">
        <v>1.42</v>
      </c>
      <c r="R2825">
        <v>4297</v>
      </c>
      <c r="S2825">
        <v>12.907</v>
      </c>
      <c r="T2825">
        <v>15074</v>
      </c>
      <c r="U2825">
        <v>45.279000000000003</v>
      </c>
      <c r="X2825">
        <v>16109</v>
      </c>
      <c r="Y2825">
        <v>48.387999999999998</v>
      </c>
      <c r="Z2825">
        <v>723386</v>
      </c>
      <c r="AA2825">
        <v>476311472</v>
      </c>
      <c r="AB2825">
        <v>1430.73</v>
      </c>
      <c r="AC2825">
        <v>2.173</v>
      </c>
      <c r="AD2825">
        <v>529352</v>
      </c>
      <c r="AE2825">
        <v>1.59</v>
      </c>
      <c r="AF2825">
        <v>3.5000000000000003E-2</v>
      </c>
      <c r="AG2825">
        <v>28.6</v>
      </c>
      <c r="AH2825" t="s">
        <v>204</v>
      </c>
      <c r="AI2825">
        <v>341173048</v>
      </c>
      <c r="AJ2825">
        <v>184648118</v>
      </c>
      <c r="AK2825">
        <v>164489078</v>
      </c>
      <c r="AM2825">
        <v>566247</v>
      </c>
      <c r="AN2825">
        <v>449471</v>
      </c>
      <c r="AO2825">
        <v>102.76</v>
      </c>
      <c r="AP2825">
        <v>55.62</v>
      </c>
      <c r="AQ2825">
        <v>49.54</v>
      </c>
      <c r="AS2825">
        <v>1354</v>
      </c>
      <c r="AT2825">
        <v>223688</v>
      </c>
      <c r="AU2825">
        <v>6.7000000000000004E-2</v>
      </c>
      <c r="AV2825">
        <v>49.54</v>
      </c>
      <c r="AW2825">
        <v>332915074</v>
      </c>
      <c r="AX2825">
        <v>35.607999999999997</v>
      </c>
      <c r="AY2825">
        <v>38.299999999999997</v>
      </c>
      <c r="AZ2825">
        <v>15.413</v>
      </c>
      <c r="BA2825">
        <v>9.7319999999999993</v>
      </c>
      <c r="BB2825">
        <v>54225.446000000004</v>
      </c>
      <c r="BC2825">
        <v>1.2</v>
      </c>
      <c r="BD2825">
        <v>151.089</v>
      </c>
      <c r="BE2825">
        <v>10.79</v>
      </c>
      <c r="BF2825">
        <v>19.100000000000001</v>
      </c>
      <c r="BG2825">
        <v>24.6</v>
      </c>
      <c r="BI2825">
        <v>2.77</v>
      </c>
      <c r="BJ2825">
        <v>78.86</v>
      </c>
      <c r="BK2825">
        <v>0.92600000000000005</v>
      </c>
    </row>
    <row r="2826" spans="1:67" x14ac:dyDescent="0.3">
      <c r="A2826" t="s">
        <v>210</v>
      </c>
      <c r="B2826" t="s">
        <v>211</v>
      </c>
      <c r="C2826" t="s">
        <v>116</v>
      </c>
      <c r="D2826" s="33">
        <v>44386</v>
      </c>
      <c r="E2826">
        <v>33951822</v>
      </c>
      <c r="F2826">
        <v>47580</v>
      </c>
      <c r="G2826">
        <v>18500.286</v>
      </c>
      <c r="H2826">
        <v>606530</v>
      </c>
      <c r="I2826">
        <v>463</v>
      </c>
      <c r="J2826">
        <v>227</v>
      </c>
      <c r="K2826">
        <v>101983.433</v>
      </c>
      <c r="L2826">
        <v>142.91900000000001</v>
      </c>
      <c r="M2826">
        <v>55.570999999999998</v>
      </c>
      <c r="N2826">
        <v>1821.876</v>
      </c>
      <c r="O2826">
        <v>1.391</v>
      </c>
      <c r="P2826">
        <v>0.68200000000000005</v>
      </c>
      <c r="Q2826">
        <v>1.45</v>
      </c>
      <c r="R2826">
        <v>4369</v>
      </c>
      <c r="S2826">
        <v>13.122999999999999</v>
      </c>
      <c r="T2826">
        <v>15409</v>
      </c>
      <c r="U2826">
        <v>46.284999999999997</v>
      </c>
      <c r="X2826">
        <v>16539</v>
      </c>
      <c r="Y2826">
        <v>49.679000000000002</v>
      </c>
      <c r="Z2826">
        <v>665215</v>
      </c>
      <c r="AA2826">
        <v>476976687</v>
      </c>
      <c r="AB2826">
        <v>1432.7280000000001</v>
      </c>
      <c r="AC2826">
        <v>1.998</v>
      </c>
      <c r="AD2826">
        <v>538726</v>
      </c>
      <c r="AE2826">
        <v>1.6180000000000001</v>
      </c>
      <c r="AF2826">
        <v>3.6999999999999998E-2</v>
      </c>
      <c r="AG2826">
        <v>27</v>
      </c>
      <c r="AH2826" t="s">
        <v>204</v>
      </c>
      <c r="AI2826">
        <v>341805533</v>
      </c>
      <c r="AJ2826">
        <v>184970737</v>
      </c>
      <c r="AK2826">
        <v>164832945</v>
      </c>
      <c r="AM2826">
        <v>632485</v>
      </c>
      <c r="AN2826">
        <v>451175</v>
      </c>
      <c r="AO2826">
        <v>102.95</v>
      </c>
      <c r="AP2826">
        <v>55.71</v>
      </c>
      <c r="AQ2826">
        <v>49.65</v>
      </c>
      <c r="AS2826">
        <v>1359</v>
      </c>
      <c r="AT2826">
        <v>225941</v>
      </c>
      <c r="AU2826">
        <v>6.8000000000000005E-2</v>
      </c>
      <c r="AV2826">
        <v>49.54</v>
      </c>
      <c r="AW2826">
        <v>332915074</v>
      </c>
      <c r="AX2826">
        <v>35.607999999999997</v>
      </c>
      <c r="AY2826">
        <v>38.299999999999997</v>
      </c>
      <c r="AZ2826">
        <v>15.413</v>
      </c>
      <c r="BA2826">
        <v>9.7319999999999993</v>
      </c>
      <c r="BB2826">
        <v>54225.446000000004</v>
      </c>
      <c r="BC2826">
        <v>1.2</v>
      </c>
      <c r="BD2826">
        <v>151.089</v>
      </c>
      <c r="BE2826">
        <v>10.79</v>
      </c>
      <c r="BF2826">
        <v>19.100000000000001</v>
      </c>
      <c r="BG2826">
        <v>24.6</v>
      </c>
      <c r="BI2826">
        <v>2.77</v>
      </c>
      <c r="BJ2826">
        <v>78.86</v>
      </c>
      <c r="BK2826">
        <v>0.92600000000000005</v>
      </c>
    </row>
    <row r="2827" spans="1:67" x14ac:dyDescent="0.3">
      <c r="A2827" t="s">
        <v>210</v>
      </c>
      <c r="B2827" t="s">
        <v>211</v>
      </c>
      <c r="C2827" t="s">
        <v>116</v>
      </c>
      <c r="D2827" s="33">
        <v>44387</v>
      </c>
      <c r="E2827">
        <v>33961959</v>
      </c>
      <c r="F2827">
        <v>10137</v>
      </c>
      <c r="G2827">
        <v>19174.571</v>
      </c>
      <c r="H2827">
        <v>606616</v>
      </c>
      <c r="I2827">
        <v>86</v>
      </c>
      <c r="J2827">
        <v>226</v>
      </c>
      <c r="K2827">
        <v>102013.882</v>
      </c>
      <c r="L2827">
        <v>30.449000000000002</v>
      </c>
      <c r="M2827">
        <v>57.595999999999997</v>
      </c>
      <c r="N2827">
        <v>1822.134</v>
      </c>
      <c r="O2827">
        <v>0.25800000000000001</v>
      </c>
      <c r="P2827">
        <v>0.67900000000000005</v>
      </c>
      <c r="Q2827">
        <v>1.44</v>
      </c>
      <c r="R2827">
        <v>4442</v>
      </c>
      <c r="S2827">
        <v>13.343</v>
      </c>
      <c r="T2827">
        <v>15710</v>
      </c>
      <c r="U2827">
        <v>47.189</v>
      </c>
      <c r="X2827">
        <v>17226</v>
      </c>
      <c r="Y2827">
        <v>51.743000000000002</v>
      </c>
      <c r="Z2827">
        <v>486611</v>
      </c>
      <c r="AA2827">
        <v>477463298</v>
      </c>
      <c r="AB2827">
        <v>1434.1890000000001</v>
      </c>
      <c r="AC2827">
        <v>1.462</v>
      </c>
      <c r="AD2827">
        <v>544452</v>
      </c>
      <c r="AE2827">
        <v>1.635</v>
      </c>
      <c r="AF2827">
        <v>3.9E-2</v>
      </c>
      <c r="AG2827">
        <v>25.6</v>
      </c>
      <c r="AH2827" t="s">
        <v>204</v>
      </c>
      <c r="AI2827">
        <v>342206820</v>
      </c>
      <c r="AJ2827">
        <v>185182374</v>
      </c>
      <c r="AK2827">
        <v>165039602</v>
      </c>
      <c r="AM2827">
        <v>401287</v>
      </c>
      <c r="AN2827">
        <v>457392</v>
      </c>
      <c r="AO2827">
        <v>103.07</v>
      </c>
      <c r="AP2827">
        <v>55.78</v>
      </c>
      <c r="AQ2827">
        <v>49.71</v>
      </c>
      <c r="AS2827">
        <v>1378</v>
      </c>
      <c r="AT2827">
        <v>230152</v>
      </c>
      <c r="AU2827">
        <v>6.9000000000000006E-2</v>
      </c>
      <c r="AV2827">
        <v>49.54</v>
      </c>
      <c r="AW2827">
        <v>332915074</v>
      </c>
      <c r="AX2827">
        <v>35.607999999999997</v>
      </c>
      <c r="AY2827">
        <v>38.299999999999997</v>
      </c>
      <c r="AZ2827">
        <v>15.413</v>
      </c>
      <c r="BA2827">
        <v>9.7319999999999993</v>
      </c>
      <c r="BB2827">
        <v>54225.446000000004</v>
      </c>
      <c r="BC2827">
        <v>1.2</v>
      </c>
      <c r="BD2827">
        <v>151.089</v>
      </c>
      <c r="BE2827">
        <v>10.79</v>
      </c>
      <c r="BF2827">
        <v>19.100000000000001</v>
      </c>
      <c r="BG2827">
        <v>24.6</v>
      </c>
      <c r="BI2827">
        <v>2.77</v>
      </c>
      <c r="BJ2827">
        <v>78.86</v>
      </c>
      <c r="BK2827">
        <v>0.92600000000000005</v>
      </c>
    </row>
    <row r="2828" spans="1:67" x14ac:dyDescent="0.3">
      <c r="A2828" t="s">
        <v>210</v>
      </c>
      <c r="B2828" t="s">
        <v>211</v>
      </c>
      <c r="C2828" t="s">
        <v>116</v>
      </c>
      <c r="D2828" s="33">
        <v>44388</v>
      </c>
      <c r="E2828">
        <v>33973712</v>
      </c>
      <c r="F2828">
        <v>11753</v>
      </c>
      <c r="G2828">
        <v>20242.571</v>
      </c>
      <c r="H2828">
        <v>606738</v>
      </c>
      <c r="I2828">
        <v>122</v>
      </c>
      <c r="J2828">
        <v>237.571</v>
      </c>
      <c r="K2828">
        <v>102049.185</v>
      </c>
      <c r="L2828">
        <v>35.302999999999997</v>
      </c>
      <c r="M2828">
        <v>60.804000000000002</v>
      </c>
      <c r="N2828">
        <v>1822.501</v>
      </c>
      <c r="O2828">
        <v>0.36599999999999999</v>
      </c>
      <c r="P2828">
        <v>0.71399999999999997</v>
      </c>
      <c r="Q2828">
        <v>1.45</v>
      </c>
      <c r="R2828">
        <v>4637</v>
      </c>
      <c r="S2828">
        <v>13.928000000000001</v>
      </c>
      <c r="T2828">
        <v>16396</v>
      </c>
      <c r="U2828">
        <v>49.25</v>
      </c>
      <c r="X2828">
        <v>17910</v>
      </c>
      <c r="Y2828">
        <v>53.798000000000002</v>
      </c>
      <c r="Z2828">
        <v>341893</v>
      </c>
      <c r="AA2828">
        <v>477805191</v>
      </c>
      <c r="AB2828">
        <v>1435.2159999999999</v>
      </c>
      <c r="AC2828">
        <v>1.0269999999999999</v>
      </c>
      <c r="AD2828">
        <v>556114</v>
      </c>
      <c r="AE2828">
        <v>1.67</v>
      </c>
      <c r="AF2828">
        <v>4.1000000000000002E-2</v>
      </c>
      <c r="AG2828">
        <v>24.4</v>
      </c>
      <c r="AH2828" t="s">
        <v>204</v>
      </c>
      <c r="AI2828">
        <v>342423635</v>
      </c>
      <c r="AJ2828">
        <v>185299326</v>
      </c>
      <c r="AK2828">
        <v>165147427</v>
      </c>
      <c r="AM2828">
        <v>216815</v>
      </c>
      <c r="AN2828">
        <v>481167</v>
      </c>
      <c r="AO2828">
        <v>103.14</v>
      </c>
      <c r="AP2828">
        <v>55.81</v>
      </c>
      <c r="AQ2828">
        <v>49.74</v>
      </c>
      <c r="AS2828">
        <v>1449</v>
      </c>
      <c r="AT2828">
        <v>242883</v>
      </c>
      <c r="AU2828">
        <v>7.2999999999999995E-2</v>
      </c>
      <c r="AV2828">
        <v>49.54</v>
      </c>
      <c r="AW2828">
        <v>332915074</v>
      </c>
      <c r="AX2828">
        <v>35.607999999999997</v>
      </c>
      <c r="AY2828">
        <v>38.299999999999997</v>
      </c>
      <c r="AZ2828">
        <v>15.413</v>
      </c>
      <c r="BA2828">
        <v>9.7319999999999993</v>
      </c>
      <c r="BB2828">
        <v>54225.446000000004</v>
      </c>
      <c r="BC2828">
        <v>1.2</v>
      </c>
      <c r="BD2828">
        <v>151.089</v>
      </c>
      <c r="BE2828">
        <v>10.79</v>
      </c>
      <c r="BF2828">
        <v>19.100000000000001</v>
      </c>
      <c r="BG2828">
        <v>24.6</v>
      </c>
      <c r="BI2828">
        <v>2.77</v>
      </c>
      <c r="BJ2828">
        <v>78.86</v>
      </c>
      <c r="BK2828">
        <v>0.92600000000000005</v>
      </c>
      <c r="BL2828">
        <v>652635.80000000005</v>
      </c>
      <c r="BM2828">
        <v>14.41</v>
      </c>
      <c r="BN2828">
        <v>5.96</v>
      </c>
      <c r="BO2828">
        <v>1960.36722566669</v>
      </c>
    </row>
    <row r="2829" spans="1:67" x14ac:dyDescent="0.3">
      <c r="A2829" t="s">
        <v>210</v>
      </c>
      <c r="B2829" t="s">
        <v>211</v>
      </c>
      <c r="C2829" t="s">
        <v>116</v>
      </c>
      <c r="D2829" s="33">
        <v>44389</v>
      </c>
      <c r="E2829">
        <v>34003097</v>
      </c>
      <c r="F2829">
        <v>29385</v>
      </c>
      <c r="G2829">
        <v>23168.286</v>
      </c>
      <c r="H2829">
        <v>606967</v>
      </c>
      <c r="I2829">
        <v>229</v>
      </c>
      <c r="J2829">
        <v>252.429</v>
      </c>
      <c r="K2829">
        <v>102137.451</v>
      </c>
      <c r="L2829">
        <v>88.266000000000005</v>
      </c>
      <c r="M2829">
        <v>69.591999999999999</v>
      </c>
      <c r="N2829">
        <v>1823.1890000000001</v>
      </c>
      <c r="O2829">
        <v>0.68799999999999994</v>
      </c>
      <c r="P2829">
        <v>0.75800000000000001</v>
      </c>
      <c r="Q2829">
        <v>1.47</v>
      </c>
      <c r="R2829">
        <v>4883</v>
      </c>
      <c r="S2829">
        <v>14.667</v>
      </c>
      <c r="T2829">
        <v>17330</v>
      </c>
      <c r="U2829">
        <v>52.055</v>
      </c>
      <c r="X2829">
        <v>18721</v>
      </c>
      <c r="Y2829">
        <v>56.234000000000002</v>
      </c>
      <c r="Z2829">
        <v>587694</v>
      </c>
      <c r="AA2829">
        <v>478392885</v>
      </c>
      <c r="AB2829">
        <v>1436.982</v>
      </c>
      <c r="AC2829">
        <v>1.7649999999999999</v>
      </c>
      <c r="AD2829">
        <v>596242</v>
      </c>
      <c r="AE2829">
        <v>1.7909999999999999</v>
      </c>
      <c r="AF2829">
        <v>4.2999999999999997E-2</v>
      </c>
      <c r="AG2829">
        <v>23.3</v>
      </c>
      <c r="AH2829" t="s">
        <v>204</v>
      </c>
      <c r="AI2829">
        <v>342943778</v>
      </c>
      <c r="AJ2829">
        <v>185574787</v>
      </c>
      <c r="AK2829">
        <v>165420439</v>
      </c>
      <c r="AM2829">
        <v>520143</v>
      </c>
      <c r="AN2829">
        <v>498799</v>
      </c>
      <c r="AO2829">
        <v>103.29</v>
      </c>
      <c r="AP2829">
        <v>55.89</v>
      </c>
      <c r="AQ2829">
        <v>49.82</v>
      </c>
      <c r="AS2829">
        <v>1502</v>
      </c>
      <c r="AT2829">
        <v>253418</v>
      </c>
      <c r="AU2829">
        <v>7.5999999999999998E-2</v>
      </c>
      <c r="AV2829">
        <v>49.54</v>
      </c>
      <c r="AW2829">
        <v>332915074</v>
      </c>
      <c r="AX2829">
        <v>35.607999999999997</v>
      </c>
      <c r="AY2829">
        <v>38.299999999999997</v>
      </c>
      <c r="AZ2829">
        <v>15.413</v>
      </c>
      <c r="BA2829">
        <v>9.7319999999999993</v>
      </c>
      <c r="BB2829">
        <v>54225.446000000004</v>
      </c>
      <c r="BC2829">
        <v>1.2</v>
      </c>
      <c r="BD2829">
        <v>151.089</v>
      </c>
      <c r="BE2829">
        <v>10.79</v>
      </c>
      <c r="BF2829">
        <v>19.100000000000001</v>
      </c>
      <c r="BG2829">
        <v>24.6</v>
      </c>
      <c r="BI2829">
        <v>2.77</v>
      </c>
      <c r="BJ2829">
        <v>78.86</v>
      </c>
      <c r="BK2829">
        <v>0.92600000000000005</v>
      </c>
    </row>
    <row r="2830" spans="1:67" x14ac:dyDescent="0.3">
      <c r="A2830" t="s">
        <v>210</v>
      </c>
      <c r="B2830" t="s">
        <v>211</v>
      </c>
      <c r="C2830" t="s">
        <v>116</v>
      </c>
      <c r="D2830" s="33">
        <v>44390</v>
      </c>
      <c r="E2830">
        <v>34029647</v>
      </c>
      <c r="F2830">
        <v>26550</v>
      </c>
      <c r="G2830">
        <v>23780.857</v>
      </c>
      <c r="H2830">
        <v>607327</v>
      </c>
      <c r="I2830">
        <v>360</v>
      </c>
      <c r="J2830">
        <v>260.85700000000003</v>
      </c>
      <c r="K2830">
        <v>102217.201</v>
      </c>
      <c r="L2830">
        <v>79.75</v>
      </c>
      <c r="M2830">
        <v>71.432000000000002</v>
      </c>
      <c r="N2830">
        <v>1824.27</v>
      </c>
      <c r="O2830">
        <v>1.081</v>
      </c>
      <c r="P2830">
        <v>0.78400000000000003</v>
      </c>
      <c r="Q2830">
        <v>1.48</v>
      </c>
      <c r="R2830">
        <v>5072</v>
      </c>
      <c r="S2830">
        <v>15.234999999999999</v>
      </c>
      <c r="T2830">
        <v>18204</v>
      </c>
      <c r="U2830">
        <v>54.680999999999997</v>
      </c>
      <c r="X2830">
        <v>19729</v>
      </c>
      <c r="Y2830">
        <v>59.261000000000003</v>
      </c>
      <c r="Z2830">
        <v>738617</v>
      </c>
      <c r="AA2830">
        <v>479131502</v>
      </c>
      <c r="AB2830">
        <v>1439.2</v>
      </c>
      <c r="AC2830">
        <v>2.2189999999999999</v>
      </c>
      <c r="AD2830">
        <v>617321</v>
      </c>
      <c r="AE2830">
        <v>1.8540000000000001</v>
      </c>
      <c r="AF2830">
        <v>4.4999999999999998E-2</v>
      </c>
      <c r="AG2830">
        <v>22.2</v>
      </c>
      <c r="AH2830" t="s">
        <v>204</v>
      </c>
      <c r="AI2830">
        <v>343470687</v>
      </c>
      <c r="AJ2830">
        <v>185856528</v>
      </c>
      <c r="AK2830">
        <v>165691406</v>
      </c>
      <c r="AM2830">
        <v>526909</v>
      </c>
      <c r="AN2830">
        <v>490627</v>
      </c>
      <c r="AO2830">
        <v>103.45</v>
      </c>
      <c r="AP2830">
        <v>55.98</v>
      </c>
      <c r="AQ2830">
        <v>49.91</v>
      </c>
      <c r="AS2830">
        <v>1478</v>
      </c>
      <c r="AT2830">
        <v>254420</v>
      </c>
      <c r="AU2830">
        <v>7.6999999999999999E-2</v>
      </c>
      <c r="AV2830">
        <v>49.54</v>
      </c>
      <c r="AW2830">
        <v>332915074</v>
      </c>
      <c r="AX2830">
        <v>35.607999999999997</v>
      </c>
      <c r="AY2830">
        <v>38.299999999999997</v>
      </c>
      <c r="AZ2830">
        <v>15.413</v>
      </c>
      <c r="BA2830">
        <v>9.7319999999999993</v>
      </c>
      <c r="BB2830">
        <v>54225.446000000004</v>
      </c>
      <c r="BC2830">
        <v>1.2</v>
      </c>
      <c r="BD2830">
        <v>151.089</v>
      </c>
      <c r="BE2830">
        <v>10.79</v>
      </c>
      <c r="BF2830">
        <v>19.100000000000001</v>
      </c>
      <c r="BG2830">
        <v>24.6</v>
      </c>
      <c r="BI2830">
        <v>2.77</v>
      </c>
      <c r="BJ2830">
        <v>78.86</v>
      </c>
      <c r="BK2830">
        <v>0.92600000000000005</v>
      </c>
    </row>
    <row r="2831" spans="1:67" x14ac:dyDescent="0.3">
      <c r="A2831" t="s">
        <v>210</v>
      </c>
      <c r="B2831" t="s">
        <v>211</v>
      </c>
      <c r="C2831" t="s">
        <v>116</v>
      </c>
      <c r="D2831" s="33">
        <v>44391</v>
      </c>
      <c r="E2831">
        <v>34060767</v>
      </c>
      <c r="F2831">
        <v>31120</v>
      </c>
      <c r="G2831">
        <v>25344.857</v>
      </c>
      <c r="H2831">
        <v>607655</v>
      </c>
      <c r="I2831">
        <v>328</v>
      </c>
      <c r="J2831">
        <v>261.57100000000003</v>
      </c>
      <c r="K2831">
        <v>102310.678</v>
      </c>
      <c r="L2831">
        <v>93.477000000000004</v>
      </c>
      <c r="M2831">
        <v>76.13</v>
      </c>
      <c r="N2831">
        <v>1825.2550000000001</v>
      </c>
      <c r="O2831">
        <v>0.98499999999999999</v>
      </c>
      <c r="P2831">
        <v>0.78600000000000003</v>
      </c>
      <c r="Q2831">
        <v>1.49</v>
      </c>
      <c r="R2831">
        <v>5255</v>
      </c>
      <c r="S2831">
        <v>15.785</v>
      </c>
      <c r="T2831">
        <v>19085</v>
      </c>
      <c r="U2831">
        <v>57.326999999999998</v>
      </c>
      <c r="X2831">
        <v>20339</v>
      </c>
      <c r="Y2831">
        <v>61.094000000000001</v>
      </c>
      <c r="Z2831">
        <v>759158</v>
      </c>
      <c r="AA2831">
        <v>479890660</v>
      </c>
      <c r="AB2831">
        <v>1441.481</v>
      </c>
      <c r="AC2831">
        <v>2.2799999999999998</v>
      </c>
      <c r="AD2831">
        <v>614653</v>
      </c>
      <c r="AE2831">
        <v>1.8460000000000001</v>
      </c>
      <c r="AF2831">
        <v>4.8000000000000001E-2</v>
      </c>
      <c r="AG2831">
        <v>20.8</v>
      </c>
      <c r="AH2831" t="s">
        <v>204</v>
      </c>
      <c r="AI2831">
        <v>344001785</v>
      </c>
      <c r="AJ2831">
        <v>186140858</v>
      </c>
      <c r="AK2831">
        <v>165963055</v>
      </c>
      <c r="AM2831">
        <v>531098</v>
      </c>
      <c r="AN2831">
        <v>484998</v>
      </c>
      <c r="AO2831">
        <v>103.61</v>
      </c>
      <c r="AP2831">
        <v>56.07</v>
      </c>
      <c r="AQ2831">
        <v>49.99</v>
      </c>
      <c r="AS2831">
        <v>1461</v>
      </c>
      <c r="AT2831">
        <v>254606</v>
      </c>
      <c r="AU2831">
        <v>7.6999999999999999E-2</v>
      </c>
      <c r="AV2831">
        <v>49.54</v>
      </c>
      <c r="AW2831">
        <v>332915074</v>
      </c>
      <c r="AX2831">
        <v>35.607999999999997</v>
      </c>
      <c r="AY2831">
        <v>38.299999999999997</v>
      </c>
      <c r="AZ2831">
        <v>15.413</v>
      </c>
      <c r="BA2831">
        <v>9.7319999999999993</v>
      </c>
      <c r="BB2831">
        <v>54225.446000000004</v>
      </c>
      <c r="BC2831">
        <v>1.2</v>
      </c>
      <c r="BD2831">
        <v>151.089</v>
      </c>
      <c r="BE2831">
        <v>10.79</v>
      </c>
      <c r="BF2831">
        <v>19.100000000000001</v>
      </c>
      <c r="BG2831">
        <v>24.6</v>
      </c>
      <c r="BI2831">
        <v>2.77</v>
      </c>
      <c r="BJ2831">
        <v>78.86</v>
      </c>
      <c r="BK2831">
        <v>0.92600000000000005</v>
      </c>
    </row>
    <row r="2832" spans="1:67" x14ac:dyDescent="0.3">
      <c r="A2832" t="s">
        <v>210</v>
      </c>
      <c r="B2832" t="s">
        <v>211</v>
      </c>
      <c r="C2832" t="s">
        <v>116</v>
      </c>
      <c r="D2832" s="33">
        <v>44392</v>
      </c>
      <c r="E2832">
        <v>34092748</v>
      </c>
      <c r="F2832">
        <v>31981</v>
      </c>
      <c r="G2832">
        <v>26929.429</v>
      </c>
      <c r="H2832">
        <v>607984</v>
      </c>
      <c r="I2832">
        <v>329</v>
      </c>
      <c r="J2832">
        <v>273.85700000000003</v>
      </c>
      <c r="K2832">
        <v>102406.742</v>
      </c>
      <c r="L2832">
        <v>96.063999999999993</v>
      </c>
      <c r="M2832">
        <v>80.89</v>
      </c>
      <c r="N2832">
        <v>1826.2439999999999</v>
      </c>
      <c r="O2832">
        <v>0.98799999999999999</v>
      </c>
      <c r="P2832">
        <v>0.82299999999999995</v>
      </c>
      <c r="Q2832">
        <v>1.51</v>
      </c>
      <c r="R2832">
        <v>5474</v>
      </c>
      <c r="S2832">
        <v>16.443000000000001</v>
      </c>
      <c r="T2832">
        <v>19915</v>
      </c>
      <c r="U2832">
        <v>59.82</v>
      </c>
      <c r="X2832">
        <v>21142</v>
      </c>
      <c r="Y2832">
        <v>63.506</v>
      </c>
      <c r="Z2832">
        <v>767996</v>
      </c>
      <c r="AA2832">
        <v>480658656</v>
      </c>
      <c r="AB2832">
        <v>1443.788</v>
      </c>
      <c r="AC2832">
        <v>2.3069999999999999</v>
      </c>
      <c r="AD2832">
        <v>621026</v>
      </c>
      <c r="AE2832">
        <v>1.865</v>
      </c>
      <c r="AF2832">
        <v>5.0999999999999997E-2</v>
      </c>
      <c r="AG2832">
        <v>19.600000000000001</v>
      </c>
      <c r="AH2832" t="s">
        <v>204</v>
      </c>
      <c r="AI2832">
        <v>344543080</v>
      </c>
      <c r="AJ2832">
        <v>186439600</v>
      </c>
      <c r="AK2832">
        <v>166230871</v>
      </c>
      <c r="AM2832">
        <v>541295</v>
      </c>
      <c r="AN2832">
        <v>481433</v>
      </c>
      <c r="AO2832">
        <v>103.78</v>
      </c>
      <c r="AP2832">
        <v>56.16</v>
      </c>
      <c r="AQ2832">
        <v>50.07</v>
      </c>
      <c r="AS2832">
        <v>1450</v>
      </c>
      <c r="AT2832">
        <v>255926</v>
      </c>
      <c r="AU2832">
        <v>7.6999999999999999E-2</v>
      </c>
      <c r="AV2832">
        <v>49.54</v>
      </c>
      <c r="AW2832">
        <v>332915074</v>
      </c>
      <c r="AX2832">
        <v>35.607999999999997</v>
      </c>
      <c r="AY2832">
        <v>38.299999999999997</v>
      </c>
      <c r="AZ2832">
        <v>15.413</v>
      </c>
      <c r="BA2832">
        <v>9.7319999999999993</v>
      </c>
      <c r="BB2832">
        <v>54225.446000000004</v>
      </c>
      <c r="BC2832">
        <v>1.2</v>
      </c>
      <c r="BD2832">
        <v>151.089</v>
      </c>
      <c r="BE2832">
        <v>10.79</v>
      </c>
      <c r="BF2832">
        <v>19.100000000000001</v>
      </c>
      <c r="BG2832">
        <v>24.6</v>
      </c>
      <c r="BI2832">
        <v>2.77</v>
      </c>
      <c r="BJ2832">
        <v>78.86</v>
      </c>
      <c r="BK2832">
        <v>0.92600000000000005</v>
      </c>
    </row>
    <row r="2833" spans="1:67" x14ac:dyDescent="0.3">
      <c r="A2833" t="s">
        <v>210</v>
      </c>
      <c r="B2833" t="s">
        <v>211</v>
      </c>
      <c r="C2833" t="s">
        <v>116</v>
      </c>
      <c r="D2833" s="33">
        <v>44393</v>
      </c>
      <c r="E2833">
        <v>34170850</v>
      </c>
      <c r="F2833">
        <v>78102</v>
      </c>
      <c r="G2833">
        <v>31289.714</v>
      </c>
      <c r="H2833">
        <v>608439</v>
      </c>
      <c r="I2833">
        <v>455</v>
      </c>
      <c r="J2833">
        <v>272.714</v>
      </c>
      <c r="K2833">
        <v>102641.342</v>
      </c>
      <c r="L2833">
        <v>234.6</v>
      </c>
      <c r="M2833">
        <v>93.986999999999995</v>
      </c>
      <c r="N2833">
        <v>1827.61</v>
      </c>
      <c r="O2833">
        <v>1.367</v>
      </c>
      <c r="P2833">
        <v>0.81899999999999995</v>
      </c>
      <c r="Q2833">
        <v>1.53</v>
      </c>
      <c r="R2833">
        <v>5785</v>
      </c>
      <c r="S2833">
        <v>17.376999999999999</v>
      </c>
      <c r="T2833">
        <v>20874</v>
      </c>
      <c r="U2833">
        <v>62.701000000000001</v>
      </c>
      <c r="X2833">
        <v>22095</v>
      </c>
      <c r="Y2833">
        <v>66.367999999999995</v>
      </c>
      <c r="Z2833">
        <v>724638</v>
      </c>
      <c r="AA2833">
        <v>481383294</v>
      </c>
      <c r="AB2833">
        <v>1445.9639999999999</v>
      </c>
      <c r="AC2833">
        <v>2.177</v>
      </c>
      <c r="AD2833">
        <v>629515</v>
      </c>
      <c r="AE2833">
        <v>1.891</v>
      </c>
      <c r="AF2833">
        <v>5.3999999999999999E-2</v>
      </c>
      <c r="AG2833">
        <v>18.5</v>
      </c>
      <c r="AH2833" t="s">
        <v>204</v>
      </c>
      <c r="AI2833">
        <v>345168402</v>
      </c>
      <c r="AJ2833">
        <v>186787504</v>
      </c>
      <c r="AK2833">
        <v>166533135</v>
      </c>
      <c r="AM2833">
        <v>625322</v>
      </c>
      <c r="AN2833">
        <v>480410</v>
      </c>
      <c r="AO2833">
        <v>103.96</v>
      </c>
      <c r="AP2833">
        <v>56.26</v>
      </c>
      <c r="AQ2833">
        <v>50.16</v>
      </c>
      <c r="AS2833">
        <v>1447</v>
      </c>
      <c r="AT2833">
        <v>259538</v>
      </c>
      <c r="AU2833">
        <v>7.8E-2</v>
      </c>
      <c r="AV2833">
        <v>49.54</v>
      </c>
      <c r="AW2833">
        <v>332915074</v>
      </c>
      <c r="AX2833">
        <v>35.607999999999997</v>
      </c>
      <c r="AY2833">
        <v>38.299999999999997</v>
      </c>
      <c r="AZ2833">
        <v>15.413</v>
      </c>
      <c r="BA2833">
        <v>9.7319999999999993</v>
      </c>
      <c r="BB2833">
        <v>54225.446000000004</v>
      </c>
      <c r="BC2833">
        <v>1.2</v>
      </c>
      <c r="BD2833">
        <v>151.089</v>
      </c>
      <c r="BE2833">
        <v>10.79</v>
      </c>
      <c r="BF2833">
        <v>19.100000000000001</v>
      </c>
      <c r="BG2833">
        <v>24.6</v>
      </c>
      <c r="BI2833">
        <v>2.77</v>
      </c>
      <c r="BJ2833">
        <v>78.86</v>
      </c>
      <c r="BK2833">
        <v>0.92600000000000005</v>
      </c>
    </row>
    <row r="2834" spans="1:67" x14ac:dyDescent="0.3">
      <c r="A2834" t="s">
        <v>210</v>
      </c>
      <c r="B2834" t="s">
        <v>211</v>
      </c>
      <c r="C2834" t="s">
        <v>116</v>
      </c>
      <c r="D2834" s="33">
        <v>44394</v>
      </c>
      <c r="E2834">
        <v>34184963</v>
      </c>
      <c r="F2834">
        <v>14113</v>
      </c>
      <c r="G2834">
        <v>31857.714</v>
      </c>
      <c r="H2834">
        <v>608516</v>
      </c>
      <c r="I2834">
        <v>77</v>
      </c>
      <c r="J2834">
        <v>271.42899999999997</v>
      </c>
      <c r="K2834">
        <v>102683.734</v>
      </c>
      <c r="L2834">
        <v>42.392000000000003</v>
      </c>
      <c r="M2834">
        <v>95.692999999999998</v>
      </c>
      <c r="N2834">
        <v>1827.8420000000001</v>
      </c>
      <c r="O2834">
        <v>0.23100000000000001</v>
      </c>
      <c r="P2834">
        <v>0.81499999999999995</v>
      </c>
      <c r="Q2834">
        <v>1.51</v>
      </c>
      <c r="R2834">
        <v>5994</v>
      </c>
      <c r="S2834">
        <v>18.004999999999999</v>
      </c>
      <c r="T2834">
        <v>21595</v>
      </c>
      <c r="U2834">
        <v>64.866</v>
      </c>
      <c r="X2834">
        <v>23083</v>
      </c>
      <c r="Y2834">
        <v>69.335999999999999</v>
      </c>
      <c r="Z2834">
        <v>526195</v>
      </c>
      <c r="AA2834">
        <v>481909489</v>
      </c>
      <c r="AB2834">
        <v>1447.5450000000001</v>
      </c>
      <c r="AC2834">
        <v>1.581</v>
      </c>
      <c r="AD2834">
        <v>635170</v>
      </c>
      <c r="AE2834">
        <v>1.9079999999999999</v>
      </c>
      <c r="AF2834">
        <v>5.6000000000000001E-2</v>
      </c>
      <c r="AG2834">
        <v>17.899999999999999</v>
      </c>
      <c r="AH2834" t="s">
        <v>204</v>
      </c>
      <c r="AI2834">
        <v>345568705</v>
      </c>
      <c r="AJ2834">
        <v>187011692</v>
      </c>
      <c r="AK2834">
        <v>166721915</v>
      </c>
      <c r="AM2834">
        <v>400303</v>
      </c>
      <c r="AN2834">
        <v>480269</v>
      </c>
      <c r="AO2834">
        <v>104.08</v>
      </c>
      <c r="AP2834">
        <v>56.33</v>
      </c>
      <c r="AQ2834">
        <v>50.22</v>
      </c>
      <c r="AS2834">
        <v>1447</v>
      </c>
      <c r="AT2834">
        <v>261331</v>
      </c>
      <c r="AU2834">
        <v>7.9000000000000001E-2</v>
      </c>
      <c r="AV2834">
        <v>49.54</v>
      </c>
      <c r="AW2834">
        <v>332915074</v>
      </c>
      <c r="AX2834">
        <v>35.607999999999997</v>
      </c>
      <c r="AY2834">
        <v>38.299999999999997</v>
      </c>
      <c r="AZ2834">
        <v>15.413</v>
      </c>
      <c r="BA2834">
        <v>9.7319999999999993</v>
      </c>
      <c r="BB2834">
        <v>54225.446000000004</v>
      </c>
      <c r="BC2834">
        <v>1.2</v>
      </c>
      <c r="BD2834">
        <v>151.089</v>
      </c>
      <c r="BE2834">
        <v>10.79</v>
      </c>
      <c r="BF2834">
        <v>19.100000000000001</v>
      </c>
      <c r="BG2834">
        <v>24.6</v>
      </c>
      <c r="BI2834">
        <v>2.77</v>
      </c>
      <c r="BJ2834">
        <v>78.86</v>
      </c>
      <c r="BK2834">
        <v>0.92600000000000005</v>
      </c>
    </row>
    <row r="2835" spans="1:67" x14ac:dyDescent="0.3">
      <c r="A2835" t="s">
        <v>210</v>
      </c>
      <c r="B2835" t="s">
        <v>211</v>
      </c>
      <c r="C2835" t="s">
        <v>116</v>
      </c>
      <c r="D2835" s="33">
        <v>44395</v>
      </c>
      <c r="E2835">
        <v>34205287</v>
      </c>
      <c r="F2835">
        <v>20324</v>
      </c>
      <c r="G2835">
        <v>33082.142999999996</v>
      </c>
      <c r="H2835">
        <v>608603</v>
      </c>
      <c r="I2835">
        <v>87</v>
      </c>
      <c r="J2835">
        <v>266.42899999999997</v>
      </c>
      <c r="K2835">
        <v>102744.783</v>
      </c>
      <c r="L2835">
        <v>61.048999999999999</v>
      </c>
      <c r="M2835">
        <v>99.370999999999995</v>
      </c>
      <c r="N2835">
        <v>1828.1030000000001</v>
      </c>
      <c r="O2835">
        <v>0.26100000000000001</v>
      </c>
      <c r="P2835">
        <v>0.8</v>
      </c>
      <c r="Q2835">
        <v>1.51</v>
      </c>
      <c r="R2835">
        <v>6272</v>
      </c>
      <c r="S2835">
        <v>18.84</v>
      </c>
      <c r="T2835">
        <v>22564</v>
      </c>
      <c r="U2835">
        <v>67.777000000000001</v>
      </c>
      <c r="X2835">
        <v>24072</v>
      </c>
      <c r="Y2835">
        <v>72.307000000000002</v>
      </c>
      <c r="Z2835">
        <v>396777</v>
      </c>
      <c r="AA2835">
        <v>482306266</v>
      </c>
      <c r="AB2835">
        <v>1448.7370000000001</v>
      </c>
      <c r="AC2835">
        <v>1.1919999999999999</v>
      </c>
      <c r="AD2835">
        <v>643011</v>
      </c>
      <c r="AE2835">
        <v>1.931</v>
      </c>
      <c r="AF2835">
        <v>5.8000000000000003E-2</v>
      </c>
      <c r="AG2835">
        <v>17.2</v>
      </c>
      <c r="AH2835" t="s">
        <v>204</v>
      </c>
      <c r="AI2835">
        <v>345802660</v>
      </c>
      <c r="AJ2835">
        <v>187147341</v>
      </c>
      <c r="AK2835">
        <v>166827367</v>
      </c>
      <c r="AM2835">
        <v>233955</v>
      </c>
      <c r="AN2835">
        <v>482718</v>
      </c>
      <c r="AO2835">
        <v>104.15</v>
      </c>
      <c r="AP2835">
        <v>56.37</v>
      </c>
      <c r="AQ2835">
        <v>50.25</v>
      </c>
      <c r="AS2835">
        <v>1454</v>
      </c>
      <c r="AT2835">
        <v>264002</v>
      </c>
      <c r="AU2835">
        <v>0.08</v>
      </c>
      <c r="AV2835">
        <v>49.54</v>
      </c>
      <c r="AW2835">
        <v>332915074</v>
      </c>
      <c r="AX2835">
        <v>35.607999999999997</v>
      </c>
      <c r="AY2835">
        <v>38.299999999999997</v>
      </c>
      <c r="AZ2835">
        <v>15.413</v>
      </c>
      <c r="BA2835">
        <v>9.7319999999999993</v>
      </c>
      <c r="BB2835">
        <v>54225.446000000004</v>
      </c>
      <c r="BC2835">
        <v>1.2</v>
      </c>
      <c r="BD2835">
        <v>151.089</v>
      </c>
      <c r="BE2835">
        <v>10.79</v>
      </c>
      <c r="BF2835">
        <v>19.100000000000001</v>
      </c>
      <c r="BG2835">
        <v>24.6</v>
      </c>
      <c r="BI2835">
        <v>2.77</v>
      </c>
      <c r="BJ2835">
        <v>78.86</v>
      </c>
      <c r="BK2835">
        <v>0.92600000000000005</v>
      </c>
      <c r="BL2835">
        <v>656154</v>
      </c>
      <c r="BM2835">
        <v>14.32</v>
      </c>
      <c r="BN2835">
        <v>6.57</v>
      </c>
      <c r="BO2835">
        <v>1970.93508598532</v>
      </c>
    </row>
    <row r="2836" spans="1:67" x14ac:dyDescent="0.3">
      <c r="A2836" t="s">
        <v>210</v>
      </c>
      <c r="B2836" t="s">
        <v>211</v>
      </c>
      <c r="C2836" t="s">
        <v>116</v>
      </c>
      <c r="D2836" s="33">
        <v>44396</v>
      </c>
      <c r="E2836">
        <v>34254095</v>
      </c>
      <c r="F2836">
        <v>48808</v>
      </c>
      <c r="G2836">
        <v>35856.857000000004</v>
      </c>
      <c r="H2836">
        <v>608794</v>
      </c>
      <c r="I2836">
        <v>191</v>
      </c>
      <c r="J2836">
        <v>261</v>
      </c>
      <c r="K2836">
        <v>102891.391</v>
      </c>
      <c r="L2836">
        <v>146.608</v>
      </c>
      <c r="M2836">
        <v>107.706</v>
      </c>
      <c r="N2836">
        <v>1828.6769999999999</v>
      </c>
      <c r="O2836">
        <v>0.57399999999999995</v>
      </c>
      <c r="P2836">
        <v>0.78400000000000003</v>
      </c>
      <c r="Q2836">
        <v>1.51</v>
      </c>
      <c r="R2836">
        <v>6717</v>
      </c>
      <c r="S2836">
        <v>20.175999999999998</v>
      </c>
      <c r="T2836">
        <v>24261</v>
      </c>
      <c r="U2836">
        <v>72.873999999999995</v>
      </c>
      <c r="X2836">
        <v>25216</v>
      </c>
      <c r="Y2836">
        <v>75.742999999999995</v>
      </c>
      <c r="Z2836">
        <v>658804</v>
      </c>
      <c r="AA2836">
        <v>482965070</v>
      </c>
      <c r="AB2836">
        <v>1450.7159999999999</v>
      </c>
      <c r="AC2836">
        <v>1.9790000000000001</v>
      </c>
      <c r="AD2836">
        <v>653169</v>
      </c>
      <c r="AE2836">
        <v>1.962</v>
      </c>
      <c r="AF2836">
        <v>6.0999999999999999E-2</v>
      </c>
      <c r="AG2836">
        <v>16.399999999999999</v>
      </c>
      <c r="AH2836" t="s">
        <v>204</v>
      </c>
      <c r="AI2836">
        <v>346370960</v>
      </c>
      <c r="AJ2836">
        <v>187487606</v>
      </c>
      <c r="AK2836">
        <v>167078869</v>
      </c>
      <c r="AM2836">
        <v>568300</v>
      </c>
      <c r="AN2836">
        <v>489597</v>
      </c>
      <c r="AO2836">
        <v>104.33</v>
      </c>
      <c r="AP2836">
        <v>56.47</v>
      </c>
      <c r="AQ2836">
        <v>50.32</v>
      </c>
      <c r="AS2836">
        <v>1475</v>
      </c>
      <c r="AT2836">
        <v>273260</v>
      </c>
      <c r="AU2836">
        <v>8.2000000000000003E-2</v>
      </c>
      <c r="AV2836">
        <v>49.54</v>
      </c>
      <c r="AW2836">
        <v>332915074</v>
      </c>
      <c r="AX2836">
        <v>35.607999999999997</v>
      </c>
      <c r="AY2836">
        <v>38.299999999999997</v>
      </c>
      <c r="AZ2836">
        <v>15.413</v>
      </c>
      <c r="BA2836">
        <v>9.7319999999999993</v>
      </c>
      <c r="BB2836">
        <v>54225.446000000004</v>
      </c>
      <c r="BC2836">
        <v>1.2</v>
      </c>
      <c r="BD2836">
        <v>151.089</v>
      </c>
      <c r="BE2836">
        <v>10.79</v>
      </c>
      <c r="BF2836">
        <v>19.100000000000001</v>
      </c>
      <c r="BG2836">
        <v>24.6</v>
      </c>
      <c r="BI2836">
        <v>2.77</v>
      </c>
      <c r="BJ2836">
        <v>78.86</v>
      </c>
      <c r="BK2836">
        <v>0.92600000000000005</v>
      </c>
    </row>
    <row r="2837" spans="1:67" x14ac:dyDescent="0.3">
      <c r="A2837" t="s">
        <v>210</v>
      </c>
      <c r="B2837" t="s">
        <v>211</v>
      </c>
      <c r="C2837" t="s">
        <v>116</v>
      </c>
      <c r="D2837" s="33">
        <v>44397</v>
      </c>
      <c r="E2837">
        <v>34293842</v>
      </c>
      <c r="F2837">
        <v>39747</v>
      </c>
      <c r="G2837">
        <v>37742.142999999996</v>
      </c>
      <c r="H2837">
        <v>609082</v>
      </c>
      <c r="I2837">
        <v>288</v>
      </c>
      <c r="J2837">
        <v>250.714</v>
      </c>
      <c r="K2837">
        <v>103010.78200000001</v>
      </c>
      <c r="L2837">
        <v>119.39100000000001</v>
      </c>
      <c r="M2837">
        <v>113.369</v>
      </c>
      <c r="N2837">
        <v>1829.5419999999999</v>
      </c>
      <c r="O2837">
        <v>0.86499999999999999</v>
      </c>
      <c r="P2837">
        <v>0.753</v>
      </c>
      <c r="Q2837">
        <v>1.51</v>
      </c>
      <c r="R2837">
        <v>7115</v>
      </c>
      <c r="S2837">
        <v>21.372</v>
      </c>
      <c r="T2837">
        <v>25700</v>
      </c>
      <c r="U2837">
        <v>77.197000000000003</v>
      </c>
      <c r="X2837">
        <v>26614</v>
      </c>
      <c r="Y2837">
        <v>79.941999999999993</v>
      </c>
      <c r="Z2837">
        <v>900615</v>
      </c>
      <c r="AA2837">
        <v>483865685</v>
      </c>
      <c r="AB2837">
        <v>1453.421</v>
      </c>
      <c r="AC2837">
        <v>2.7050000000000001</v>
      </c>
      <c r="AD2837">
        <v>676312</v>
      </c>
      <c r="AE2837">
        <v>2.0310000000000001</v>
      </c>
      <c r="AF2837">
        <v>6.4000000000000001E-2</v>
      </c>
      <c r="AG2837">
        <v>15.6</v>
      </c>
      <c r="AH2837" t="s">
        <v>204</v>
      </c>
      <c r="AI2837">
        <v>346975308</v>
      </c>
      <c r="AJ2837">
        <v>187860269</v>
      </c>
      <c r="AK2837">
        <v>167334386</v>
      </c>
      <c r="AM2837">
        <v>604348</v>
      </c>
      <c r="AN2837">
        <v>500660</v>
      </c>
      <c r="AO2837">
        <v>104.51</v>
      </c>
      <c r="AP2837">
        <v>56.58</v>
      </c>
      <c r="AQ2837">
        <v>50.4</v>
      </c>
      <c r="AS2837">
        <v>1508</v>
      </c>
      <c r="AT2837">
        <v>286249</v>
      </c>
      <c r="AU2837">
        <v>8.5999999999999993E-2</v>
      </c>
      <c r="AV2837">
        <v>49.54</v>
      </c>
      <c r="AW2837">
        <v>332915074</v>
      </c>
      <c r="AX2837">
        <v>35.607999999999997</v>
      </c>
      <c r="AY2837">
        <v>38.299999999999997</v>
      </c>
      <c r="AZ2837">
        <v>15.413</v>
      </c>
      <c r="BA2837">
        <v>9.7319999999999993</v>
      </c>
      <c r="BB2837">
        <v>54225.446000000004</v>
      </c>
      <c r="BC2837">
        <v>1.2</v>
      </c>
      <c r="BD2837">
        <v>151.089</v>
      </c>
      <c r="BE2837">
        <v>10.79</v>
      </c>
      <c r="BF2837">
        <v>19.100000000000001</v>
      </c>
      <c r="BG2837">
        <v>24.6</v>
      </c>
      <c r="BI2837">
        <v>2.77</v>
      </c>
      <c r="BJ2837">
        <v>78.86</v>
      </c>
      <c r="BK2837">
        <v>0.92600000000000005</v>
      </c>
    </row>
    <row r="2838" spans="1:67" x14ac:dyDescent="0.3">
      <c r="A2838" t="s">
        <v>210</v>
      </c>
      <c r="B2838" t="s">
        <v>211</v>
      </c>
      <c r="C2838" t="s">
        <v>116</v>
      </c>
      <c r="D2838" s="33">
        <v>44398</v>
      </c>
      <c r="E2838">
        <v>34341574</v>
      </c>
      <c r="F2838">
        <v>47732</v>
      </c>
      <c r="G2838">
        <v>40115.286</v>
      </c>
      <c r="H2838">
        <v>609445</v>
      </c>
      <c r="I2838">
        <v>363</v>
      </c>
      <c r="J2838">
        <v>255.714</v>
      </c>
      <c r="K2838">
        <v>103154.158</v>
      </c>
      <c r="L2838">
        <v>143.376</v>
      </c>
      <c r="M2838">
        <v>120.497</v>
      </c>
      <c r="N2838">
        <v>1830.6320000000001</v>
      </c>
      <c r="O2838">
        <v>1.0900000000000001</v>
      </c>
      <c r="P2838">
        <v>0.76800000000000002</v>
      </c>
      <c r="Q2838">
        <v>1.52</v>
      </c>
      <c r="R2838">
        <v>7408</v>
      </c>
      <c r="S2838">
        <v>22.251999999999999</v>
      </c>
      <c r="T2838">
        <v>27057</v>
      </c>
      <c r="U2838">
        <v>81.272999999999996</v>
      </c>
      <c r="X2838">
        <v>28103</v>
      </c>
      <c r="Y2838">
        <v>84.415000000000006</v>
      </c>
      <c r="Z2838">
        <v>927590</v>
      </c>
      <c r="AA2838">
        <v>484793275</v>
      </c>
      <c r="AB2838">
        <v>1456.2070000000001</v>
      </c>
      <c r="AC2838">
        <v>2.786</v>
      </c>
      <c r="AD2838">
        <v>700374</v>
      </c>
      <c r="AE2838">
        <v>2.1040000000000001</v>
      </c>
      <c r="AF2838">
        <v>6.8000000000000005E-2</v>
      </c>
      <c r="AG2838">
        <v>14.7</v>
      </c>
      <c r="AH2838" t="s">
        <v>204</v>
      </c>
      <c r="AI2838">
        <v>347606866</v>
      </c>
      <c r="AJ2838">
        <v>188248253</v>
      </c>
      <c r="AK2838">
        <v>167600925</v>
      </c>
      <c r="AM2838">
        <v>631558</v>
      </c>
      <c r="AN2838">
        <v>515012</v>
      </c>
      <c r="AO2838">
        <v>104.7</v>
      </c>
      <c r="AP2838">
        <v>56.7</v>
      </c>
      <c r="AQ2838">
        <v>50.48</v>
      </c>
      <c r="AS2838">
        <v>1551</v>
      </c>
      <c r="AT2838">
        <v>301056</v>
      </c>
      <c r="AU2838">
        <v>9.0999999999999998E-2</v>
      </c>
      <c r="AV2838">
        <v>49.54</v>
      </c>
      <c r="AW2838">
        <v>332915074</v>
      </c>
      <c r="AX2838">
        <v>35.607999999999997</v>
      </c>
      <c r="AY2838">
        <v>38.299999999999997</v>
      </c>
      <c r="AZ2838">
        <v>15.413</v>
      </c>
      <c r="BA2838">
        <v>9.7319999999999993</v>
      </c>
      <c r="BB2838">
        <v>54225.446000000004</v>
      </c>
      <c r="BC2838">
        <v>1.2</v>
      </c>
      <c r="BD2838">
        <v>151.089</v>
      </c>
      <c r="BE2838">
        <v>10.79</v>
      </c>
      <c r="BF2838">
        <v>19.100000000000001</v>
      </c>
      <c r="BG2838">
        <v>24.6</v>
      </c>
      <c r="BI2838">
        <v>2.77</v>
      </c>
      <c r="BJ2838">
        <v>78.86</v>
      </c>
      <c r="BK2838">
        <v>0.92600000000000005</v>
      </c>
    </row>
    <row r="2839" spans="1:67" x14ac:dyDescent="0.3">
      <c r="A2839" t="s">
        <v>210</v>
      </c>
      <c r="B2839" t="s">
        <v>211</v>
      </c>
      <c r="C2839" t="s">
        <v>116</v>
      </c>
      <c r="D2839" s="33">
        <v>44399</v>
      </c>
      <c r="E2839">
        <v>34398095</v>
      </c>
      <c r="F2839">
        <v>56521</v>
      </c>
      <c r="G2839">
        <v>43621</v>
      </c>
      <c r="H2839">
        <v>609731</v>
      </c>
      <c r="I2839">
        <v>286</v>
      </c>
      <c r="J2839">
        <v>249.571</v>
      </c>
      <c r="K2839">
        <v>103323.93399999999</v>
      </c>
      <c r="L2839">
        <v>169.77600000000001</v>
      </c>
      <c r="M2839">
        <v>131.02699999999999</v>
      </c>
      <c r="N2839">
        <v>1831.491</v>
      </c>
      <c r="O2839">
        <v>0.85899999999999999</v>
      </c>
      <c r="P2839">
        <v>0.75</v>
      </c>
      <c r="Q2839">
        <v>1.54</v>
      </c>
      <c r="R2839">
        <v>7687</v>
      </c>
      <c r="S2839">
        <v>23.09</v>
      </c>
      <c r="T2839">
        <v>28605</v>
      </c>
      <c r="U2839">
        <v>85.923000000000002</v>
      </c>
      <c r="X2839">
        <v>29859</v>
      </c>
      <c r="Y2839">
        <v>89.69</v>
      </c>
      <c r="Z2839">
        <v>915793</v>
      </c>
      <c r="AA2839">
        <v>485709068</v>
      </c>
      <c r="AB2839">
        <v>1458.9580000000001</v>
      </c>
      <c r="AC2839">
        <v>2.7509999999999999</v>
      </c>
      <c r="AD2839">
        <v>721487</v>
      </c>
      <c r="AE2839">
        <v>2.1669999999999998</v>
      </c>
      <c r="AF2839">
        <v>7.0999999999999994E-2</v>
      </c>
      <c r="AG2839">
        <v>14.1</v>
      </c>
      <c r="AH2839" t="s">
        <v>204</v>
      </c>
      <c r="AI2839">
        <v>348257004</v>
      </c>
      <c r="AJ2839">
        <v>188665675</v>
      </c>
      <c r="AK2839">
        <v>167857878</v>
      </c>
      <c r="AM2839">
        <v>650138</v>
      </c>
      <c r="AN2839">
        <v>530561</v>
      </c>
      <c r="AO2839">
        <v>104.89</v>
      </c>
      <c r="AP2839">
        <v>56.83</v>
      </c>
      <c r="AQ2839">
        <v>50.56</v>
      </c>
      <c r="AS2839">
        <v>1598</v>
      </c>
      <c r="AT2839">
        <v>318011</v>
      </c>
      <c r="AU2839">
        <v>9.6000000000000002E-2</v>
      </c>
      <c r="AV2839">
        <v>49.54</v>
      </c>
      <c r="AW2839">
        <v>332915074</v>
      </c>
      <c r="AX2839">
        <v>35.607999999999997</v>
      </c>
      <c r="AY2839">
        <v>38.299999999999997</v>
      </c>
      <c r="AZ2839">
        <v>15.413</v>
      </c>
      <c r="BA2839">
        <v>9.7319999999999993</v>
      </c>
      <c r="BB2839">
        <v>54225.446000000004</v>
      </c>
      <c r="BC2839">
        <v>1.2</v>
      </c>
      <c r="BD2839">
        <v>151.089</v>
      </c>
      <c r="BE2839">
        <v>10.79</v>
      </c>
      <c r="BF2839">
        <v>19.100000000000001</v>
      </c>
      <c r="BG2839">
        <v>24.6</v>
      </c>
      <c r="BI2839">
        <v>2.77</v>
      </c>
      <c r="BJ2839">
        <v>78.86</v>
      </c>
      <c r="BK2839">
        <v>0.92600000000000005</v>
      </c>
    </row>
    <row r="2840" spans="1:67" x14ac:dyDescent="0.3">
      <c r="A2840" t="s">
        <v>210</v>
      </c>
      <c r="B2840" t="s">
        <v>211</v>
      </c>
      <c r="C2840" t="s">
        <v>116</v>
      </c>
      <c r="D2840" s="33">
        <v>44400</v>
      </c>
      <c r="E2840">
        <v>34518892</v>
      </c>
      <c r="F2840">
        <v>120797</v>
      </c>
      <c r="G2840">
        <v>49720.286</v>
      </c>
      <c r="H2840">
        <v>610288</v>
      </c>
      <c r="I2840">
        <v>557</v>
      </c>
      <c r="J2840">
        <v>264.14299999999997</v>
      </c>
      <c r="K2840">
        <v>103686.78</v>
      </c>
      <c r="L2840">
        <v>362.846</v>
      </c>
      <c r="M2840">
        <v>149.34800000000001</v>
      </c>
      <c r="N2840">
        <v>1833.164</v>
      </c>
      <c r="O2840">
        <v>1.673</v>
      </c>
      <c r="P2840">
        <v>0.79300000000000004</v>
      </c>
      <c r="Q2840">
        <v>1.54</v>
      </c>
      <c r="R2840">
        <v>8097</v>
      </c>
      <c r="S2840">
        <v>24.321999999999999</v>
      </c>
      <c r="T2840">
        <v>30295</v>
      </c>
      <c r="U2840">
        <v>90.998999999999995</v>
      </c>
      <c r="X2840">
        <v>31504</v>
      </c>
      <c r="Y2840">
        <v>94.631</v>
      </c>
      <c r="Z2840">
        <v>881045</v>
      </c>
      <c r="AA2840">
        <v>486590113</v>
      </c>
      <c r="AB2840">
        <v>1461.604</v>
      </c>
      <c r="AC2840">
        <v>2.6459999999999999</v>
      </c>
      <c r="AD2840">
        <v>743831</v>
      </c>
      <c r="AE2840">
        <v>2.234</v>
      </c>
      <c r="AF2840">
        <v>7.3999999999999996E-2</v>
      </c>
      <c r="AG2840">
        <v>13.5</v>
      </c>
      <c r="AH2840" t="s">
        <v>204</v>
      </c>
      <c r="AI2840">
        <v>349005038</v>
      </c>
      <c r="AJ2840">
        <v>189154331</v>
      </c>
      <c r="AK2840">
        <v>168144875</v>
      </c>
      <c r="AM2840">
        <v>748034</v>
      </c>
      <c r="AN2840">
        <v>548091</v>
      </c>
      <c r="AO2840">
        <v>105.12</v>
      </c>
      <c r="AP2840">
        <v>56.97</v>
      </c>
      <c r="AQ2840">
        <v>50.64</v>
      </c>
      <c r="AS2840">
        <v>1651</v>
      </c>
      <c r="AT2840">
        <v>338118</v>
      </c>
      <c r="AU2840">
        <v>0.10199999999999999</v>
      </c>
      <c r="AV2840">
        <v>49.54</v>
      </c>
      <c r="AW2840">
        <v>332915074</v>
      </c>
      <c r="AX2840">
        <v>35.607999999999997</v>
      </c>
      <c r="AY2840">
        <v>38.299999999999997</v>
      </c>
      <c r="AZ2840">
        <v>15.413</v>
      </c>
      <c r="BA2840">
        <v>9.7319999999999993</v>
      </c>
      <c r="BB2840">
        <v>54225.446000000004</v>
      </c>
      <c r="BC2840">
        <v>1.2</v>
      </c>
      <c r="BD2840">
        <v>151.089</v>
      </c>
      <c r="BE2840">
        <v>10.79</v>
      </c>
      <c r="BF2840">
        <v>19.100000000000001</v>
      </c>
      <c r="BG2840">
        <v>24.6</v>
      </c>
      <c r="BI2840">
        <v>2.77</v>
      </c>
      <c r="BJ2840">
        <v>78.86</v>
      </c>
      <c r="BK2840">
        <v>0.92600000000000005</v>
      </c>
    </row>
    <row r="2841" spans="1:67" x14ac:dyDescent="0.3">
      <c r="A2841" t="s">
        <v>210</v>
      </c>
      <c r="B2841" t="s">
        <v>211</v>
      </c>
      <c r="C2841" t="s">
        <v>116</v>
      </c>
      <c r="D2841" s="33">
        <v>44401</v>
      </c>
      <c r="E2841">
        <v>34547656</v>
      </c>
      <c r="F2841">
        <v>28764</v>
      </c>
      <c r="G2841">
        <v>51813.286</v>
      </c>
      <c r="H2841">
        <v>610414</v>
      </c>
      <c r="I2841">
        <v>126</v>
      </c>
      <c r="J2841">
        <v>271.14299999999997</v>
      </c>
      <c r="K2841">
        <v>103773.18</v>
      </c>
      <c r="L2841">
        <v>86.4</v>
      </c>
      <c r="M2841">
        <v>155.63499999999999</v>
      </c>
      <c r="N2841">
        <v>1833.5429999999999</v>
      </c>
      <c r="O2841">
        <v>0.378</v>
      </c>
      <c r="P2841">
        <v>0.81399999999999995</v>
      </c>
      <c r="Q2841">
        <v>1.52</v>
      </c>
      <c r="R2841">
        <v>8419</v>
      </c>
      <c r="S2841">
        <v>25.289000000000001</v>
      </c>
      <c r="T2841">
        <v>31469</v>
      </c>
      <c r="U2841">
        <v>94.525999999999996</v>
      </c>
      <c r="X2841">
        <v>33292</v>
      </c>
      <c r="Y2841">
        <v>100.001</v>
      </c>
      <c r="Z2841">
        <v>653791</v>
      </c>
      <c r="AA2841">
        <v>487243904</v>
      </c>
      <c r="AB2841">
        <v>1463.568</v>
      </c>
      <c r="AC2841">
        <v>1.964</v>
      </c>
      <c r="AD2841">
        <v>762059</v>
      </c>
      <c r="AE2841">
        <v>2.2890000000000001</v>
      </c>
      <c r="AF2841">
        <v>7.6999999999999999E-2</v>
      </c>
      <c r="AG2841">
        <v>13</v>
      </c>
      <c r="AH2841" t="s">
        <v>204</v>
      </c>
      <c r="AI2841">
        <v>349468611</v>
      </c>
      <c r="AJ2841">
        <v>189456594</v>
      </c>
      <c r="AK2841">
        <v>168318825</v>
      </c>
      <c r="AM2841">
        <v>463573</v>
      </c>
      <c r="AN2841">
        <v>557129</v>
      </c>
      <c r="AO2841">
        <v>105.26</v>
      </c>
      <c r="AP2841">
        <v>57.06</v>
      </c>
      <c r="AQ2841">
        <v>50.7</v>
      </c>
      <c r="AS2841">
        <v>1678</v>
      </c>
      <c r="AT2841">
        <v>349272</v>
      </c>
      <c r="AU2841">
        <v>0.105</v>
      </c>
      <c r="AV2841">
        <v>49.54</v>
      </c>
      <c r="AW2841">
        <v>332915074</v>
      </c>
      <c r="AX2841">
        <v>35.607999999999997</v>
      </c>
      <c r="AY2841">
        <v>38.299999999999997</v>
      </c>
      <c r="AZ2841">
        <v>15.413</v>
      </c>
      <c r="BA2841">
        <v>9.7319999999999993</v>
      </c>
      <c r="BB2841">
        <v>54225.446000000004</v>
      </c>
      <c r="BC2841">
        <v>1.2</v>
      </c>
      <c r="BD2841">
        <v>151.089</v>
      </c>
      <c r="BE2841">
        <v>10.79</v>
      </c>
      <c r="BF2841">
        <v>19.100000000000001</v>
      </c>
      <c r="BG2841">
        <v>24.6</v>
      </c>
      <c r="BI2841">
        <v>2.77</v>
      </c>
      <c r="BJ2841">
        <v>78.86</v>
      </c>
      <c r="BK2841">
        <v>0.92600000000000005</v>
      </c>
    </row>
    <row r="2842" spans="1:67" x14ac:dyDescent="0.3">
      <c r="A2842" t="s">
        <v>210</v>
      </c>
      <c r="B2842" t="s">
        <v>211</v>
      </c>
      <c r="C2842" t="s">
        <v>116</v>
      </c>
      <c r="D2842" s="33">
        <v>44402</v>
      </c>
      <c r="E2842">
        <v>34575613</v>
      </c>
      <c r="F2842">
        <v>27957</v>
      </c>
      <c r="G2842">
        <v>52903.714</v>
      </c>
      <c r="H2842">
        <v>610512</v>
      </c>
      <c r="I2842">
        <v>98</v>
      </c>
      <c r="J2842">
        <v>272.714</v>
      </c>
      <c r="K2842">
        <v>103857.15700000001</v>
      </c>
      <c r="L2842">
        <v>83.975999999999999</v>
      </c>
      <c r="M2842">
        <v>158.911</v>
      </c>
      <c r="N2842">
        <v>1833.837</v>
      </c>
      <c r="O2842">
        <v>0.29399999999999998</v>
      </c>
      <c r="P2842">
        <v>0.81899999999999995</v>
      </c>
      <c r="Q2842">
        <v>1.5</v>
      </c>
      <c r="R2842">
        <v>8867</v>
      </c>
      <c r="S2842">
        <v>26.634</v>
      </c>
      <c r="T2842">
        <v>33406</v>
      </c>
      <c r="U2842">
        <v>100.34399999999999</v>
      </c>
      <c r="X2842">
        <v>35063</v>
      </c>
      <c r="Y2842">
        <v>105.321</v>
      </c>
      <c r="Z2842">
        <v>491558</v>
      </c>
      <c r="AA2842">
        <v>487735462</v>
      </c>
      <c r="AB2842">
        <v>1465.0450000000001</v>
      </c>
      <c r="AC2842">
        <v>1.4770000000000001</v>
      </c>
      <c r="AD2842">
        <v>775599</v>
      </c>
      <c r="AE2842">
        <v>2.33</v>
      </c>
      <c r="AF2842">
        <v>7.9000000000000001E-2</v>
      </c>
      <c r="AG2842">
        <v>12.7</v>
      </c>
      <c r="AH2842" t="s">
        <v>204</v>
      </c>
      <c r="AI2842">
        <v>349728033</v>
      </c>
      <c r="AJ2842">
        <v>189658507</v>
      </c>
      <c r="AK2842">
        <v>168381776</v>
      </c>
      <c r="AM2842">
        <v>259422</v>
      </c>
      <c r="AN2842">
        <v>560768</v>
      </c>
      <c r="AO2842">
        <v>105.34</v>
      </c>
      <c r="AP2842">
        <v>57.12</v>
      </c>
      <c r="AQ2842">
        <v>50.72</v>
      </c>
      <c r="AS2842">
        <v>1689</v>
      </c>
      <c r="AT2842">
        <v>358738</v>
      </c>
      <c r="AU2842">
        <v>0.108</v>
      </c>
      <c r="AV2842">
        <v>49.54</v>
      </c>
      <c r="AW2842">
        <v>332915074</v>
      </c>
      <c r="AX2842">
        <v>35.607999999999997</v>
      </c>
      <c r="AY2842">
        <v>38.299999999999997</v>
      </c>
      <c r="AZ2842">
        <v>15.413</v>
      </c>
      <c r="BA2842">
        <v>9.7319999999999993</v>
      </c>
      <c r="BB2842">
        <v>54225.446000000004</v>
      </c>
      <c r="BC2842">
        <v>1.2</v>
      </c>
      <c r="BD2842">
        <v>151.089</v>
      </c>
      <c r="BE2842">
        <v>10.79</v>
      </c>
      <c r="BF2842">
        <v>19.100000000000001</v>
      </c>
      <c r="BG2842">
        <v>24.6</v>
      </c>
      <c r="BI2842">
        <v>2.77</v>
      </c>
      <c r="BJ2842">
        <v>78.86</v>
      </c>
      <c r="BK2842">
        <v>0.92600000000000005</v>
      </c>
      <c r="BL2842">
        <v>661254</v>
      </c>
      <c r="BM2842">
        <v>14.26</v>
      </c>
      <c r="BN2842">
        <v>9.58</v>
      </c>
      <c r="BO2842">
        <v>1986.25430820835</v>
      </c>
    </row>
    <row r="2843" spans="1:67" x14ac:dyDescent="0.3">
      <c r="A2843" t="s">
        <v>210</v>
      </c>
      <c r="B2843" t="s">
        <v>211</v>
      </c>
      <c r="C2843" t="s">
        <v>116</v>
      </c>
      <c r="D2843" s="33">
        <v>44403</v>
      </c>
      <c r="E2843">
        <v>34654954</v>
      </c>
      <c r="F2843">
        <v>79341</v>
      </c>
      <c r="G2843">
        <v>57265.571000000004</v>
      </c>
      <c r="H2843">
        <v>610773</v>
      </c>
      <c r="I2843">
        <v>261</v>
      </c>
      <c r="J2843">
        <v>282.714</v>
      </c>
      <c r="K2843">
        <v>104095.47900000001</v>
      </c>
      <c r="L2843">
        <v>238.322</v>
      </c>
      <c r="M2843">
        <v>172.01300000000001</v>
      </c>
      <c r="N2843">
        <v>1834.6210000000001</v>
      </c>
      <c r="O2843">
        <v>0.78400000000000003</v>
      </c>
      <c r="P2843">
        <v>0.84899999999999998</v>
      </c>
      <c r="Q2843">
        <v>1.49</v>
      </c>
      <c r="R2843">
        <v>9448</v>
      </c>
      <c r="S2843">
        <v>28.38</v>
      </c>
      <c r="T2843">
        <v>35748</v>
      </c>
      <c r="U2843">
        <v>107.379</v>
      </c>
      <c r="X2843">
        <v>36942</v>
      </c>
      <c r="Y2843">
        <v>110.965</v>
      </c>
      <c r="Z2843">
        <v>784738</v>
      </c>
      <c r="AA2843">
        <v>488520200</v>
      </c>
      <c r="AB2843">
        <v>1467.402</v>
      </c>
      <c r="AC2843">
        <v>2.3570000000000002</v>
      </c>
      <c r="AD2843">
        <v>793590</v>
      </c>
      <c r="AE2843">
        <v>2.3839999999999999</v>
      </c>
      <c r="AF2843">
        <v>8.3000000000000004E-2</v>
      </c>
      <c r="AG2843">
        <v>12</v>
      </c>
      <c r="AH2843" t="s">
        <v>204</v>
      </c>
      <c r="AI2843">
        <v>350371727</v>
      </c>
      <c r="AJ2843">
        <v>190106205</v>
      </c>
      <c r="AK2843">
        <v>168602456</v>
      </c>
      <c r="AM2843">
        <v>643694</v>
      </c>
      <c r="AN2843">
        <v>571538</v>
      </c>
      <c r="AO2843">
        <v>105.53</v>
      </c>
      <c r="AP2843">
        <v>57.26</v>
      </c>
      <c r="AQ2843">
        <v>50.78</v>
      </c>
      <c r="AS2843">
        <v>1721</v>
      </c>
      <c r="AT2843">
        <v>374086</v>
      </c>
      <c r="AU2843">
        <v>0.113</v>
      </c>
      <c r="AV2843">
        <v>49.54</v>
      </c>
      <c r="AW2843">
        <v>332915074</v>
      </c>
      <c r="AX2843">
        <v>35.607999999999997</v>
      </c>
      <c r="AY2843">
        <v>38.299999999999997</v>
      </c>
      <c r="AZ2843">
        <v>15.413</v>
      </c>
      <c r="BA2843">
        <v>9.7319999999999993</v>
      </c>
      <c r="BB2843">
        <v>54225.446000000004</v>
      </c>
      <c r="BC2843">
        <v>1.2</v>
      </c>
      <c r="BD2843">
        <v>151.089</v>
      </c>
      <c r="BE2843">
        <v>10.79</v>
      </c>
      <c r="BF2843">
        <v>19.100000000000001</v>
      </c>
      <c r="BG2843">
        <v>24.6</v>
      </c>
      <c r="BI2843">
        <v>2.77</v>
      </c>
      <c r="BJ2843">
        <v>78.86</v>
      </c>
      <c r="BK2843">
        <v>0.92600000000000005</v>
      </c>
    </row>
    <row r="2844" spans="1:67" x14ac:dyDescent="0.3">
      <c r="A2844" t="s">
        <v>210</v>
      </c>
      <c r="B2844" t="s">
        <v>211</v>
      </c>
      <c r="C2844" t="s">
        <v>116</v>
      </c>
      <c r="D2844" s="33">
        <v>44404</v>
      </c>
      <c r="E2844">
        <v>34719932</v>
      </c>
      <c r="F2844">
        <v>64978</v>
      </c>
      <c r="G2844">
        <v>60870</v>
      </c>
      <c r="H2844">
        <v>611215</v>
      </c>
      <c r="I2844">
        <v>442</v>
      </c>
      <c r="J2844">
        <v>304.714</v>
      </c>
      <c r="K2844">
        <v>104290.658</v>
      </c>
      <c r="L2844">
        <v>195.179</v>
      </c>
      <c r="M2844">
        <v>182.839</v>
      </c>
      <c r="N2844">
        <v>1835.9490000000001</v>
      </c>
      <c r="O2844">
        <v>1.3280000000000001</v>
      </c>
      <c r="P2844">
        <v>0.91500000000000004</v>
      </c>
      <c r="Q2844">
        <v>1.48</v>
      </c>
      <c r="R2844">
        <v>9994</v>
      </c>
      <c r="S2844">
        <v>30.02</v>
      </c>
      <c r="T2844">
        <v>38296</v>
      </c>
      <c r="U2844">
        <v>115.032</v>
      </c>
      <c r="X2844">
        <v>39034</v>
      </c>
      <c r="Y2844">
        <v>117.249</v>
      </c>
      <c r="Z2844">
        <v>1034730</v>
      </c>
      <c r="AA2844">
        <v>489554930</v>
      </c>
      <c r="AB2844">
        <v>1470.51</v>
      </c>
      <c r="AC2844">
        <v>3.1080000000000001</v>
      </c>
      <c r="AD2844">
        <v>812749</v>
      </c>
      <c r="AE2844">
        <v>2.4409999999999998</v>
      </c>
      <c r="AF2844">
        <v>8.5999999999999993E-2</v>
      </c>
      <c r="AG2844">
        <v>11.6</v>
      </c>
      <c r="AH2844" t="s">
        <v>204</v>
      </c>
      <c r="AI2844">
        <v>351073052</v>
      </c>
      <c r="AJ2844">
        <v>190586849</v>
      </c>
      <c r="AK2844">
        <v>168853574</v>
      </c>
      <c r="AM2844">
        <v>701325</v>
      </c>
      <c r="AN2844">
        <v>585392</v>
      </c>
      <c r="AO2844">
        <v>105.74</v>
      </c>
      <c r="AP2844">
        <v>57.4</v>
      </c>
      <c r="AQ2844">
        <v>50.86</v>
      </c>
      <c r="AS2844">
        <v>1763</v>
      </c>
      <c r="AT2844">
        <v>389511</v>
      </c>
      <c r="AU2844">
        <v>0.11700000000000001</v>
      </c>
      <c r="AV2844">
        <v>49.54</v>
      </c>
      <c r="AW2844">
        <v>332915074</v>
      </c>
      <c r="AX2844">
        <v>35.607999999999997</v>
      </c>
      <c r="AY2844">
        <v>38.299999999999997</v>
      </c>
      <c r="AZ2844">
        <v>15.413</v>
      </c>
      <c r="BA2844">
        <v>9.7319999999999993</v>
      </c>
      <c r="BB2844">
        <v>54225.446000000004</v>
      </c>
      <c r="BC2844">
        <v>1.2</v>
      </c>
      <c r="BD2844">
        <v>151.089</v>
      </c>
      <c r="BE2844">
        <v>10.79</v>
      </c>
      <c r="BF2844">
        <v>19.100000000000001</v>
      </c>
      <c r="BG2844">
        <v>24.6</v>
      </c>
      <c r="BI2844">
        <v>2.77</v>
      </c>
      <c r="BJ2844">
        <v>78.86</v>
      </c>
      <c r="BK2844">
        <v>0.92600000000000005</v>
      </c>
    </row>
    <row r="2845" spans="1:67" x14ac:dyDescent="0.3">
      <c r="A2845" t="s">
        <v>210</v>
      </c>
      <c r="B2845" t="s">
        <v>211</v>
      </c>
      <c r="C2845" t="s">
        <v>116</v>
      </c>
      <c r="D2845" s="33">
        <v>44405</v>
      </c>
      <c r="E2845">
        <v>34793513</v>
      </c>
      <c r="F2845">
        <v>73581</v>
      </c>
      <c r="G2845">
        <v>64562.714</v>
      </c>
      <c r="H2845">
        <v>611592</v>
      </c>
      <c r="I2845">
        <v>377</v>
      </c>
      <c r="J2845">
        <v>306.714</v>
      </c>
      <c r="K2845">
        <v>104511.678</v>
      </c>
      <c r="L2845">
        <v>221.02</v>
      </c>
      <c r="M2845">
        <v>193.93100000000001</v>
      </c>
      <c r="N2845">
        <v>1837.0809999999999</v>
      </c>
      <c r="O2845">
        <v>1.1319999999999999</v>
      </c>
      <c r="P2845">
        <v>0.92100000000000004</v>
      </c>
      <c r="Q2845">
        <v>1.48</v>
      </c>
      <c r="R2845">
        <v>10378</v>
      </c>
      <c r="S2845">
        <v>31.172999999999998</v>
      </c>
      <c r="T2845">
        <v>40482</v>
      </c>
      <c r="U2845">
        <v>121.599</v>
      </c>
      <c r="X2845">
        <v>41324</v>
      </c>
      <c r="Y2845">
        <v>124.128</v>
      </c>
      <c r="Z2845">
        <v>1103794</v>
      </c>
      <c r="AA2845">
        <v>490658724</v>
      </c>
      <c r="AB2845">
        <v>1473.825</v>
      </c>
      <c r="AC2845">
        <v>3.3159999999999998</v>
      </c>
      <c r="AD2845">
        <v>837921</v>
      </c>
      <c r="AE2845">
        <v>2.5169999999999999</v>
      </c>
      <c r="AF2845">
        <v>0.09</v>
      </c>
      <c r="AG2845">
        <v>11.1</v>
      </c>
      <c r="AH2845" t="s">
        <v>204</v>
      </c>
      <c r="AI2845">
        <v>351793322</v>
      </c>
      <c r="AJ2845">
        <v>191078265</v>
      </c>
      <c r="AK2845">
        <v>169112015</v>
      </c>
      <c r="AM2845">
        <v>720270</v>
      </c>
      <c r="AN2845">
        <v>598065</v>
      </c>
      <c r="AO2845">
        <v>105.96</v>
      </c>
      <c r="AP2845">
        <v>57.55</v>
      </c>
      <c r="AQ2845">
        <v>50.94</v>
      </c>
      <c r="AS2845">
        <v>1801</v>
      </c>
      <c r="AT2845">
        <v>404287</v>
      </c>
      <c r="AU2845">
        <v>0.122</v>
      </c>
      <c r="AV2845">
        <v>49.54</v>
      </c>
      <c r="AW2845">
        <v>332915074</v>
      </c>
      <c r="AX2845">
        <v>35.607999999999997</v>
      </c>
      <c r="AY2845">
        <v>38.299999999999997</v>
      </c>
      <c r="AZ2845">
        <v>15.413</v>
      </c>
      <c r="BA2845">
        <v>9.7319999999999993</v>
      </c>
      <c r="BB2845">
        <v>54225.446000000004</v>
      </c>
      <c r="BC2845">
        <v>1.2</v>
      </c>
      <c r="BD2845">
        <v>151.089</v>
      </c>
      <c r="BE2845">
        <v>10.79</v>
      </c>
      <c r="BF2845">
        <v>19.100000000000001</v>
      </c>
      <c r="BG2845">
        <v>24.6</v>
      </c>
      <c r="BI2845">
        <v>2.77</v>
      </c>
      <c r="BJ2845">
        <v>78.86</v>
      </c>
      <c r="BK2845">
        <v>0.92600000000000005</v>
      </c>
    </row>
    <row r="2846" spans="1:67" x14ac:dyDescent="0.3">
      <c r="A2846" t="s">
        <v>210</v>
      </c>
      <c r="B2846" t="s">
        <v>211</v>
      </c>
      <c r="C2846" t="s">
        <v>116</v>
      </c>
      <c r="D2846" s="33">
        <v>44406</v>
      </c>
      <c r="E2846">
        <v>34866060</v>
      </c>
      <c r="F2846">
        <v>72547</v>
      </c>
      <c r="G2846">
        <v>66852.142999999996</v>
      </c>
      <c r="H2846">
        <v>611913</v>
      </c>
      <c r="I2846">
        <v>321</v>
      </c>
      <c r="J2846">
        <v>311.714</v>
      </c>
      <c r="K2846">
        <v>104729.592</v>
      </c>
      <c r="L2846">
        <v>217.91399999999999</v>
      </c>
      <c r="M2846">
        <v>200.80799999999999</v>
      </c>
      <c r="N2846">
        <v>1838.0450000000001</v>
      </c>
      <c r="O2846">
        <v>0.96399999999999997</v>
      </c>
      <c r="P2846">
        <v>0.93600000000000005</v>
      </c>
      <c r="Q2846">
        <v>1.48</v>
      </c>
      <c r="R2846">
        <v>10919</v>
      </c>
      <c r="S2846">
        <v>32.798000000000002</v>
      </c>
      <c r="T2846">
        <v>42200</v>
      </c>
      <c r="U2846">
        <v>126.759</v>
      </c>
      <c r="X2846">
        <v>43269</v>
      </c>
      <c r="Y2846">
        <v>129.97</v>
      </c>
      <c r="Z2846">
        <v>1106826</v>
      </c>
      <c r="AA2846">
        <v>491765550</v>
      </c>
      <c r="AB2846">
        <v>1477.15</v>
      </c>
      <c r="AC2846">
        <v>3.3250000000000002</v>
      </c>
      <c r="AD2846">
        <v>865212</v>
      </c>
      <c r="AE2846">
        <v>2.5990000000000002</v>
      </c>
      <c r="AF2846">
        <v>9.1999999999999998E-2</v>
      </c>
      <c r="AG2846">
        <v>10.9</v>
      </c>
      <c r="AH2846" t="s">
        <v>204</v>
      </c>
      <c r="AI2846">
        <v>352513574</v>
      </c>
      <c r="AJ2846">
        <v>191575990</v>
      </c>
      <c r="AK2846">
        <v>169364465</v>
      </c>
      <c r="AM2846">
        <v>720252</v>
      </c>
      <c r="AN2846">
        <v>608081</v>
      </c>
      <c r="AO2846">
        <v>106.18</v>
      </c>
      <c r="AP2846">
        <v>57.7</v>
      </c>
      <c r="AQ2846">
        <v>51.01</v>
      </c>
      <c r="AS2846">
        <v>1832</v>
      </c>
      <c r="AT2846">
        <v>415759</v>
      </c>
      <c r="AU2846">
        <v>0.125</v>
      </c>
      <c r="AV2846">
        <v>49.54</v>
      </c>
      <c r="AW2846">
        <v>332915074</v>
      </c>
      <c r="AX2846">
        <v>35.607999999999997</v>
      </c>
      <c r="AY2846">
        <v>38.299999999999997</v>
      </c>
      <c r="AZ2846">
        <v>15.413</v>
      </c>
      <c r="BA2846">
        <v>9.7319999999999993</v>
      </c>
      <c r="BB2846">
        <v>54225.446000000004</v>
      </c>
      <c r="BC2846">
        <v>1.2</v>
      </c>
      <c r="BD2846">
        <v>151.089</v>
      </c>
      <c r="BE2846">
        <v>10.79</v>
      </c>
      <c r="BF2846">
        <v>19.100000000000001</v>
      </c>
      <c r="BG2846">
        <v>24.6</v>
      </c>
      <c r="BI2846">
        <v>2.77</v>
      </c>
      <c r="BJ2846">
        <v>78.86</v>
      </c>
      <c r="BK2846">
        <v>0.92600000000000005</v>
      </c>
    </row>
    <row r="2847" spans="1:67" x14ac:dyDescent="0.3">
      <c r="A2847" t="s">
        <v>210</v>
      </c>
      <c r="B2847" t="s">
        <v>211</v>
      </c>
      <c r="C2847" t="s">
        <v>116</v>
      </c>
      <c r="D2847" s="33">
        <v>44407</v>
      </c>
      <c r="E2847">
        <v>35057505</v>
      </c>
      <c r="F2847">
        <v>191445</v>
      </c>
      <c r="G2847">
        <v>76944.714000000007</v>
      </c>
      <c r="H2847">
        <v>612793</v>
      </c>
      <c r="I2847">
        <v>880</v>
      </c>
      <c r="J2847">
        <v>357.85700000000003</v>
      </c>
      <c r="K2847">
        <v>105304.649</v>
      </c>
      <c r="L2847">
        <v>575.05700000000002</v>
      </c>
      <c r="M2847">
        <v>231.124</v>
      </c>
      <c r="N2847">
        <v>1840.6890000000001</v>
      </c>
      <c r="O2847">
        <v>2.6429999999999998</v>
      </c>
      <c r="P2847">
        <v>1.075</v>
      </c>
      <c r="Q2847">
        <v>1.5</v>
      </c>
      <c r="R2847">
        <v>11463</v>
      </c>
      <c r="S2847">
        <v>34.432000000000002</v>
      </c>
      <c r="T2847">
        <v>44541</v>
      </c>
      <c r="U2847">
        <v>133.791</v>
      </c>
      <c r="X2847">
        <v>45867</v>
      </c>
      <c r="Y2847">
        <v>137.774</v>
      </c>
      <c r="Z2847">
        <v>1048408</v>
      </c>
      <c r="AA2847">
        <v>492813958</v>
      </c>
      <c r="AB2847">
        <v>1480.299</v>
      </c>
      <c r="AC2847">
        <v>3.149</v>
      </c>
      <c r="AD2847">
        <v>889121</v>
      </c>
      <c r="AE2847">
        <v>2.6709999999999998</v>
      </c>
      <c r="AF2847">
        <v>9.6000000000000002E-2</v>
      </c>
      <c r="AG2847">
        <v>10.4</v>
      </c>
      <c r="AH2847" t="s">
        <v>204</v>
      </c>
      <c r="AI2847">
        <v>353349035</v>
      </c>
      <c r="AJ2847">
        <v>192151652</v>
      </c>
      <c r="AK2847">
        <v>169654919</v>
      </c>
      <c r="AM2847">
        <v>835461</v>
      </c>
      <c r="AN2847">
        <v>620571</v>
      </c>
      <c r="AO2847">
        <v>106.43</v>
      </c>
      <c r="AP2847">
        <v>57.88</v>
      </c>
      <c r="AQ2847">
        <v>51.1</v>
      </c>
      <c r="AS2847">
        <v>1869</v>
      </c>
      <c r="AT2847">
        <v>428189</v>
      </c>
      <c r="AU2847">
        <v>0.129</v>
      </c>
      <c r="AV2847">
        <v>49.54</v>
      </c>
      <c r="AW2847">
        <v>332915074</v>
      </c>
      <c r="AX2847">
        <v>35.607999999999997</v>
      </c>
      <c r="AY2847">
        <v>38.299999999999997</v>
      </c>
      <c r="AZ2847">
        <v>15.413</v>
      </c>
      <c r="BA2847">
        <v>9.7319999999999993</v>
      </c>
      <c r="BB2847">
        <v>54225.446000000004</v>
      </c>
      <c r="BC2847">
        <v>1.2</v>
      </c>
      <c r="BD2847">
        <v>151.089</v>
      </c>
      <c r="BE2847">
        <v>10.79</v>
      </c>
      <c r="BF2847">
        <v>19.100000000000001</v>
      </c>
      <c r="BG2847">
        <v>24.6</v>
      </c>
      <c r="BI2847">
        <v>2.77</v>
      </c>
      <c r="BJ2847">
        <v>78.86</v>
      </c>
      <c r="BK2847">
        <v>0.92600000000000005</v>
      </c>
    </row>
    <row r="2848" spans="1:67" x14ac:dyDescent="0.3">
      <c r="A2848" t="s">
        <v>210</v>
      </c>
      <c r="B2848" t="s">
        <v>211</v>
      </c>
      <c r="C2848" t="s">
        <v>116</v>
      </c>
      <c r="D2848" s="33">
        <v>44408</v>
      </c>
      <c r="E2848">
        <v>35101447</v>
      </c>
      <c r="F2848">
        <v>43942</v>
      </c>
      <c r="G2848">
        <v>79113</v>
      </c>
      <c r="H2848">
        <v>612961</v>
      </c>
      <c r="I2848">
        <v>168</v>
      </c>
      <c r="J2848">
        <v>363.85700000000003</v>
      </c>
      <c r="K2848">
        <v>105436.641</v>
      </c>
      <c r="L2848">
        <v>131.99199999999999</v>
      </c>
      <c r="M2848">
        <v>237.637</v>
      </c>
      <c r="N2848">
        <v>1841.193</v>
      </c>
      <c r="O2848">
        <v>0.505</v>
      </c>
      <c r="P2848">
        <v>1.093</v>
      </c>
      <c r="Q2848">
        <v>1.47</v>
      </c>
      <c r="R2848">
        <v>12109</v>
      </c>
      <c r="S2848">
        <v>36.372999999999998</v>
      </c>
      <c r="T2848">
        <v>46428</v>
      </c>
      <c r="U2848">
        <v>139.459</v>
      </c>
      <c r="X2848">
        <v>48327</v>
      </c>
      <c r="Y2848">
        <v>145.16300000000001</v>
      </c>
      <c r="Z2848">
        <v>765588</v>
      </c>
      <c r="AA2848">
        <v>493579546</v>
      </c>
      <c r="AB2848">
        <v>1482.5989999999999</v>
      </c>
      <c r="AC2848">
        <v>2.2999999999999998</v>
      </c>
      <c r="AD2848">
        <v>905092</v>
      </c>
      <c r="AE2848">
        <v>2.7189999999999999</v>
      </c>
      <c r="AF2848">
        <v>9.8000000000000004E-2</v>
      </c>
      <c r="AG2848">
        <v>10.199999999999999</v>
      </c>
      <c r="AH2848" t="s">
        <v>204</v>
      </c>
      <c r="AI2848">
        <v>353864134</v>
      </c>
      <c r="AJ2848">
        <v>192498090</v>
      </c>
      <c r="AK2848">
        <v>169834990</v>
      </c>
      <c r="AM2848">
        <v>515099</v>
      </c>
      <c r="AN2848">
        <v>627932</v>
      </c>
      <c r="AO2848">
        <v>106.58</v>
      </c>
      <c r="AP2848">
        <v>57.98</v>
      </c>
      <c r="AQ2848">
        <v>51.15</v>
      </c>
      <c r="AS2848">
        <v>1891</v>
      </c>
      <c r="AT2848">
        <v>434499</v>
      </c>
      <c r="AU2848">
        <v>0.13100000000000001</v>
      </c>
      <c r="AV2848">
        <v>49.54</v>
      </c>
      <c r="AW2848">
        <v>332915074</v>
      </c>
      <c r="AX2848">
        <v>35.607999999999997</v>
      </c>
      <c r="AY2848">
        <v>38.299999999999997</v>
      </c>
      <c r="AZ2848">
        <v>15.413</v>
      </c>
      <c r="BA2848">
        <v>9.7319999999999993</v>
      </c>
      <c r="BB2848">
        <v>54225.446000000004</v>
      </c>
      <c r="BC2848">
        <v>1.2</v>
      </c>
      <c r="BD2848">
        <v>151.089</v>
      </c>
      <c r="BE2848">
        <v>10.79</v>
      </c>
      <c r="BF2848">
        <v>19.100000000000001</v>
      </c>
      <c r="BG2848">
        <v>24.6</v>
      </c>
      <c r="BI2848">
        <v>2.77</v>
      </c>
      <c r="BJ2848">
        <v>78.86</v>
      </c>
      <c r="BK2848">
        <v>0.92600000000000005</v>
      </c>
    </row>
    <row r="2849" spans="1:67" x14ac:dyDescent="0.3">
      <c r="A2849" t="s">
        <v>210</v>
      </c>
      <c r="B2849" t="s">
        <v>211</v>
      </c>
      <c r="C2849" t="s">
        <v>116</v>
      </c>
      <c r="D2849" s="33">
        <v>44409</v>
      </c>
      <c r="E2849">
        <v>35146017</v>
      </c>
      <c r="F2849">
        <v>44570</v>
      </c>
      <c r="G2849">
        <v>81486.285999999993</v>
      </c>
      <c r="H2849">
        <v>613186</v>
      </c>
      <c r="I2849">
        <v>225</v>
      </c>
      <c r="J2849">
        <v>382</v>
      </c>
      <c r="K2849">
        <v>105570.519</v>
      </c>
      <c r="L2849">
        <v>133.87799999999999</v>
      </c>
      <c r="M2849">
        <v>244.76599999999999</v>
      </c>
      <c r="N2849">
        <v>1841.8689999999999</v>
      </c>
      <c r="O2849">
        <v>0.67600000000000005</v>
      </c>
      <c r="P2849">
        <v>1.147</v>
      </c>
      <c r="Q2849">
        <v>1.44</v>
      </c>
      <c r="R2849">
        <v>12698</v>
      </c>
      <c r="S2849">
        <v>38.142000000000003</v>
      </c>
      <c r="T2849">
        <v>48538</v>
      </c>
      <c r="U2849">
        <v>145.797</v>
      </c>
      <c r="X2849">
        <v>50363</v>
      </c>
      <c r="Y2849">
        <v>151.279</v>
      </c>
      <c r="Z2849">
        <v>568179</v>
      </c>
      <c r="AA2849">
        <v>494147725</v>
      </c>
      <c r="AB2849">
        <v>1484.306</v>
      </c>
      <c r="AC2849">
        <v>1.7070000000000001</v>
      </c>
      <c r="AD2849">
        <v>916038</v>
      </c>
      <c r="AE2849">
        <v>2.7519999999999998</v>
      </c>
      <c r="AF2849">
        <v>9.9000000000000005E-2</v>
      </c>
      <c r="AG2849">
        <v>10.1</v>
      </c>
      <c r="AH2849" t="s">
        <v>204</v>
      </c>
      <c r="AI2849">
        <v>354190969</v>
      </c>
      <c r="AJ2849">
        <v>192724013</v>
      </c>
      <c r="AK2849">
        <v>169934015</v>
      </c>
      <c r="AM2849">
        <v>326835</v>
      </c>
      <c r="AN2849">
        <v>637562</v>
      </c>
      <c r="AO2849">
        <v>106.68</v>
      </c>
      <c r="AP2849">
        <v>58.05</v>
      </c>
      <c r="AQ2849">
        <v>51.18</v>
      </c>
      <c r="AS2849">
        <v>1920</v>
      </c>
      <c r="AT2849">
        <v>437929</v>
      </c>
      <c r="AU2849">
        <v>0.13200000000000001</v>
      </c>
      <c r="AV2849">
        <v>49.54</v>
      </c>
      <c r="AW2849">
        <v>332915074</v>
      </c>
      <c r="AX2849">
        <v>35.607999999999997</v>
      </c>
      <c r="AY2849">
        <v>38.299999999999997</v>
      </c>
      <c r="AZ2849">
        <v>15.413</v>
      </c>
      <c r="BA2849">
        <v>9.7319999999999993</v>
      </c>
      <c r="BB2849">
        <v>54225.446000000004</v>
      </c>
      <c r="BC2849">
        <v>1.2</v>
      </c>
      <c r="BD2849">
        <v>151.089</v>
      </c>
      <c r="BE2849">
        <v>10.79</v>
      </c>
      <c r="BF2849">
        <v>19.100000000000001</v>
      </c>
      <c r="BG2849">
        <v>24.6</v>
      </c>
      <c r="BI2849">
        <v>2.77</v>
      </c>
      <c r="BJ2849">
        <v>78.86</v>
      </c>
      <c r="BK2849">
        <v>0.92600000000000005</v>
      </c>
      <c r="BL2849">
        <v>668323.19999999995</v>
      </c>
      <c r="BM2849">
        <v>14.25</v>
      </c>
      <c r="BN2849">
        <v>13.31</v>
      </c>
      <c r="BO2849">
        <v>2007.48855247089</v>
      </c>
    </row>
    <row r="2850" spans="1:67" x14ac:dyDescent="0.3">
      <c r="A2850" t="s">
        <v>210</v>
      </c>
      <c r="B2850" t="s">
        <v>211</v>
      </c>
      <c r="C2850" t="s">
        <v>116</v>
      </c>
      <c r="D2850" s="33">
        <v>44410</v>
      </c>
      <c r="E2850">
        <v>35254248</v>
      </c>
      <c r="F2850">
        <v>108231</v>
      </c>
      <c r="G2850">
        <v>85613.429000000004</v>
      </c>
      <c r="H2850">
        <v>613529</v>
      </c>
      <c r="I2850">
        <v>343</v>
      </c>
      <c r="J2850">
        <v>393.714</v>
      </c>
      <c r="K2850">
        <v>105895.61900000001</v>
      </c>
      <c r="L2850">
        <v>325.101</v>
      </c>
      <c r="M2850">
        <v>257.16300000000001</v>
      </c>
      <c r="N2850">
        <v>1842.8989999999999</v>
      </c>
      <c r="O2850">
        <v>1.03</v>
      </c>
      <c r="P2850">
        <v>1.1830000000000001</v>
      </c>
      <c r="Q2850">
        <v>1.41</v>
      </c>
      <c r="R2850">
        <v>13481</v>
      </c>
      <c r="S2850">
        <v>40.494</v>
      </c>
      <c r="T2850">
        <v>51780</v>
      </c>
      <c r="U2850">
        <v>155.535</v>
      </c>
      <c r="X2850">
        <v>52403</v>
      </c>
      <c r="Y2850">
        <v>157.40700000000001</v>
      </c>
      <c r="Z2850">
        <v>967137</v>
      </c>
      <c r="AA2850">
        <v>495114862</v>
      </c>
      <c r="AB2850">
        <v>1487.211</v>
      </c>
      <c r="AC2850">
        <v>2.9049999999999998</v>
      </c>
      <c r="AD2850">
        <v>942095</v>
      </c>
      <c r="AE2850">
        <v>2.83</v>
      </c>
      <c r="AF2850">
        <v>0.10100000000000001</v>
      </c>
      <c r="AG2850">
        <v>9.9</v>
      </c>
      <c r="AH2850" t="s">
        <v>204</v>
      </c>
      <c r="AI2850">
        <v>354911326</v>
      </c>
      <c r="AJ2850">
        <v>193230298</v>
      </c>
      <c r="AK2850">
        <v>170172553</v>
      </c>
      <c r="AM2850">
        <v>720357</v>
      </c>
      <c r="AN2850">
        <v>648514</v>
      </c>
      <c r="AO2850">
        <v>106.9</v>
      </c>
      <c r="AP2850">
        <v>58.2</v>
      </c>
      <c r="AQ2850">
        <v>51.26</v>
      </c>
      <c r="AS2850">
        <v>1953</v>
      </c>
      <c r="AT2850">
        <v>446299</v>
      </c>
      <c r="AU2850">
        <v>0.13400000000000001</v>
      </c>
      <c r="AV2850">
        <v>49.54</v>
      </c>
      <c r="AW2850">
        <v>332915074</v>
      </c>
      <c r="AX2850">
        <v>35.607999999999997</v>
      </c>
      <c r="AY2850">
        <v>38.299999999999997</v>
      </c>
      <c r="AZ2850">
        <v>15.413</v>
      </c>
      <c r="BA2850">
        <v>9.7319999999999993</v>
      </c>
      <c r="BB2850">
        <v>54225.446000000004</v>
      </c>
      <c r="BC2850">
        <v>1.2</v>
      </c>
      <c r="BD2850">
        <v>151.089</v>
      </c>
      <c r="BE2850">
        <v>10.79</v>
      </c>
      <c r="BF2850">
        <v>19.100000000000001</v>
      </c>
      <c r="BG2850">
        <v>24.6</v>
      </c>
      <c r="BI2850">
        <v>2.77</v>
      </c>
      <c r="BJ2850">
        <v>78.86</v>
      </c>
      <c r="BK2850">
        <v>0.92600000000000005</v>
      </c>
    </row>
    <row r="2851" spans="1:67" x14ac:dyDescent="0.3">
      <c r="A2851" t="s">
        <v>210</v>
      </c>
      <c r="B2851" t="s">
        <v>211</v>
      </c>
      <c r="C2851" t="s">
        <v>116</v>
      </c>
      <c r="D2851" s="33">
        <v>44411</v>
      </c>
      <c r="E2851">
        <v>35352036</v>
      </c>
      <c r="F2851">
        <v>97788</v>
      </c>
      <c r="G2851">
        <v>90300.570999999996</v>
      </c>
      <c r="H2851">
        <v>614105</v>
      </c>
      <c r="I2851">
        <v>576</v>
      </c>
      <c r="J2851">
        <v>412.85700000000003</v>
      </c>
      <c r="K2851">
        <v>106189.352</v>
      </c>
      <c r="L2851">
        <v>293.733</v>
      </c>
      <c r="M2851">
        <v>271.24200000000002</v>
      </c>
      <c r="N2851">
        <v>1844.63</v>
      </c>
      <c r="O2851">
        <v>1.73</v>
      </c>
      <c r="P2851">
        <v>1.24</v>
      </c>
      <c r="Q2851">
        <v>1.4</v>
      </c>
      <c r="R2851">
        <v>14052</v>
      </c>
      <c r="S2851">
        <v>42.209000000000003</v>
      </c>
      <c r="T2851">
        <v>54470</v>
      </c>
      <c r="U2851">
        <v>163.61500000000001</v>
      </c>
      <c r="X2851">
        <v>54984</v>
      </c>
      <c r="Y2851">
        <v>165.15899999999999</v>
      </c>
      <c r="Z2851">
        <v>1265437</v>
      </c>
      <c r="AA2851">
        <v>496380299</v>
      </c>
      <c r="AB2851">
        <v>1491.0119999999999</v>
      </c>
      <c r="AC2851">
        <v>3.8010000000000002</v>
      </c>
      <c r="AD2851">
        <v>975053</v>
      </c>
      <c r="AE2851">
        <v>2.9289999999999998</v>
      </c>
      <c r="AF2851">
        <v>0.10199999999999999</v>
      </c>
      <c r="AG2851">
        <v>9.8000000000000007</v>
      </c>
      <c r="AH2851" t="s">
        <v>204</v>
      </c>
      <c r="AI2851">
        <v>355673766</v>
      </c>
      <c r="AJ2851">
        <v>193768245</v>
      </c>
      <c r="AK2851">
        <v>170426128</v>
      </c>
      <c r="AM2851">
        <v>762440</v>
      </c>
      <c r="AN2851">
        <v>657245</v>
      </c>
      <c r="AO2851">
        <v>107.13</v>
      </c>
      <c r="AP2851">
        <v>58.36</v>
      </c>
      <c r="AQ2851">
        <v>51.33</v>
      </c>
      <c r="AS2851">
        <v>1980</v>
      </c>
      <c r="AT2851">
        <v>454485</v>
      </c>
      <c r="AU2851">
        <v>0.13700000000000001</v>
      </c>
      <c r="AV2851">
        <v>49.54</v>
      </c>
      <c r="AW2851">
        <v>332915074</v>
      </c>
      <c r="AX2851">
        <v>35.607999999999997</v>
      </c>
      <c r="AY2851">
        <v>38.299999999999997</v>
      </c>
      <c r="AZ2851">
        <v>15.413</v>
      </c>
      <c r="BA2851">
        <v>9.7319999999999993</v>
      </c>
      <c r="BB2851">
        <v>54225.446000000004</v>
      </c>
      <c r="BC2851">
        <v>1.2</v>
      </c>
      <c r="BD2851">
        <v>151.089</v>
      </c>
      <c r="BE2851">
        <v>10.79</v>
      </c>
      <c r="BF2851">
        <v>19.100000000000001</v>
      </c>
      <c r="BG2851">
        <v>24.6</v>
      </c>
      <c r="BI2851">
        <v>2.77</v>
      </c>
      <c r="BJ2851">
        <v>78.86</v>
      </c>
      <c r="BK2851">
        <v>0.92600000000000005</v>
      </c>
    </row>
    <row r="2852" spans="1:67" x14ac:dyDescent="0.3">
      <c r="A2852" t="s">
        <v>210</v>
      </c>
      <c r="B2852" t="s">
        <v>211</v>
      </c>
      <c r="C2852" t="s">
        <v>116</v>
      </c>
      <c r="D2852" s="33">
        <v>44412</v>
      </c>
      <c r="E2852">
        <v>35454441</v>
      </c>
      <c r="F2852">
        <v>102405</v>
      </c>
      <c r="G2852">
        <v>94418.285999999993</v>
      </c>
      <c r="H2852">
        <v>614643</v>
      </c>
      <c r="I2852">
        <v>538</v>
      </c>
      <c r="J2852">
        <v>435.85700000000003</v>
      </c>
      <c r="K2852">
        <v>106496.95299999999</v>
      </c>
      <c r="L2852">
        <v>307.601</v>
      </c>
      <c r="M2852">
        <v>283.61099999999999</v>
      </c>
      <c r="N2852">
        <v>1846.2460000000001</v>
      </c>
      <c r="O2852">
        <v>1.6160000000000001</v>
      </c>
      <c r="P2852">
        <v>1.3089999999999999</v>
      </c>
      <c r="Q2852">
        <v>1.39</v>
      </c>
      <c r="R2852">
        <v>14635</v>
      </c>
      <c r="S2852">
        <v>43.96</v>
      </c>
      <c r="T2852">
        <v>56954</v>
      </c>
      <c r="U2852">
        <v>171.077</v>
      </c>
      <c r="X2852">
        <v>57412</v>
      </c>
      <c r="Y2852">
        <v>172.452</v>
      </c>
      <c r="Z2852">
        <v>1321576</v>
      </c>
      <c r="AA2852">
        <v>497701875</v>
      </c>
      <c r="AB2852">
        <v>1494.981</v>
      </c>
      <c r="AC2852">
        <v>3.97</v>
      </c>
      <c r="AD2852">
        <v>1006164</v>
      </c>
      <c r="AE2852">
        <v>3.0219999999999998</v>
      </c>
      <c r="AF2852">
        <v>0.10299999999999999</v>
      </c>
      <c r="AG2852">
        <v>9.6999999999999993</v>
      </c>
      <c r="AH2852" t="s">
        <v>204</v>
      </c>
      <c r="AI2852">
        <v>356451673</v>
      </c>
      <c r="AJ2852">
        <v>194320366</v>
      </c>
      <c r="AK2852">
        <v>170681341</v>
      </c>
      <c r="AM2852">
        <v>777907</v>
      </c>
      <c r="AN2852">
        <v>665479</v>
      </c>
      <c r="AO2852">
        <v>107.36</v>
      </c>
      <c r="AP2852">
        <v>58.53</v>
      </c>
      <c r="AQ2852">
        <v>51.41</v>
      </c>
      <c r="AS2852">
        <v>2004</v>
      </c>
      <c r="AT2852">
        <v>463157</v>
      </c>
      <c r="AU2852">
        <v>0.14000000000000001</v>
      </c>
      <c r="AV2852">
        <v>49.54</v>
      </c>
      <c r="AW2852">
        <v>332915074</v>
      </c>
      <c r="AX2852">
        <v>35.607999999999997</v>
      </c>
      <c r="AY2852">
        <v>38.299999999999997</v>
      </c>
      <c r="AZ2852">
        <v>15.413</v>
      </c>
      <c r="BA2852">
        <v>9.7319999999999993</v>
      </c>
      <c r="BB2852">
        <v>54225.446000000004</v>
      </c>
      <c r="BC2852">
        <v>1.2</v>
      </c>
      <c r="BD2852">
        <v>151.089</v>
      </c>
      <c r="BE2852">
        <v>10.79</v>
      </c>
      <c r="BF2852">
        <v>19.100000000000001</v>
      </c>
      <c r="BG2852">
        <v>24.6</v>
      </c>
      <c r="BI2852">
        <v>2.77</v>
      </c>
      <c r="BJ2852">
        <v>78.86</v>
      </c>
      <c r="BK2852">
        <v>0.92600000000000005</v>
      </c>
    </row>
    <row r="2853" spans="1:67" x14ac:dyDescent="0.3">
      <c r="A2853" t="s">
        <v>210</v>
      </c>
      <c r="B2853" t="s">
        <v>211</v>
      </c>
      <c r="C2853" t="s">
        <v>116</v>
      </c>
      <c r="D2853" s="33">
        <v>44413</v>
      </c>
      <c r="E2853">
        <v>35564151</v>
      </c>
      <c r="F2853">
        <v>109710</v>
      </c>
      <c r="G2853">
        <v>99727.285999999993</v>
      </c>
      <c r="H2853">
        <v>615161</v>
      </c>
      <c r="I2853">
        <v>518</v>
      </c>
      <c r="J2853">
        <v>464</v>
      </c>
      <c r="K2853">
        <v>106826.497</v>
      </c>
      <c r="L2853">
        <v>329.54399999999998</v>
      </c>
      <c r="M2853">
        <v>299.55799999999999</v>
      </c>
      <c r="N2853">
        <v>1847.8019999999999</v>
      </c>
      <c r="O2853">
        <v>1.556</v>
      </c>
      <c r="P2853">
        <v>1.3939999999999999</v>
      </c>
      <c r="Q2853">
        <v>1.39</v>
      </c>
      <c r="R2853">
        <v>15193</v>
      </c>
      <c r="S2853">
        <v>45.636000000000003</v>
      </c>
      <c r="T2853">
        <v>59587</v>
      </c>
      <c r="U2853">
        <v>178.98599999999999</v>
      </c>
      <c r="X2853">
        <v>60025</v>
      </c>
      <c r="Y2853">
        <v>180.30099999999999</v>
      </c>
      <c r="Z2853">
        <v>1377495</v>
      </c>
      <c r="AA2853">
        <v>499079370</v>
      </c>
      <c r="AB2853">
        <v>1499.1189999999999</v>
      </c>
      <c r="AC2853">
        <v>4.1379999999999999</v>
      </c>
      <c r="AD2853">
        <v>1044831</v>
      </c>
      <c r="AE2853">
        <v>3.1379999999999999</v>
      </c>
      <c r="AF2853">
        <v>0.10299999999999999</v>
      </c>
      <c r="AG2853">
        <v>9.6999999999999993</v>
      </c>
      <c r="AH2853" t="s">
        <v>204</v>
      </c>
      <c r="AI2853">
        <v>357244345</v>
      </c>
      <c r="AJ2853">
        <v>194880077</v>
      </c>
      <c r="AK2853">
        <v>170945641</v>
      </c>
      <c r="AM2853">
        <v>792672</v>
      </c>
      <c r="AN2853">
        <v>675824</v>
      </c>
      <c r="AO2853">
        <v>107.6</v>
      </c>
      <c r="AP2853">
        <v>58.7</v>
      </c>
      <c r="AQ2853">
        <v>51.49</v>
      </c>
      <c r="AS2853">
        <v>2036</v>
      </c>
      <c r="AT2853">
        <v>472012</v>
      </c>
      <c r="AU2853">
        <v>0.14199999999999999</v>
      </c>
      <c r="AV2853">
        <v>49.54</v>
      </c>
      <c r="AW2853">
        <v>332915074</v>
      </c>
      <c r="AX2853">
        <v>35.607999999999997</v>
      </c>
      <c r="AY2853">
        <v>38.299999999999997</v>
      </c>
      <c r="AZ2853">
        <v>15.413</v>
      </c>
      <c r="BA2853">
        <v>9.7319999999999993</v>
      </c>
      <c r="BB2853">
        <v>54225.446000000004</v>
      </c>
      <c r="BC2853">
        <v>1.2</v>
      </c>
      <c r="BD2853">
        <v>151.089</v>
      </c>
      <c r="BE2853">
        <v>10.79</v>
      </c>
      <c r="BF2853">
        <v>19.100000000000001</v>
      </c>
      <c r="BG2853">
        <v>24.6</v>
      </c>
      <c r="BI2853">
        <v>2.77</v>
      </c>
      <c r="BJ2853">
        <v>78.86</v>
      </c>
      <c r="BK2853">
        <v>0.92600000000000005</v>
      </c>
    </row>
    <row r="2854" spans="1:67" x14ac:dyDescent="0.3">
      <c r="A2854" t="s">
        <v>210</v>
      </c>
      <c r="B2854" t="s">
        <v>211</v>
      </c>
      <c r="C2854" t="s">
        <v>116</v>
      </c>
      <c r="D2854" s="33">
        <v>44414</v>
      </c>
      <c r="E2854">
        <v>35816041</v>
      </c>
      <c r="F2854">
        <v>251890</v>
      </c>
      <c r="G2854">
        <v>108362.28599999999</v>
      </c>
      <c r="H2854">
        <v>616294</v>
      </c>
      <c r="I2854">
        <v>1133</v>
      </c>
      <c r="J2854">
        <v>500.14299999999997</v>
      </c>
      <c r="K2854">
        <v>107583.11599999999</v>
      </c>
      <c r="L2854">
        <v>756.61900000000003</v>
      </c>
      <c r="M2854">
        <v>325.495</v>
      </c>
      <c r="N2854">
        <v>1851.2049999999999</v>
      </c>
      <c r="O2854">
        <v>3.403</v>
      </c>
      <c r="P2854">
        <v>1.502</v>
      </c>
      <c r="Q2854">
        <v>1.39</v>
      </c>
      <c r="R2854">
        <v>15732</v>
      </c>
      <c r="S2854">
        <v>47.255000000000003</v>
      </c>
      <c r="T2854">
        <v>62122</v>
      </c>
      <c r="U2854">
        <v>186.6</v>
      </c>
      <c r="X2854">
        <v>62257</v>
      </c>
      <c r="Y2854">
        <v>187.006</v>
      </c>
      <c r="Z2854">
        <v>1333691</v>
      </c>
      <c r="AA2854">
        <v>500413061</v>
      </c>
      <c r="AB2854">
        <v>1503.125</v>
      </c>
      <c r="AC2854">
        <v>4.0060000000000002</v>
      </c>
      <c r="AD2854">
        <v>1085586</v>
      </c>
      <c r="AE2854">
        <v>3.2610000000000001</v>
      </c>
      <c r="AF2854">
        <v>0.10299999999999999</v>
      </c>
      <c r="AG2854">
        <v>9.6999999999999993</v>
      </c>
      <c r="AH2854" t="s">
        <v>204</v>
      </c>
      <c r="AI2854">
        <v>358152214</v>
      </c>
      <c r="AJ2854">
        <v>195506117</v>
      </c>
      <c r="AK2854">
        <v>171256947</v>
      </c>
      <c r="AM2854">
        <v>907869</v>
      </c>
      <c r="AN2854">
        <v>686168</v>
      </c>
      <c r="AO2854">
        <v>107.87</v>
      </c>
      <c r="AP2854">
        <v>58.89</v>
      </c>
      <c r="AQ2854">
        <v>51.58</v>
      </c>
      <c r="AS2854">
        <v>2067</v>
      </c>
      <c r="AT2854">
        <v>479209</v>
      </c>
      <c r="AU2854">
        <v>0.14399999999999999</v>
      </c>
      <c r="AV2854">
        <v>49.54</v>
      </c>
      <c r="AW2854">
        <v>332915074</v>
      </c>
      <c r="AX2854">
        <v>35.607999999999997</v>
      </c>
      <c r="AY2854">
        <v>38.299999999999997</v>
      </c>
      <c r="AZ2854">
        <v>15.413</v>
      </c>
      <c r="BA2854">
        <v>9.7319999999999993</v>
      </c>
      <c r="BB2854">
        <v>54225.446000000004</v>
      </c>
      <c r="BC2854">
        <v>1.2</v>
      </c>
      <c r="BD2854">
        <v>151.089</v>
      </c>
      <c r="BE2854">
        <v>10.79</v>
      </c>
      <c r="BF2854">
        <v>19.100000000000001</v>
      </c>
      <c r="BG2854">
        <v>24.6</v>
      </c>
      <c r="BI2854">
        <v>2.77</v>
      </c>
      <c r="BJ2854">
        <v>78.86</v>
      </c>
      <c r="BK2854">
        <v>0.92600000000000005</v>
      </c>
    </row>
    <row r="2855" spans="1:67" x14ac:dyDescent="0.3">
      <c r="A2855" t="s">
        <v>210</v>
      </c>
      <c r="B2855" t="s">
        <v>211</v>
      </c>
      <c r="C2855" t="s">
        <v>116</v>
      </c>
      <c r="D2855" s="33">
        <v>44415</v>
      </c>
      <c r="E2855">
        <v>35879082</v>
      </c>
      <c r="F2855">
        <v>63041</v>
      </c>
      <c r="G2855">
        <v>111090.71400000001</v>
      </c>
      <c r="H2855">
        <v>616549</v>
      </c>
      <c r="I2855">
        <v>255</v>
      </c>
      <c r="J2855">
        <v>512.57100000000003</v>
      </c>
      <c r="K2855">
        <v>107772.477</v>
      </c>
      <c r="L2855">
        <v>189.36099999999999</v>
      </c>
      <c r="M2855">
        <v>333.69099999999997</v>
      </c>
      <c r="N2855">
        <v>1851.971</v>
      </c>
      <c r="O2855">
        <v>0.76600000000000001</v>
      </c>
      <c r="P2855">
        <v>1.54</v>
      </c>
      <c r="Q2855">
        <v>1.36</v>
      </c>
      <c r="R2855">
        <v>16164</v>
      </c>
      <c r="S2855">
        <v>48.552999999999997</v>
      </c>
      <c r="T2855">
        <v>63544</v>
      </c>
      <c r="U2855">
        <v>190.87200000000001</v>
      </c>
      <c r="X2855">
        <v>64404</v>
      </c>
      <c r="Y2855">
        <v>193.45500000000001</v>
      </c>
      <c r="Z2855">
        <v>1001555</v>
      </c>
      <c r="AA2855">
        <v>501414616</v>
      </c>
      <c r="AB2855">
        <v>1506.134</v>
      </c>
      <c r="AC2855">
        <v>3.008</v>
      </c>
      <c r="AD2855">
        <v>1119296</v>
      </c>
      <c r="AE2855">
        <v>3.3620000000000001</v>
      </c>
      <c r="AF2855">
        <v>0.10299999999999999</v>
      </c>
      <c r="AG2855">
        <v>9.6999999999999993</v>
      </c>
      <c r="AH2855" t="s">
        <v>204</v>
      </c>
      <c r="AI2855">
        <v>358710038</v>
      </c>
      <c r="AJ2855">
        <v>195887712</v>
      </c>
      <c r="AK2855">
        <v>171446780</v>
      </c>
      <c r="AM2855">
        <v>557824</v>
      </c>
      <c r="AN2855">
        <v>692272</v>
      </c>
      <c r="AO2855">
        <v>108.04</v>
      </c>
      <c r="AP2855">
        <v>59</v>
      </c>
      <c r="AQ2855">
        <v>51.64</v>
      </c>
      <c r="AS2855">
        <v>2085</v>
      </c>
      <c r="AT2855">
        <v>484232</v>
      </c>
      <c r="AU2855">
        <v>0.14599999999999999</v>
      </c>
      <c r="AV2855">
        <v>49.54</v>
      </c>
      <c r="AW2855">
        <v>332915074</v>
      </c>
      <c r="AX2855">
        <v>35.607999999999997</v>
      </c>
      <c r="AY2855">
        <v>38.299999999999997</v>
      </c>
      <c r="AZ2855">
        <v>15.413</v>
      </c>
      <c r="BA2855">
        <v>9.7319999999999993</v>
      </c>
      <c r="BB2855">
        <v>54225.446000000004</v>
      </c>
      <c r="BC2855">
        <v>1.2</v>
      </c>
      <c r="BD2855">
        <v>151.089</v>
      </c>
      <c r="BE2855">
        <v>10.79</v>
      </c>
      <c r="BF2855">
        <v>19.100000000000001</v>
      </c>
      <c r="BG2855">
        <v>24.6</v>
      </c>
      <c r="BI2855">
        <v>2.77</v>
      </c>
      <c r="BJ2855">
        <v>78.86</v>
      </c>
      <c r="BK2855">
        <v>0.92600000000000005</v>
      </c>
    </row>
    <row r="2856" spans="1:67" x14ac:dyDescent="0.3">
      <c r="A2856" t="s">
        <v>210</v>
      </c>
      <c r="B2856" t="s">
        <v>211</v>
      </c>
      <c r="C2856" t="s">
        <v>116</v>
      </c>
      <c r="D2856" s="33">
        <v>44416</v>
      </c>
      <c r="E2856">
        <v>35913941</v>
      </c>
      <c r="F2856">
        <v>34859</v>
      </c>
      <c r="G2856">
        <v>109703.429</v>
      </c>
      <c r="H2856">
        <v>616673</v>
      </c>
      <c r="I2856">
        <v>124</v>
      </c>
      <c r="J2856">
        <v>498.14299999999997</v>
      </c>
      <c r="K2856">
        <v>107877.185</v>
      </c>
      <c r="L2856">
        <v>104.708</v>
      </c>
      <c r="M2856">
        <v>329.524</v>
      </c>
      <c r="N2856">
        <v>1852.3430000000001</v>
      </c>
      <c r="O2856">
        <v>0.372</v>
      </c>
      <c r="P2856">
        <v>1.496</v>
      </c>
      <c r="Q2856">
        <v>1.33</v>
      </c>
      <c r="R2856">
        <v>16784</v>
      </c>
      <c r="S2856">
        <v>50.414999999999999</v>
      </c>
      <c r="T2856">
        <v>66369</v>
      </c>
      <c r="U2856">
        <v>199.357</v>
      </c>
      <c r="X2856">
        <v>66807</v>
      </c>
      <c r="Y2856">
        <v>200.673</v>
      </c>
      <c r="Z2856">
        <v>715274</v>
      </c>
      <c r="AA2856">
        <v>502129890</v>
      </c>
      <c r="AB2856">
        <v>1508.2819999999999</v>
      </c>
      <c r="AC2856">
        <v>2.149</v>
      </c>
      <c r="AD2856">
        <v>1140309</v>
      </c>
      <c r="AE2856">
        <v>3.4249999999999998</v>
      </c>
      <c r="AF2856">
        <v>0.10299999999999999</v>
      </c>
      <c r="AG2856">
        <v>9.6999999999999993</v>
      </c>
      <c r="AH2856" t="s">
        <v>204</v>
      </c>
      <c r="AI2856">
        <v>359060342</v>
      </c>
      <c r="AJ2856">
        <v>196125405</v>
      </c>
      <c r="AK2856">
        <v>171564511</v>
      </c>
      <c r="AM2856">
        <v>350304</v>
      </c>
      <c r="AN2856">
        <v>695625</v>
      </c>
      <c r="AO2856">
        <v>108.15</v>
      </c>
      <c r="AP2856">
        <v>59.07</v>
      </c>
      <c r="AQ2856">
        <v>51.67</v>
      </c>
      <c r="AS2856">
        <v>2095</v>
      </c>
      <c r="AT2856">
        <v>485913</v>
      </c>
      <c r="AU2856">
        <v>0.14599999999999999</v>
      </c>
      <c r="AV2856">
        <v>49.54</v>
      </c>
      <c r="AW2856">
        <v>332915074</v>
      </c>
      <c r="AX2856">
        <v>35.607999999999997</v>
      </c>
      <c r="AY2856">
        <v>38.299999999999997</v>
      </c>
      <c r="AZ2856">
        <v>15.413</v>
      </c>
      <c r="BA2856">
        <v>9.7319999999999993</v>
      </c>
      <c r="BB2856">
        <v>54225.446000000004</v>
      </c>
      <c r="BC2856">
        <v>1.2</v>
      </c>
      <c r="BD2856">
        <v>151.089</v>
      </c>
      <c r="BE2856">
        <v>10.79</v>
      </c>
      <c r="BF2856">
        <v>19.100000000000001</v>
      </c>
      <c r="BG2856">
        <v>24.6</v>
      </c>
      <c r="BI2856">
        <v>2.77</v>
      </c>
      <c r="BJ2856">
        <v>78.86</v>
      </c>
      <c r="BK2856">
        <v>0.92600000000000005</v>
      </c>
      <c r="BL2856">
        <v>678761.6</v>
      </c>
      <c r="BM2856">
        <v>14.31</v>
      </c>
      <c r="BN2856">
        <v>19.63</v>
      </c>
      <c r="BO2856">
        <v>2038.8430954616399</v>
      </c>
    </row>
    <row r="2857" spans="1:67" x14ac:dyDescent="0.3">
      <c r="A2857" t="s">
        <v>210</v>
      </c>
      <c r="B2857" t="s">
        <v>211</v>
      </c>
      <c r="C2857" t="s">
        <v>116</v>
      </c>
      <c r="D2857" s="33">
        <v>44417</v>
      </c>
      <c r="E2857">
        <v>36073605</v>
      </c>
      <c r="F2857">
        <v>159664</v>
      </c>
      <c r="G2857">
        <v>117051</v>
      </c>
      <c r="H2857">
        <v>617194</v>
      </c>
      <c r="I2857">
        <v>521</v>
      </c>
      <c r="J2857">
        <v>523.57100000000003</v>
      </c>
      <c r="K2857">
        <v>108356.77899999999</v>
      </c>
      <c r="L2857">
        <v>479.59399999999999</v>
      </c>
      <c r="M2857">
        <v>351.59399999999999</v>
      </c>
      <c r="N2857">
        <v>1853.9079999999999</v>
      </c>
      <c r="O2857">
        <v>1.5649999999999999</v>
      </c>
      <c r="P2857">
        <v>1.573</v>
      </c>
      <c r="Q2857">
        <v>1.31</v>
      </c>
      <c r="R2857">
        <v>17707</v>
      </c>
      <c r="S2857">
        <v>53.188000000000002</v>
      </c>
      <c r="T2857">
        <v>69838</v>
      </c>
      <c r="U2857">
        <v>209.77699999999999</v>
      </c>
      <c r="X2857">
        <v>69042</v>
      </c>
      <c r="Y2857">
        <v>207.386</v>
      </c>
      <c r="Z2857">
        <v>1133249</v>
      </c>
      <c r="AA2857">
        <v>503263139</v>
      </c>
      <c r="AB2857">
        <v>1511.6859999999999</v>
      </c>
      <c r="AC2857">
        <v>3.4039999999999999</v>
      </c>
      <c r="AD2857">
        <v>1164040</v>
      </c>
      <c r="AE2857">
        <v>3.4969999999999999</v>
      </c>
      <c r="AF2857">
        <v>0.104</v>
      </c>
      <c r="AG2857">
        <v>9.6</v>
      </c>
      <c r="AH2857" t="s">
        <v>204</v>
      </c>
      <c r="AI2857">
        <v>359842325</v>
      </c>
      <c r="AJ2857">
        <v>196645740</v>
      </c>
      <c r="AK2857">
        <v>171851203</v>
      </c>
      <c r="AM2857">
        <v>781983</v>
      </c>
      <c r="AN2857">
        <v>704428</v>
      </c>
      <c r="AO2857">
        <v>108.38</v>
      </c>
      <c r="AP2857">
        <v>59.23</v>
      </c>
      <c r="AQ2857">
        <v>51.76</v>
      </c>
      <c r="AS2857">
        <v>2122</v>
      </c>
      <c r="AT2857">
        <v>487920</v>
      </c>
      <c r="AU2857">
        <v>0.14699999999999999</v>
      </c>
      <c r="AV2857">
        <v>49.54</v>
      </c>
      <c r="AW2857">
        <v>332915074</v>
      </c>
      <c r="AX2857">
        <v>35.607999999999997</v>
      </c>
      <c r="AY2857">
        <v>38.299999999999997</v>
      </c>
      <c r="AZ2857">
        <v>15.413</v>
      </c>
      <c r="BA2857">
        <v>9.7319999999999993</v>
      </c>
      <c r="BB2857">
        <v>54225.446000000004</v>
      </c>
      <c r="BC2857">
        <v>1.2</v>
      </c>
      <c r="BD2857">
        <v>151.089</v>
      </c>
      <c r="BE2857">
        <v>10.79</v>
      </c>
      <c r="BF2857">
        <v>19.100000000000001</v>
      </c>
      <c r="BG2857">
        <v>24.6</v>
      </c>
      <c r="BI2857">
        <v>2.77</v>
      </c>
      <c r="BJ2857">
        <v>78.86</v>
      </c>
      <c r="BK2857">
        <v>0.92600000000000005</v>
      </c>
    </row>
    <row r="2858" spans="1:67" x14ac:dyDescent="0.3">
      <c r="A2858" t="s">
        <v>210</v>
      </c>
      <c r="B2858" t="s">
        <v>211</v>
      </c>
      <c r="C2858" t="s">
        <v>116</v>
      </c>
      <c r="D2858" s="33">
        <v>44418</v>
      </c>
      <c r="E2858">
        <v>36191398</v>
      </c>
      <c r="F2858">
        <v>117793</v>
      </c>
      <c r="G2858">
        <v>119908.857</v>
      </c>
      <c r="H2858">
        <v>618028</v>
      </c>
      <c r="I2858">
        <v>834</v>
      </c>
      <c r="J2858">
        <v>560.42899999999997</v>
      </c>
      <c r="K2858">
        <v>108710.602</v>
      </c>
      <c r="L2858">
        <v>353.82299999999998</v>
      </c>
      <c r="M2858">
        <v>360.17899999999997</v>
      </c>
      <c r="N2858">
        <v>1856.413</v>
      </c>
      <c r="O2858">
        <v>2.5049999999999999</v>
      </c>
      <c r="P2858">
        <v>1.6830000000000001</v>
      </c>
      <c r="Q2858">
        <v>1.28</v>
      </c>
      <c r="R2858">
        <v>18264</v>
      </c>
      <c r="S2858">
        <v>54.860999999999997</v>
      </c>
      <c r="T2858">
        <v>72521</v>
      </c>
      <c r="U2858">
        <v>217.83600000000001</v>
      </c>
      <c r="X2858">
        <v>71165</v>
      </c>
      <c r="Y2858">
        <v>213.76300000000001</v>
      </c>
      <c r="Z2858">
        <v>1434568</v>
      </c>
      <c r="AA2858">
        <v>504697707</v>
      </c>
      <c r="AB2858">
        <v>1515.9949999999999</v>
      </c>
      <c r="AC2858">
        <v>4.3090000000000002</v>
      </c>
      <c r="AD2858">
        <v>1188201</v>
      </c>
      <c r="AE2858">
        <v>3.569</v>
      </c>
      <c r="AF2858">
        <v>0.104</v>
      </c>
      <c r="AG2858">
        <v>9.6</v>
      </c>
      <c r="AH2858" t="s">
        <v>204</v>
      </c>
      <c r="AI2858">
        <v>360641227</v>
      </c>
      <c r="AJ2858">
        <v>197175921</v>
      </c>
      <c r="AK2858">
        <v>172146012</v>
      </c>
      <c r="AM2858">
        <v>798902</v>
      </c>
      <c r="AN2858">
        <v>709637</v>
      </c>
      <c r="AO2858">
        <v>108.62</v>
      </c>
      <c r="AP2858">
        <v>59.39</v>
      </c>
      <c r="AQ2858">
        <v>51.85</v>
      </c>
      <c r="AS2858">
        <v>2137</v>
      </c>
      <c r="AT2858">
        <v>486811</v>
      </c>
      <c r="AU2858">
        <v>0.14699999999999999</v>
      </c>
      <c r="AV2858">
        <v>56.02</v>
      </c>
      <c r="AW2858">
        <v>332915074</v>
      </c>
      <c r="AX2858">
        <v>35.607999999999997</v>
      </c>
      <c r="AY2858">
        <v>38.299999999999997</v>
      </c>
      <c r="AZ2858">
        <v>15.413</v>
      </c>
      <c r="BA2858">
        <v>9.7319999999999993</v>
      </c>
      <c r="BB2858">
        <v>54225.446000000004</v>
      </c>
      <c r="BC2858">
        <v>1.2</v>
      </c>
      <c r="BD2858">
        <v>151.089</v>
      </c>
      <c r="BE2858">
        <v>10.79</v>
      </c>
      <c r="BF2858">
        <v>19.100000000000001</v>
      </c>
      <c r="BG2858">
        <v>24.6</v>
      </c>
      <c r="BI2858">
        <v>2.77</v>
      </c>
      <c r="BJ2858">
        <v>78.86</v>
      </c>
      <c r="BK2858">
        <v>0.92600000000000005</v>
      </c>
    </row>
    <row r="2859" spans="1:67" x14ac:dyDescent="0.3">
      <c r="A2859" t="s">
        <v>210</v>
      </c>
      <c r="B2859" t="s">
        <v>211</v>
      </c>
      <c r="C2859" t="s">
        <v>116</v>
      </c>
      <c r="D2859" s="33">
        <v>44419</v>
      </c>
      <c r="E2859">
        <v>36345871</v>
      </c>
      <c r="F2859">
        <v>154473</v>
      </c>
      <c r="G2859">
        <v>127347.143</v>
      </c>
      <c r="H2859">
        <v>618818</v>
      </c>
      <c r="I2859">
        <v>790</v>
      </c>
      <c r="J2859">
        <v>596.42899999999997</v>
      </c>
      <c r="K2859">
        <v>109174.603</v>
      </c>
      <c r="L2859">
        <v>464.00099999999998</v>
      </c>
      <c r="M2859">
        <v>382.52100000000002</v>
      </c>
      <c r="N2859">
        <v>1858.7860000000001</v>
      </c>
      <c r="O2859">
        <v>2.3730000000000002</v>
      </c>
      <c r="P2859">
        <v>1.792</v>
      </c>
      <c r="Q2859">
        <v>1.26</v>
      </c>
      <c r="R2859">
        <v>19016</v>
      </c>
      <c r="S2859">
        <v>57.12</v>
      </c>
      <c r="T2859">
        <v>74850</v>
      </c>
      <c r="U2859">
        <v>224.83199999999999</v>
      </c>
      <c r="X2859">
        <v>73374</v>
      </c>
      <c r="Y2859">
        <v>220.399</v>
      </c>
      <c r="Z2859">
        <v>1529963</v>
      </c>
      <c r="AA2859">
        <v>506227670</v>
      </c>
      <c r="AB2859">
        <v>1520.5909999999999</v>
      </c>
      <c r="AC2859">
        <v>4.5960000000000001</v>
      </c>
      <c r="AD2859">
        <v>1217971</v>
      </c>
      <c r="AE2859">
        <v>3.6589999999999998</v>
      </c>
      <c r="AF2859">
        <v>0.105</v>
      </c>
      <c r="AG2859">
        <v>9.5</v>
      </c>
      <c r="AH2859" t="s">
        <v>204</v>
      </c>
      <c r="AI2859">
        <v>361409945</v>
      </c>
      <c r="AJ2859">
        <v>197674774</v>
      </c>
      <c r="AK2859">
        <v>172441808</v>
      </c>
      <c r="AM2859">
        <v>768718</v>
      </c>
      <c r="AN2859">
        <v>708325</v>
      </c>
      <c r="AO2859">
        <v>108.86</v>
      </c>
      <c r="AP2859">
        <v>59.54</v>
      </c>
      <c r="AQ2859">
        <v>51.94</v>
      </c>
      <c r="AS2859">
        <v>2133</v>
      </c>
      <c r="AT2859">
        <v>479201</v>
      </c>
      <c r="AU2859">
        <v>0.14399999999999999</v>
      </c>
      <c r="AV2859">
        <v>56.02</v>
      </c>
      <c r="AW2859">
        <v>332915074</v>
      </c>
      <c r="AX2859">
        <v>35.607999999999997</v>
      </c>
      <c r="AY2859">
        <v>38.299999999999997</v>
      </c>
      <c r="AZ2859">
        <v>15.413</v>
      </c>
      <c r="BA2859">
        <v>9.7319999999999993</v>
      </c>
      <c r="BB2859">
        <v>54225.446000000004</v>
      </c>
      <c r="BC2859">
        <v>1.2</v>
      </c>
      <c r="BD2859">
        <v>151.089</v>
      </c>
      <c r="BE2859">
        <v>10.79</v>
      </c>
      <c r="BF2859">
        <v>19.100000000000001</v>
      </c>
      <c r="BG2859">
        <v>24.6</v>
      </c>
      <c r="BI2859">
        <v>2.77</v>
      </c>
      <c r="BJ2859">
        <v>78.86</v>
      </c>
      <c r="BK2859">
        <v>0.92600000000000005</v>
      </c>
    </row>
    <row r="2860" spans="1:67" x14ac:dyDescent="0.3">
      <c r="A2860" t="s">
        <v>210</v>
      </c>
      <c r="B2860" t="s">
        <v>211</v>
      </c>
      <c r="C2860" t="s">
        <v>116</v>
      </c>
      <c r="D2860" s="33">
        <v>44420</v>
      </c>
      <c r="E2860">
        <v>36489904</v>
      </c>
      <c r="F2860">
        <v>144033</v>
      </c>
      <c r="G2860">
        <v>132250.429</v>
      </c>
      <c r="H2860">
        <v>619839</v>
      </c>
      <c r="I2860">
        <v>1021</v>
      </c>
      <c r="J2860">
        <v>668.28599999999994</v>
      </c>
      <c r="K2860">
        <v>109607.245</v>
      </c>
      <c r="L2860">
        <v>432.642</v>
      </c>
      <c r="M2860">
        <v>397.25</v>
      </c>
      <c r="N2860">
        <v>1861.8530000000001</v>
      </c>
      <c r="O2860">
        <v>3.0670000000000002</v>
      </c>
      <c r="P2860">
        <v>2.0070000000000001</v>
      </c>
      <c r="Q2860">
        <v>1.24</v>
      </c>
      <c r="R2860">
        <v>19537</v>
      </c>
      <c r="S2860">
        <v>58.685000000000002</v>
      </c>
      <c r="T2860">
        <v>76968</v>
      </c>
      <c r="U2860">
        <v>231.19399999999999</v>
      </c>
      <c r="X2860">
        <v>75534</v>
      </c>
      <c r="Y2860">
        <v>226.887</v>
      </c>
      <c r="Z2860">
        <v>1527961</v>
      </c>
      <c r="AA2860">
        <v>507755631</v>
      </c>
      <c r="AB2860">
        <v>1525.181</v>
      </c>
      <c r="AC2860">
        <v>4.59</v>
      </c>
      <c r="AD2860">
        <v>1239466</v>
      </c>
      <c r="AE2860">
        <v>3.7229999999999999</v>
      </c>
      <c r="AF2860">
        <v>0.105</v>
      </c>
      <c r="AG2860">
        <v>9.5</v>
      </c>
      <c r="AH2860" t="s">
        <v>204</v>
      </c>
      <c r="AI2860">
        <v>362212470</v>
      </c>
      <c r="AJ2860">
        <v>198188728</v>
      </c>
      <c r="AK2860">
        <v>172755070</v>
      </c>
      <c r="AM2860">
        <v>802525</v>
      </c>
      <c r="AN2860">
        <v>709732</v>
      </c>
      <c r="AO2860">
        <v>109.1</v>
      </c>
      <c r="AP2860">
        <v>59.69</v>
      </c>
      <c r="AQ2860">
        <v>52.03</v>
      </c>
      <c r="AS2860">
        <v>2138</v>
      </c>
      <c r="AT2860">
        <v>472664</v>
      </c>
      <c r="AU2860">
        <v>0.14199999999999999</v>
      </c>
      <c r="AV2860">
        <v>56.02</v>
      </c>
      <c r="AW2860">
        <v>332915074</v>
      </c>
      <c r="AX2860">
        <v>35.607999999999997</v>
      </c>
      <c r="AY2860">
        <v>38.299999999999997</v>
      </c>
      <c r="AZ2860">
        <v>15.413</v>
      </c>
      <c r="BA2860">
        <v>9.7319999999999993</v>
      </c>
      <c r="BB2860">
        <v>54225.446000000004</v>
      </c>
      <c r="BC2860">
        <v>1.2</v>
      </c>
      <c r="BD2860">
        <v>151.089</v>
      </c>
      <c r="BE2860">
        <v>10.79</v>
      </c>
      <c r="BF2860">
        <v>19.100000000000001</v>
      </c>
      <c r="BG2860">
        <v>24.6</v>
      </c>
      <c r="BI2860">
        <v>2.77</v>
      </c>
      <c r="BJ2860">
        <v>78.86</v>
      </c>
      <c r="BK2860">
        <v>0.92600000000000005</v>
      </c>
    </row>
    <row r="2861" spans="1:67" x14ac:dyDescent="0.3">
      <c r="A2861" t="s">
        <v>210</v>
      </c>
      <c r="B2861" t="s">
        <v>211</v>
      </c>
      <c r="C2861" t="s">
        <v>116</v>
      </c>
      <c r="D2861" s="33">
        <v>44421</v>
      </c>
      <c r="E2861">
        <v>36716745</v>
      </c>
      <c r="F2861">
        <v>226841</v>
      </c>
      <c r="G2861">
        <v>128672</v>
      </c>
      <c r="H2861">
        <v>620888</v>
      </c>
      <c r="I2861">
        <v>1049</v>
      </c>
      <c r="J2861">
        <v>656.28599999999994</v>
      </c>
      <c r="K2861">
        <v>110288.62300000001</v>
      </c>
      <c r="L2861">
        <v>681.37800000000004</v>
      </c>
      <c r="M2861">
        <v>386.50099999999998</v>
      </c>
      <c r="N2861">
        <v>1865.0039999999999</v>
      </c>
      <c r="O2861">
        <v>3.1509999999999998</v>
      </c>
      <c r="P2861">
        <v>1.9710000000000001</v>
      </c>
      <c r="Q2861">
        <v>1.21</v>
      </c>
      <c r="R2861">
        <v>20076</v>
      </c>
      <c r="S2861">
        <v>60.304000000000002</v>
      </c>
      <c r="T2861">
        <v>78580</v>
      </c>
      <c r="U2861">
        <v>236.036</v>
      </c>
      <c r="X2861">
        <v>77290</v>
      </c>
      <c r="Y2861">
        <v>232.161</v>
      </c>
      <c r="Z2861">
        <v>1525103</v>
      </c>
      <c r="AA2861">
        <v>509280734</v>
      </c>
      <c r="AB2861">
        <v>1529.7619999999999</v>
      </c>
      <c r="AC2861">
        <v>4.5810000000000004</v>
      </c>
      <c r="AD2861">
        <v>1266810</v>
      </c>
      <c r="AE2861">
        <v>3.8050000000000002</v>
      </c>
      <c r="AF2861">
        <v>0.105</v>
      </c>
      <c r="AG2861">
        <v>9.5</v>
      </c>
      <c r="AH2861" t="s">
        <v>204</v>
      </c>
      <c r="AI2861">
        <v>363160240</v>
      </c>
      <c r="AJ2861">
        <v>198769790</v>
      </c>
      <c r="AK2861">
        <v>173144374</v>
      </c>
      <c r="AL2861">
        <v>13782</v>
      </c>
      <c r="AM2861">
        <v>947770</v>
      </c>
      <c r="AN2861">
        <v>715432</v>
      </c>
      <c r="AO2861">
        <v>109.38</v>
      </c>
      <c r="AP2861">
        <v>59.87</v>
      </c>
      <c r="AQ2861">
        <v>52.15</v>
      </c>
      <c r="AR2861">
        <v>0</v>
      </c>
      <c r="AS2861">
        <v>2155</v>
      </c>
      <c r="AT2861">
        <v>466239</v>
      </c>
      <c r="AU2861">
        <v>0.14000000000000001</v>
      </c>
      <c r="AV2861">
        <v>56.02</v>
      </c>
      <c r="AW2861">
        <v>332915074</v>
      </c>
      <c r="AX2861">
        <v>35.607999999999997</v>
      </c>
      <c r="AY2861">
        <v>38.299999999999997</v>
      </c>
      <c r="AZ2861">
        <v>15.413</v>
      </c>
      <c r="BA2861">
        <v>9.7319999999999993</v>
      </c>
      <c r="BB2861">
        <v>54225.446000000004</v>
      </c>
      <c r="BC2861">
        <v>1.2</v>
      </c>
      <c r="BD2861">
        <v>151.089</v>
      </c>
      <c r="BE2861">
        <v>10.79</v>
      </c>
      <c r="BF2861">
        <v>19.100000000000001</v>
      </c>
      <c r="BG2861">
        <v>24.6</v>
      </c>
      <c r="BI2861">
        <v>2.77</v>
      </c>
      <c r="BJ2861">
        <v>78.86</v>
      </c>
      <c r="BK2861">
        <v>0.92600000000000005</v>
      </c>
    </row>
    <row r="2862" spans="1:67" x14ac:dyDescent="0.3">
      <c r="A2862" t="s">
        <v>210</v>
      </c>
      <c r="B2862" t="s">
        <v>211</v>
      </c>
      <c r="C2862" t="s">
        <v>116</v>
      </c>
      <c r="D2862" s="33">
        <v>44422</v>
      </c>
      <c r="E2862">
        <v>36789853</v>
      </c>
      <c r="F2862">
        <v>73108</v>
      </c>
      <c r="G2862">
        <v>130110.143</v>
      </c>
      <c r="H2862">
        <v>621154</v>
      </c>
      <c r="I2862">
        <v>266</v>
      </c>
      <c r="J2862">
        <v>657.85699999999997</v>
      </c>
      <c r="K2862">
        <v>110508.22199999999</v>
      </c>
      <c r="L2862">
        <v>219.6</v>
      </c>
      <c r="M2862">
        <v>390.82100000000003</v>
      </c>
      <c r="N2862">
        <v>1865.8030000000001</v>
      </c>
      <c r="O2862">
        <v>0.79900000000000004</v>
      </c>
      <c r="P2862">
        <v>1.976</v>
      </c>
      <c r="Q2862">
        <v>1.21</v>
      </c>
      <c r="R2862">
        <v>20401</v>
      </c>
      <c r="S2862">
        <v>61.28</v>
      </c>
      <c r="T2862">
        <v>79622</v>
      </c>
      <c r="U2862">
        <v>239.166</v>
      </c>
      <c r="X2862">
        <v>78844</v>
      </c>
      <c r="Y2862">
        <v>236.82900000000001</v>
      </c>
      <c r="Z2862">
        <v>1128671</v>
      </c>
      <c r="AA2862">
        <v>510409405</v>
      </c>
      <c r="AB2862">
        <v>1533.152</v>
      </c>
      <c r="AC2862">
        <v>3.39</v>
      </c>
      <c r="AD2862">
        <v>1284970</v>
      </c>
      <c r="AE2862">
        <v>3.86</v>
      </c>
      <c r="AF2862">
        <v>0.104</v>
      </c>
      <c r="AG2862">
        <v>9.6</v>
      </c>
      <c r="AH2862" t="s">
        <v>204</v>
      </c>
      <c r="AI2862">
        <v>363785060</v>
      </c>
      <c r="AJ2862">
        <v>199132031</v>
      </c>
      <c r="AK2862">
        <v>173386945</v>
      </c>
      <c r="AL2862">
        <v>49908</v>
      </c>
      <c r="AM2862">
        <v>624820</v>
      </c>
      <c r="AN2862">
        <v>725003</v>
      </c>
      <c r="AO2862">
        <v>109.57</v>
      </c>
      <c r="AP2862">
        <v>59.98</v>
      </c>
      <c r="AQ2862">
        <v>52.22</v>
      </c>
      <c r="AR2862">
        <v>0.02</v>
      </c>
      <c r="AS2862">
        <v>2184</v>
      </c>
      <c r="AT2862">
        <v>463474</v>
      </c>
      <c r="AU2862">
        <v>0.14000000000000001</v>
      </c>
      <c r="AV2862">
        <v>56.02</v>
      </c>
      <c r="AW2862">
        <v>332915074</v>
      </c>
      <c r="AX2862">
        <v>35.607999999999997</v>
      </c>
      <c r="AY2862">
        <v>38.299999999999997</v>
      </c>
      <c r="AZ2862">
        <v>15.413</v>
      </c>
      <c r="BA2862">
        <v>9.7319999999999993</v>
      </c>
      <c r="BB2862">
        <v>54225.446000000004</v>
      </c>
      <c r="BC2862">
        <v>1.2</v>
      </c>
      <c r="BD2862">
        <v>151.089</v>
      </c>
      <c r="BE2862">
        <v>10.79</v>
      </c>
      <c r="BF2862">
        <v>19.100000000000001</v>
      </c>
      <c r="BG2862">
        <v>24.6</v>
      </c>
      <c r="BI2862">
        <v>2.77</v>
      </c>
      <c r="BJ2862">
        <v>78.86</v>
      </c>
      <c r="BK2862">
        <v>0.92600000000000005</v>
      </c>
    </row>
    <row r="2863" spans="1:67" x14ac:dyDescent="0.3">
      <c r="A2863" t="s">
        <v>210</v>
      </c>
      <c r="B2863" t="s">
        <v>211</v>
      </c>
      <c r="C2863" t="s">
        <v>116</v>
      </c>
      <c r="D2863" s="33">
        <v>44423</v>
      </c>
      <c r="E2863">
        <v>36836663</v>
      </c>
      <c r="F2863">
        <v>46810</v>
      </c>
      <c r="G2863">
        <v>131817.429</v>
      </c>
      <c r="H2863">
        <v>621358</v>
      </c>
      <c r="I2863">
        <v>204</v>
      </c>
      <c r="J2863">
        <v>669.28599999999994</v>
      </c>
      <c r="K2863">
        <v>110648.829</v>
      </c>
      <c r="L2863">
        <v>140.60599999999999</v>
      </c>
      <c r="M2863">
        <v>395.94900000000001</v>
      </c>
      <c r="N2863">
        <v>1866.4159999999999</v>
      </c>
      <c r="O2863">
        <v>0.61299999999999999</v>
      </c>
      <c r="P2863">
        <v>2.0099999999999998</v>
      </c>
      <c r="Q2863">
        <v>1.21</v>
      </c>
      <c r="R2863">
        <v>21077</v>
      </c>
      <c r="S2863">
        <v>63.31</v>
      </c>
      <c r="T2863">
        <v>81624</v>
      </c>
      <c r="U2863">
        <v>245.18</v>
      </c>
      <c r="X2863">
        <v>79727</v>
      </c>
      <c r="Y2863">
        <v>239.48099999999999</v>
      </c>
      <c r="Z2863">
        <v>794828</v>
      </c>
      <c r="AA2863">
        <v>511204233</v>
      </c>
      <c r="AB2863">
        <v>1535.539</v>
      </c>
      <c r="AC2863">
        <v>2.387</v>
      </c>
      <c r="AD2863">
        <v>1296335</v>
      </c>
      <c r="AE2863">
        <v>3.8940000000000001</v>
      </c>
      <c r="AF2863">
        <v>0.104</v>
      </c>
      <c r="AG2863">
        <v>9.6</v>
      </c>
      <c r="AH2863" t="s">
        <v>204</v>
      </c>
      <c r="AI2863">
        <v>364184199</v>
      </c>
      <c r="AJ2863">
        <v>199343725</v>
      </c>
      <c r="AK2863">
        <v>173548529</v>
      </c>
      <c r="AL2863">
        <v>82945</v>
      </c>
      <c r="AM2863">
        <v>399139</v>
      </c>
      <c r="AN2863">
        <v>731980</v>
      </c>
      <c r="AO2863">
        <v>109.69</v>
      </c>
      <c r="AP2863">
        <v>60.04</v>
      </c>
      <c r="AQ2863">
        <v>52.27</v>
      </c>
      <c r="AR2863">
        <v>0.02</v>
      </c>
      <c r="AS2863">
        <v>2205</v>
      </c>
      <c r="AT2863">
        <v>459760</v>
      </c>
      <c r="AU2863">
        <v>0.13800000000000001</v>
      </c>
      <c r="AV2863">
        <v>56.02</v>
      </c>
      <c r="AW2863">
        <v>332915074</v>
      </c>
      <c r="AX2863">
        <v>35.607999999999997</v>
      </c>
      <c r="AY2863">
        <v>38.299999999999997</v>
      </c>
      <c r="AZ2863">
        <v>15.413</v>
      </c>
      <c r="BA2863">
        <v>9.7319999999999993</v>
      </c>
      <c r="BB2863">
        <v>54225.446000000004</v>
      </c>
      <c r="BC2863">
        <v>1.2</v>
      </c>
      <c r="BD2863">
        <v>151.089</v>
      </c>
      <c r="BE2863">
        <v>10.79</v>
      </c>
      <c r="BF2863">
        <v>19.100000000000001</v>
      </c>
      <c r="BG2863">
        <v>24.6</v>
      </c>
      <c r="BI2863">
        <v>2.77</v>
      </c>
      <c r="BJ2863">
        <v>78.86</v>
      </c>
      <c r="BK2863">
        <v>0.92600000000000005</v>
      </c>
      <c r="BL2863">
        <v>692270.6</v>
      </c>
      <c r="BM2863">
        <v>14.43</v>
      </c>
      <c r="BN2863">
        <v>25.32</v>
      </c>
      <c r="BO2863">
        <v>2079.42101173827</v>
      </c>
    </row>
    <row r="2864" spans="1:67" x14ac:dyDescent="0.3">
      <c r="A2864" t="s">
        <v>210</v>
      </c>
      <c r="B2864" t="s">
        <v>211</v>
      </c>
      <c r="C2864" t="s">
        <v>116</v>
      </c>
      <c r="D2864" s="33">
        <v>44424</v>
      </c>
      <c r="E2864">
        <v>37030815</v>
      </c>
      <c r="F2864">
        <v>194152</v>
      </c>
      <c r="G2864">
        <v>136744.28599999999</v>
      </c>
      <c r="H2864">
        <v>622382</v>
      </c>
      <c r="I2864">
        <v>1024</v>
      </c>
      <c r="J2864">
        <v>741.14300000000003</v>
      </c>
      <c r="K2864">
        <v>111232.016</v>
      </c>
      <c r="L2864">
        <v>583.18799999999999</v>
      </c>
      <c r="M2864">
        <v>410.74799999999999</v>
      </c>
      <c r="N2864">
        <v>1869.492</v>
      </c>
      <c r="O2864">
        <v>3.0760000000000001</v>
      </c>
      <c r="P2864">
        <v>2.226</v>
      </c>
      <c r="Q2864">
        <v>1.21</v>
      </c>
      <c r="R2864">
        <v>21673</v>
      </c>
      <c r="S2864">
        <v>65.100999999999999</v>
      </c>
      <c r="T2864">
        <v>84313</v>
      </c>
      <c r="U2864">
        <v>253.25700000000001</v>
      </c>
      <c r="X2864">
        <v>80753</v>
      </c>
      <c r="Y2864">
        <v>242.56299999999999</v>
      </c>
      <c r="Z2864">
        <v>1280311</v>
      </c>
      <c r="AA2864">
        <v>512484544</v>
      </c>
      <c r="AB2864">
        <v>1539.385</v>
      </c>
      <c r="AC2864">
        <v>3.8460000000000001</v>
      </c>
      <c r="AD2864">
        <v>1317344</v>
      </c>
      <c r="AE2864">
        <v>3.9569999999999999</v>
      </c>
      <c r="AF2864">
        <v>0.104</v>
      </c>
      <c r="AG2864">
        <v>9.6</v>
      </c>
      <c r="AH2864" t="s">
        <v>204</v>
      </c>
      <c r="AI2864">
        <v>365053772</v>
      </c>
      <c r="AJ2864">
        <v>199808220</v>
      </c>
      <c r="AK2864">
        <v>173902790</v>
      </c>
      <c r="AL2864">
        <v>162723</v>
      </c>
      <c r="AM2864">
        <v>869573</v>
      </c>
      <c r="AN2864">
        <v>744492</v>
      </c>
      <c r="AO2864">
        <v>109.95</v>
      </c>
      <c r="AP2864">
        <v>60.18</v>
      </c>
      <c r="AQ2864">
        <v>52.38</v>
      </c>
      <c r="AR2864">
        <v>0.05</v>
      </c>
      <c r="AS2864">
        <v>2242</v>
      </c>
      <c r="AT2864">
        <v>451783</v>
      </c>
      <c r="AU2864">
        <v>0.13600000000000001</v>
      </c>
      <c r="AV2864">
        <v>56.02</v>
      </c>
      <c r="AW2864">
        <v>332915074</v>
      </c>
      <c r="AX2864">
        <v>35.607999999999997</v>
      </c>
      <c r="AY2864">
        <v>38.299999999999997</v>
      </c>
      <c r="AZ2864">
        <v>15.413</v>
      </c>
      <c r="BA2864">
        <v>9.7319999999999993</v>
      </c>
      <c r="BB2864">
        <v>54225.446000000004</v>
      </c>
      <c r="BC2864">
        <v>1.2</v>
      </c>
      <c r="BD2864">
        <v>151.089</v>
      </c>
      <c r="BE2864">
        <v>10.79</v>
      </c>
      <c r="BF2864">
        <v>19.100000000000001</v>
      </c>
      <c r="BG2864">
        <v>24.6</v>
      </c>
      <c r="BI2864">
        <v>2.77</v>
      </c>
      <c r="BJ2864">
        <v>78.86</v>
      </c>
      <c r="BK2864">
        <v>0.92600000000000005</v>
      </c>
    </row>
    <row r="2865" spans="1:67" x14ac:dyDescent="0.3">
      <c r="A2865" t="s">
        <v>210</v>
      </c>
      <c r="B2865" t="s">
        <v>211</v>
      </c>
      <c r="C2865" t="s">
        <v>116</v>
      </c>
      <c r="D2865" s="33">
        <v>44425</v>
      </c>
      <c r="E2865">
        <v>37181460</v>
      </c>
      <c r="F2865">
        <v>150645</v>
      </c>
      <c r="G2865">
        <v>141437.429</v>
      </c>
      <c r="H2865">
        <v>623406</v>
      </c>
      <c r="I2865">
        <v>1024</v>
      </c>
      <c r="J2865">
        <v>768.28599999999994</v>
      </c>
      <c r="K2865">
        <v>111684.519</v>
      </c>
      <c r="L2865">
        <v>452.50299999999999</v>
      </c>
      <c r="M2865">
        <v>424.84500000000003</v>
      </c>
      <c r="N2865">
        <v>1872.568</v>
      </c>
      <c r="O2865">
        <v>3.0760000000000001</v>
      </c>
      <c r="P2865">
        <v>2.3079999999999998</v>
      </c>
      <c r="Q2865">
        <v>1.19</v>
      </c>
      <c r="R2865">
        <v>22303</v>
      </c>
      <c r="S2865">
        <v>66.992999999999995</v>
      </c>
      <c r="T2865">
        <v>86744</v>
      </c>
      <c r="U2865">
        <v>260.55900000000003</v>
      </c>
      <c r="X2865">
        <v>82022</v>
      </c>
      <c r="Y2865">
        <v>246.375</v>
      </c>
      <c r="Z2865">
        <v>1606681</v>
      </c>
      <c r="AA2865">
        <v>514091225</v>
      </c>
      <c r="AB2865">
        <v>1544.211</v>
      </c>
      <c r="AC2865">
        <v>4.8259999999999996</v>
      </c>
      <c r="AD2865">
        <v>1341931</v>
      </c>
      <c r="AE2865">
        <v>4.0309999999999997</v>
      </c>
      <c r="AF2865">
        <v>0.104</v>
      </c>
      <c r="AG2865">
        <v>9.6</v>
      </c>
      <c r="AH2865" t="s">
        <v>204</v>
      </c>
      <c r="AI2865">
        <v>365976736</v>
      </c>
      <c r="AJ2865">
        <v>200298325</v>
      </c>
      <c r="AK2865">
        <v>174266433</v>
      </c>
      <c r="AL2865">
        <v>261915</v>
      </c>
      <c r="AM2865">
        <v>922964</v>
      </c>
      <c r="AN2865">
        <v>762216</v>
      </c>
      <c r="AO2865">
        <v>110.23</v>
      </c>
      <c r="AP2865">
        <v>60.33</v>
      </c>
      <c r="AQ2865">
        <v>52.49</v>
      </c>
      <c r="AR2865">
        <v>0.08</v>
      </c>
      <c r="AS2865">
        <v>2296</v>
      </c>
      <c r="AT2865">
        <v>446058</v>
      </c>
      <c r="AU2865">
        <v>0.13400000000000001</v>
      </c>
      <c r="AV2865">
        <v>56.02</v>
      </c>
      <c r="AW2865">
        <v>332915074</v>
      </c>
      <c r="AX2865">
        <v>35.607999999999997</v>
      </c>
      <c r="AY2865">
        <v>38.299999999999997</v>
      </c>
      <c r="AZ2865">
        <v>15.413</v>
      </c>
      <c r="BA2865">
        <v>9.7319999999999993</v>
      </c>
      <c r="BB2865">
        <v>54225.446000000004</v>
      </c>
      <c r="BC2865">
        <v>1.2</v>
      </c>
      <c r="BD2865">
        <v>151.089</v>
      </c>
      <c r="BE2865">
        <v>10.79</v>
      </c>
      <c r="BF2865">
        <v>19.100000000000001</v>
      </c>
      <c r="BG2865">
        <v>24.6</v>
      </c>
      <c r="BI2865">
        <v>2.77</v>
      </c>
      <c r="BJ2865">
        <v>78.86</v>
      </c>
      <c r="BK2865">
        <v>0.92600000000000005</v>
      </c>
    </row>
    <row r="2866" spans="1:67" x14ac:dyDescent="0.3">
      <c r="A2866" t="s">
        <v>210</v>
      </c>
      <c r="B2866" t="s">
        <v>211</v>
      </c>
      <c r="C2866" t="s">
        <v>116</v>
      </c>
      <c r="D2866" s="33">
        <v>44426</v>
      </c>
      <c r="E2866">
        <v>37349055</v>
      </c>
      <c r="F2866">
        <v>167595</v>
      </c>
      <c r="G2866">
        <v>143312</v>
      </c>
      <c r="H2866">
        <v>624605</v>
      </c>
      <c r="I2866">
        <v>1199</v>
      </c>
      <c r="J2866">
        <v>826.71400000000006</v>
      </c>
      <c r="K2866">
        <v>112187.936</v>
      </c>
      <c r="L2866">
        <v>503.41699999999997</v>
      </c>
      <c r="M2866">
        <v>430.476</v>
      </c>
      <c r="N2866">
        <v>1876.1690000000001</v>
      </c>
      <c r="O2866">
        <v>3.6019999999999999</v>
      </c>
      <c r="P2866">
        <v>2.4830000000000001</v>
      </c>
      <c r="Q2866">
        <v>1.17</v>
      </c>
      <c r="R2866">
        <v>22700</v>
      </c>
      <c r="S2866">
        <v>68.186000000000007</v>
      </c>
      <c r="T2866">
        <v>88657</v>
      </c>
      <c r="U2866">
        <v>266.30500000000001</v>
      </c>
      <c r="X2866">
        <v>83159</v>
      </c>
      <c r="Y2866">
        <v>249.79</v>
      </c>
      <c r="Z2866">
        <v>1700517</v>
      </c>
      <c r="AA2866">
        <v>515791742</v>
      </c>
      <c r="AB2866">
        <v>1549.319</v>
      </c>
      <c r="AC2866">
        <v>5.1079999999999997</v>
      </c>
      <c r="AD2866">
        <v>1366296</v>
      </c>
      <c r="AE2866">
        <v>4.1040000000000001</v>
      </c>
      <c r="AF2866">
        <v>0.104</v>
      </c>
      <c r="AG2866">
        <v>9.6</v>
      </c>
      <c r="AH2866" t="s">
        <v>204</v>
      </c>
      <c r="AI2866">
        <v>366928808</v>
      </c>
      <c r="AJ2866">
        <v>200785405</v>
      </c>
      <c r="AK2866">
        <v>174645277</v>
      </c>
      <c r="AL2866">
        <v>377821</v>
      </c>
      <c r="AM2866">
        <v>952072</v>
      </c>
      <c r="AN2866">
        <v>788409</v>
      </c>
      <c r="AO2866">
        <v>110.52</v>
      </c>
      <c r="AP2866">
        <v>60.48</v>
      </c>
      <c r="AQ2866">
        <v>52.6</v>
      </c>
      <c r="AR2866">
        <v>0.11</v>
      </c>
      <c r="AS2866">
        <v>2375</v>
      </c>
      <c r="AT2866">
        <v>444376</v>
      </c>
      <c r="AU2866">
        <v>0.13400000000000001</v>
      </c>
      <c r="AV2866">
        <v>56.02</v>
      </c>
      <c r="AW2866">
        <v>332915074</v>
      </c>
      <c r="AX2866">
        <v>35.607999999999997</v>
      </c>
      <c r="AY2866">
        <v>38.299999999999997</v>
      </c>
      <c r="AZ2866">
        <v>15.413</v>
      </c>
      <c r="BA2866">
        <v>9.7319999999999993</v>
      </c>
      <c r="BB2866">
        <v>54225.446000000004</v>
      </c>
      <c r="BC2866">
        <v>1.2</v>
      </c>
      <c r="BD2866">
        <v>151.089</v>
      </c>
      <c r="BE2866">
        <v>10.79</v>
      </c>
      <c r="BF2866">
        <v>19.100000000000001</v>
      </c>
      <c r="BG2866">
        <v>24.6</v>
      </c>
      <c r="BI2866">
        <v>2.77</v>
      </c>
      <c r="BJ2866">
        <v>78.86</v>
      </c>
      <c r="BK2866">
        <v>0.92600000000000005</v>
      </c>
    </row>
    <row r="2867" spans="1:67" x14ac:dyDescent="0.3">
      <c r="A2867" t="s">
        <v>210</v>
      </c>
      <c r="B2867" t="s">
        <v>211</v>
      </c>
      <c r="C2867" t="s">
        <v>116</v>
      </c>
      <c r="D2867" s="33">
        <v>44427</v>
      </c>
      <c r="E2867">
        <v>37504209</v>
      </c>
      <c r="F2867">
        <v>155154</v>
      </c>
      <c r="G2867">
        <v>144900.71400000001</v>
      </c>
      <c r="H2867">
        <v>626381</v>
      </c>
      <c r="I2867">
        <v>1776</v>
      </c>
      <c r="J2867">
        <v>934.57100000000003</v>
      </c>
      <c r="K2867">
        <v>112653.98299999999</v>
      </c>
      <c r="L2867">
        <v>466.04700000000003</v>
      </c>
      <c r="M2867">
        <v>435.24799999999999</v>
      </c>
      <c r="N2867">
        <v>1881.5039999999999</v>
      </c>
      <c r="O2867">
        <v>5.335</v>
      </c>
      <c r="P2867">
        <v>2.8069999999999999</v>
      </c>
      <c r="Q2867">
        <v>1.1399999999999999</v>
      </c>
      <c r="R2867">
        <v>23034</v>
      </c>
      <c r="S2867">
        <v>69.188999999999993</v>
      </c>
      <c r="T2867">
        <v>89427</v>
      </c>
      <c r="U2867">
        <v>268.61799999999999</v>
      </c>
      <c r="X2867">
        <v>83966</v>
      </c>
      <c r="Y2867">
        <v>252.214</v>
      </c>
      <c r="Z2867">
        <v>1650935</v>
      </c>
      <c r="AA2867">
        <v>517442677</v>
      </c>
      <c r="AB2867">
        <v>1554.278</v>
      </c>
      <c r="AC2867">
        <v>4.9589999999999996</v>
      </c>
      <c r="AD2867">
        <v>1383864</v>
      </c>
      <c r="AE2867">
        <v>4.157</v>
      </c>
      <c r="AF2867">
        <v>0.10299999999999999</v>
      </c>
      <c r="AG2867">
        <v>9.6999999999999993</v>
      </c>
      <c r="AH2867" t="s">
        <v>204</v>
      </c>
      <c r="AI2867">
        <v>367872939</v>
      </c>
      <c r="AJ2867">
        <v>201265595</v>
      </c>
      <c r="AK2867">
        <v>175026313</v>
      </c>
      <c r="AL2867">
        <v>491391</v>
      </c>
      <c r="AM2867">
        <v>944131</v>
      </c>
      <c r="AN2867">
        <v>808638</v>
      </c>
      <c r="AO2867">
        <v>110.8</v>
      </c>
      <c r="AP2867">
        <v>60.62</v>
      </c>
      <c r="AQ2867">
        <v>52.72</v>
      </c>
      <c r="AR2867">
        <v>0.15</v>
      </c>
      <c r="AS2867">
        <v>2436</v>
      </c>
      <c r="AT2867">
        <v>439552</v>
      </c>
      <c r="AU2867">
        <v>0.13200000000000001</v>
      </c>
      <c r="AV2867">
        <v>56.02</v>
      </c>
      <c r="AW2867">
        <v>332915074</v>
      </c>
      <c r="AX2867">
        <v>35.607999999999997</v>
      </c>
      <c r="AY2867">
        <v>38.299999999999997</v>
      </c>
      <c r="AZ2867">
        <v>15.413</v>
      </c>
      <c r="BA2867">
        <v>9.7319999999999993</v>
      </c>
      <c r="BB2867">
        <v>54225.446000000004</v>
      </c>
      <c r="BC2867">
        <v>1.2</v>
      </c>
      <c r="BD2867">
        <v>151.089</v>
      </c>
      <c r="BE2867">
        <v>10.79</v>
      </c>
      <c r="BF2867">
        <v>19.100000000000001</v>
      </c>
      <c r="BG2867">
        <v>24.6</v>
      </c>
      <c r="BI2867">
        <v>2.77</v>
      </c>
      <c r="BJ2867">
        <v>78.86</v>
      </c>
      <c r="BK2867">
        <v>0.92600000000000005</v>
      </c>
    </row>
    <row r="2868" spans="1:67" x14ac:dyDescent="0.3">
      <c r="A2868" t="s">
        <v>210</v>
      </c>
      <c r="B2868" t="s">
        <v>211</v>
      </c>
      <c r="C2868" t="s">
        <v>116</v>
      </c>
      <c r="D2868" s="33">
        <v>44428</v>
      </c>
      <c r="E2868">
        <v>37743360</v>
      </c>
      <c r="F2868">
        <v>239151</v>
      </c>
      <c r="G2868">
        <v>146659.28599999999</v>
      </c>
      <c r="H2868">
        <v>627840</v>
      </c>
      <c r="I2868">
        <v>1459</v>
      </c>
      <c r="J2868">
        <v>993.14300000000003</v>
      </c>
      <c r="K2868">
        <v>113372.337</v>
      </c>
      <c r="L2868">
        <v>718.35400000000004</v>
      </c>
      <c r="M2868">
        <v>440.53100000000001</v>
      </c>
      <c r="N2868">
        <v>1885.886</v>
      </c>
      <c r="O2868">
        <v>4.3819999999999997</v>
      </c>
      <c r="P2868">
        <v>2.9830000000000001</v>
      </c>
      <c r="Q2868">
        <v>1.1299999999999999</v>
      </c>
      <c r="R2868">
        <v>23399</v>
      </c>
      <c r="S2868">
        <v>70.284999999999997</v>
      </c>
      <c r="T2868">
        <v>90191</v>
      </c>
      <c r="U2868">
        <v>270.91300000000001</v>
      </c>
      <c r="X2868">
        <v>84658</v>
      </c>
      <c r="Y2868">
        <v>254.29300000000001</v>
      </c>
      <c r="Z2868">
        <v>1544078</v>
      </c>
      <c r="AA2868">
        <v>518986755</v>
      </c>
      <c r="AB2868">
        <v>1558.9159999999999</v>
      </c>
      <c r="AC2868">
        <v>4.6379999999999999</v>
      </c>
      <c r="AD2868">
        <v>1386574</v>
      </c>
      <c r="AE2868">
        <v>4.165</v>
      </c>
      <c r="AF2868">
        <v>0.10299999999999999</v>
      </c>
      <c r="AG2868">
        <v>9.6999999999999993</v>
      </c>
      <c r="AH2868" t="s">
        <v>204</v>
      </c>
      <c r="AI2868">
        <v>368979204</v>
      </c>
      <c r="AJ2868">
        <v>201803645</v>
      </c>
      <c r="AK2868">
        <v>175504722</v>
      </c>
      <c r="AL2868">
        <v>612594</v>
      </c>
      <c r="AM2868">
        <v>1106265</v>
      </c>
      <c r="AN2868">
        <v>831281</v>
      </c>
      <c r="AO2868">
        <v>111.14</v>
      </c>
      <c r="AP2868">
        <v>60.78</v>
      </c>
      <c r="AQ2868">
        <v>52.86</v>
      </c>
      <c r="AR2868">
        <v>0.18</v>
      </c>
      <c r="AS2868">
        <v>2504</v>
      </c>
      <c r="AT2868">
        <v>433408</v>
      </c>
      <c r="AU2868">
        <v>0.13100000000000001</v>
      </c>
      <c r="AV2868">
        <v>56.02</v>
      </c>
      <c r="AW2868">
        <v>332915074</v>
      </c>
      <c r="AX2868">
        <v>35.607999999999997</v>
      </c>
      <c r="AY2868">
        <v>38.299999999999997</v>
      </c>
      <c r="AZ2868">
        <v>15.413</v>
      </c>
      <c r="BA2868">
        <v>9.7319999999999993</v>
      </c>
      <c r="BB2868">
        <v>54225.446000000004</v>
      </c>
      <c r="BC2868">
        <v>1.2</v>
      </c>
      <c r="BD2868">
        <v>151.089</v>
      </c>
      <c r="BE2868">
        <v>10.79</v>
      </c>
      <c r="BF2868">
        <v>19.100000000000001</v>
      </c>
      <c r="BG2868">
        <v>24.6</v>
      </c>
      <c r="BI2868">
        <v>2.77</v>
      </c>
      <c r="BJ2868">
        <v>78.86</v>
      </c>
      <c r="BK2868">
        <v>0.92600000000000005</v>
      </c>
    </row>
    <row r="2869" spans="1:67" x14ac:dyDescent="0.3">
      <c r="A2869" t="s">
        <v>210</v>
      </c>
      <c r="B2869" t="s">
        <v>211</v>
      </c>
      <c r="C2869" t="s">
        <v>116</v>
      </c>
      <c r="D2869" s="33">
        <v>44429</v>
      </c>
      <c r="E2869">
        <v>37835653</v>
      </c>
      <c r="F2869">
        <v>92293</v>
      </c>
      <c r="G2869">
        <v>149400</v>
      </c>
      <c r="H2869">
        <v>628404</v>
      </c>
      <c r="I2869">
        <v>564</v>
      </c>
      <c r="J2869">
        <v>1035.7139999999999</v>
      </c>
      <c r="K2869">
        <v>113649.564</v>
      </c>
      <c r="L2869">
        <v>277.22699999999998</v>
      </c>
      <c r="M2869">
        <v>448.76299999999998</v>
      </c>
      <c r="N2869">
        <v>1887.58</v>
      </c>
      <c r="O2869">
        <v>1.694</v>
      </c>
      <c r="P2869">
        <v>3.1110000000000002</v>
      </c>
      <c r="Q2869">
        <v>1.1299999999999999</v>
      </c>
      <c r="R2869">
        <v>23653</v>
      </c>
      <c r="S2869">
        <v>71.048000000000002</v>
      </c>
      <c r="T2869">
        <v>90417</v>
      </c>
      <c r="U2869">
        <v>271.59199999999998</v>
      </c>
      <c r="X2869">
        <v>85380</v>
      </c>
      <c r="Y2869">
        <v>256.46199999999999</v>
      </c>
      <c r="Z2869">
        <v>1176009</v>
      </c>
      <c r="AA2869">
        <v>520162764</v>
      </c>
      <c r="AB2869">
        <v>1562.4490000000001</v>
      </c>
      <c r="AC2869">
        <v>3.532</v>
      </c>
      <c r="AD2869">
        <v>1393337</v>
      </c>
      <c r="AE2869">
        <v>4.1849999999999996</v>
      </c>
      <c r="AF2869">
        <v>0.10299999999999999</v>
      </c>
      <c r="AG2869">
        <v>9.6999999999999993</v>
      </c>
      <c r="AH2869" t="s">
        <v>204</v>
      </c>
      <c r="AI2869">
        <v>369644343</v>
      </c>
      <c r="AJ2869">
        <v>202125170</v>
      </c>
      <c r="AK2869">
        <v>175801888</v>
      </c>
      <c r="AL2869">
        <v>673982</v>
      </c>
      <c r="AM2869">
        <v>665139</v>
      </c>
      <c r="AN2869">
        <v>837040</v>
      </c>
      <c r="AO2869">
        <v>111.34</v>
      </c>
      <c r="AP2869">
        <v>60.88</v>
      </c>
      <c r="AQ2869">
        <v>52.95</v>
      </c>
      <c r="AR2869">
        <v>0.2</v>
      </c>
      <c r="AS2869">
        <v>2521</v>
      </c>
      <c r="AT2869">
        <v>427591</v>
      </c>
      <c r="AU2869">
        <v>0.129</v>
      </c>
      <c r="AV2869">
        <v>56.02</v>
      </c>
      <c r="AW2869">
        <v>332915074</v>
      </c>
      <c r="AX2869">
        <v>35.607999999999997</v>
      </c>
      <c r="AY2869">
        <v>38.299999999999997</v>
      </c>
      <c r="AZ2869">
        <v>15.413</v>
      </c>
      <c r="BA2869">
        <v>9.7319999999999993</v>
      </c>
      <c r="BB2869">
        <v>54225.446000000004</v>
      </c>
      <c r="BC2869">
        <v>1.2</v>
      </c>
      <c r="BD2869">
        <v>151.089</v>
      </c>
      <c r="BE2869">
        <v>10.79</v>
      </c>
      <c r="BF2869">
        <v>19.100000000000001</v>
      </c>
      <c r="BG2869">
        <v>24.6</v>
      </c>
      <c r="BI2869">
        <v>2.77</v>
      </c>
      <c r="BJ2869">
        <v>78.86</v>
      </c>
      <c r="BK2869">
        <v>0.92600000000000005</v>
      </c>
    </row>
    <row r="2870" spans="1:67" x14ac:dyDescent="0.3">
      <c r="A2870" t="s">
        <v>210</v>
      </c>
      <c r="B2870" t="s">
        <v>211</v>
      </c>
      <c r="C2870" t="s">
        <v>116</v>
      </c>
      <c r="D2870" s="33">
        <v>44430</v>
      </c>
      <c r="E2870">
        <v>37879854</v>
      </c>
      <c r="F2870">
        <v>44201</v>
      </c>
      <c r="G2870">
        <v>149027.28599999999</v>
      </c>
      <c r="H2870">
        <v>628609</v>
      </c>
      <c r="I2870">
        <v>205</v>
      </c>
      <c r="J2870">
        <v>1035.857</v>
      </c>
      <c r="K2870">
        <v>113782.334</v>
      </c>
      <c r="L2870">
        <v>132.77000000000001</v>
      </c>
      <c r="M2870">
        <v>447.64400000000001</v>
      </c>
      <c r="N2870">
        <v>1888.1959999999999</v>
      </c>
      <c r="O2870">
        <v>0.61599999999999999</v>
      </c>
      <c r="P2870">
        <v>3.1110000000000002</v>
      </c>
      <c r="Q2870">
        <v>1.1299999999999999</v>
      </c>
      <c r="R2870">
        <v>24082</v>
      </c>
      <c r="S2870">
        <v>72.337000000000003</v>
      </c>
      <c r="T2870">
        <v>92239</v>
      </c>
      <c r="U2870">
        <v>277.065</v>
      </c>
      <c r="X2870">
        <v>86345</v>
      </c>
      <c r="Y2870">
        <v>259.36</v>
      </c>
      <c r="Z2870">
        <v>839402</v>
      </c>
      <c r="AA2870">
        <v>521002166</v>
      </c>
      <c r="AB2870">
        <v>1564.97</v>
      </c>
      <c r="AC2870">
        <v>2.5209999999999999</v>
      </c>
      <c r="AD2870">
        <v>1399705</v>
      </c>
      <c r="AE2870">
        <v>4.2039999999999997</v>
      </c>
      <c r="AF2870">
        <v>0.10299999999999999</v>
      </c>
      <c r="AG2870">
        <v>9.6999999999999993</v>
      </c>
      <c r="AH2870" t="s">
        <v>204</v>
      </c>
      <c r="AI2870">
        <v>370033620</v>
      </c>
      <c r="AJ2870">
        <v>202309430</v>
      </c>
      <c r="AK2870">
        <v>175981199</v>
      </c>
      <c r="AL2870">
        <v>705536</v>
      </c>
      <c r="AM2870">
        <v>389277</v>
      </c>
      <c r="AN2870">
        <v>835632</v>
      </c>
      <c r="AO2870">
        <v>111.45</v>
      </c>
      <c r="AP2870">
        <v>60.93</v>
      </c>
      <c r="AQ2870">
        <v>53</v>
      </c>
      <c r="AR2870">
        <v>0.21</v>
      </c>
      <c r="AS2870">
        <v>2517</v>
      </c>
      <c r="AT2870">
        <v>423672</v>
      </c>
      <c r="AU2870">
        <v>0.128</v>
      </c>
      <c r="AV2870">
        <v>56.02</v>
      </c>
      <c r="AW2870">
        <v>332915074</v>
      </c>
      <c r="AX2870">
        <v>35.607999999999997</v>
      </c>
      <c r="AY2870">
        <v>38.299999999999997</v>
      </c>
      <c r="AZ2870">
        <v>15.413</v>
      </c>
      <c r="BA2870">
        <v>9.7319999999999993</v>
      </c>
      <c r="BB2870">
        <v>54225.446000000004</v>
      </c>
      <c r="BC2870">
        <v>1.2</v>
      </c>
      <c r="BD2870">
        <v>151.089</v>
      </c>
      <c r="BE2870">
        <v>10.79</v>
      </c>
      <c r="BF2870">
        <v>19.100000000000001</v>
      </c>
      <c r="BG2870">
        <v>24.6</v>
      </c>
      <c r="BI2870">
        <v>2.77</v>
      </c>
      <c r="BJ2870">
        <v>78.86</v>
      </c>
      <c r="BK2870">
        <v>0.92600000000000005</v>
      </c>
      <c r="BL2870">
        <v>708889.4</v>
      </c>
      <c r="BM2870">
        <v>14.62</v>
      </c>
      <c r="BN2870">
        <v>31.29</v>
      </c>
      <c r="BO2870">
        <v>2129.3400490480599</v>
      </c>
    </row>
    <row r="2871" spans="1:67" x14ac:dyDescent="0.3">
      <c r="A2871" t="s">
        <v>210</v>
      </c>
      <c r="B2871" t="s">
        <v>211</v>
      </c>
      <c r="C2871" t="s">
        <v>116</v>
      </c>
      <c r="D2871" s="33">
        <v>44431</v>
      </c>
      <c r="E2871">
        <v>38087772</v>
      </c>
      <c r="F2871">
        <v>207918</v>
      </c>
      <c r="G2871">
        <v>150993.85699999999</v>
      </c>
      <c r="H2871">
        <v>629940</v>
      </c>
      <c r="I2871">
        <v>1331</v>
      </c>
      <c r="J2871">
        <v>1079.7139999999999</v>
      </c>
      <c r="K2871">
        <v>114406.871</v>
      </c>
      <c r="L2871">
        <v>624.53800000000001</v>
      </c>
      <c r="M2871">
        <v>453.55099999999999</v>
      </c>
      <c r="N2871">
        <v>1892.194</v>
      </c>
      <c r="O2871">
        <v>3.9980000000000002</v>
      </c>
      <c r="P2871">
        <v>3.2429999999999999</v>
      </c>
      <c r="Q2871">
        <v>1.1299999999999999</v>
      </c>
      <c r="R2871">
        <v>24559</v>
      </c>
      <c r="S2871">
        <v>73.77</v>
      </c>
      <c r="T2871">
        <v>94682</v>
      </c>
      <c r="U2871">
        <v>284.40300000000002</v>
      </c>
      <c r="X2871">
        <v>86825</v>
      </c>
      <c r="Y2871">
        <v>260.80200000000002</v>
      </c>
      <c r="Z2871">
        <v>1321078</v>
      </c>
      <c r="AA2871">
        <v>522323244</v>
      </c>
      <c r="AB2871">
        <v>1568.9380000000001</v>
      </c>
      <c r="AC2871">
        <v>3.968</v>
      </c>
      <c r="AD2871">
        <v>1405529</v>
      </c>
      <c r="AE2871">
        <v>4.2220000000000004</v>
      </c>
      <c r="AF2871">
        <v>0.10299999999999999</v>
      </c>
      <c r="AG2871">
        <v>9.6999999999999993</v>
      </c>
      <c r="AH2871" t="s">
        <v>204</v>
      </c>
      <c r="AI2871">
        <v>370952852</v>
      </c>
      <c r="AJ2871">
        <v>202751409</v>
      </c>
      <c r="AK2871">
        <v>176386189</v>
      </c>
      <c r="AL2871">
        <v>801959</v>
      </c>
      <c r="AM2871">
        <v>919232</v>
      </c>
      <c r="AN2871">
        <v>842726</v>
      </c>
      <c r="AO2871">
        <v>111.73</v>
      </c>
      <c r="AP2871">
        <v>61.07</v>
      </c>
      <c r="AQ2871">
        <v>53.13</v>
      </c>
      <c r="AR2871">
        <v>0.24</v>
      </c>
      <c r="AS2871">
        <v>2538</v>
      </c>
      <c r="AT2871">
        <v>420456</v>
      </c>
      <c r="AU2871">
        <v>0.127</v>
      </c>
      <c r="AV2871">
        <v>56.02</v>
      </c>
      <c r="AW2871">
        <v>332915074</v>
      </c>
      <c r="AX2871">
        <v>35.607999999999997</v>
      </c>
      <c r="AY2871">
        <v>38.299999999999997</v>
      </c>
      <c r="AZ2871">
        <v>15.413</v>
      </c>
      <c r="BA2871">
        <v>9.7319999999999993</v>
      </c>
      <c r="BB2871">
        <v>54225.446000000004</v>
      </c>
      <c r="BC2871">
        <v>1.2</v>
      </c>
      <c r="BD2871">
        <v>151.089</v>
      </c>
      <c r="BE2871">
        <v>10.79</v>
      </c>
      <c r="BF2871">
        <v>19.100000000000001</v>
      </c>
      <c r="BG2871">
        <v>24.6</v>
      </c>
      <c r="BI2871">
        <v>2.77</v>
      </c>
      <c r="BJ2871">
        <v>78.86</v>
      </c>
      <c r="BK2871">
        <v>0.92600000000000005</v>
      </c>
    </row>
    <row r="2872" spans="1:67" x14ac:dyDescent="0.3">
      <c r="A2872" t="s">
        <v>210</v>
      </c>
      <c r="B2872" t="s">
        <v>211</v>
      </c>
      <c r="C2872" t="s">
        <v>116</v>
      </c>
      <c r="D2872" s="33">
        <v>44432</v>
      </c>
      <c r="E2872">
        <v>38242261</v>
      </c>
      <c r="F2872">
        <v>154489</v>
      </c>
      <c r="G2872">
        <v>151543</v>
      </c>
      <c r="H2872">
        <v>631354</v>
      </c>
      <c r="I2872">
        <v>1414</v>
      </c>
      <c r="J2872">
        <v>1135.4290000000001</v>
      </c>
      <c r="K2872">
        <v>114870.921</v>
      </c>
      <c r="L2872">
        <v>464.04899999999998</v>
      </c>
      <c r="M2872">
        <v>455.2</v>
      </c>
      <c r="N2872">
        <v>1896.442</v>
      </c>
      <c r="O2872">
        <v>4.2469999999999999</v>
      </c>
      <c r="P2872">
        <v>3.411</v>
      </c>
      <c r="Q2872">
        <v>1.1200000000000001</v>
      </c>
      <c r="R2872">
        <v>25053</v>
      </c>
      <c r="S2872">
        <v>75.253</v>
      </c>
      <c r="T2872">
        <v>95991</v>
      </c>
      <c r="U2872">
        <v>288.33499999999998</v>
      </c>
      <c r="X2872">
        <v>87112</v>
      </c>
      <c r="Y2872">
        <v>261.66399999999999</v>
      </c>
      <c r="Z2872">
        <v>1810843</v>
      </c>
      <c r="AA2872">
        <v>524134087</v>
      </c>
      <c r="AB2872">
        <v>1574.3779999999999</v>
      </c>
      <c r="AC2872">
        <v>5.4390000000000001</v>
      </c>
      <c r="AD2872">
        <v>1434695</v>
      </c>
      <c r="AE2872">
        <v>4.3090000000000002</v>
      </c>
      <c r="AF2872">
        <v>0.10299999999999999</v>
      </c>
      <c r="AG2872">
        <v>9.6999999999999993</v>
      </c>
      <c r="AH2872" t="s">
        <v>204</v>
      </c>
      <c r="AI2872">
        <v>371902355</v>
      </c>
      <c r="AJ2872">
        <v>203213758</v>
      </c>
      <c r="AK2872">
        <v>176801045</v>
      </c>
      <c r="AL2872">
        <v>901951</v>
      </c>
      <c r="AM2872">
        <v>949503</v>
      </c>
      <c r="AN2872">
        <v>846517</v>
      </c>
      <c r="AO2872">
        <v>112.02</v>
      </c>
      <c r="AP2872">
        <v>61.21</v>
      </c>
      <c r="AQ2872">
        <v>53.25</v>
      </c>
      <c r="AR2872">
        <v>0.27</v>
      </c>
      <c r="AS2872">
        <v>2550</v>
      </c>
      <c r="AT2872">
        <v>416490</v>
      </c>
      <c r="AU2872">
        <v>0.125</v>
      </c>
      <c r="AV2872">
        <v>56.02</v>
      </c>
      <c r="AW2872">
        <v>332915074</v>
      </c>
      <c r="AX2872">
        <v>35.607999999999997</v>
      </c>
      <c r="AY2872">
        <v>38.299999999999997</v>
      </c>
      <c r="AZ2872">
        <v>15.413</v>
      </c>
      <c r="BA2872">
        <v>9.7319999999999993</v>
      </c>
      <c r="BB2872">
        <v>54225.446000000004</v>
      </c>
      <c r="BC2872">
        <v>1.2</v>
      </c>
      <c r="BD2872">
        <v>151.089</v>
      </c>
      <c r="BE2872">
        <v>10.79</v>
      </c>
      <c r="BF2872">
        <v>19.100000000000001</v>
      </c>
      <c r="BG2872">
        <v>24.6</v>
      </c>
      <c r="BI2872">
        <v>2.77</v>
      </c>
      <c r="BJ2872">
        <v>78.86</v>
      </c>
      <c r="BK2872">
        <v>0.92600000000000005</v>
      </c>
    </row>
    <row r="2873" spans="1:67" x14ac:dyDescent="0.3">
      <c r="A2873" t="s">
        <v>210</v>
      </c>
      <c r="B2873" t="s">
        <v>211</v>
      </c>
      <c r="C2873" t="s">
        <v>116</v>
      </c>
      <c r="D2873" s="33">
        <v>44433</v>
      </c>
      <c r="E2873">
        <v>38421258</v>
      </c>
      <c r="F2873">
        <v>178997</v>
      </c>
      <c r="G2873">
        <v>153171.85699999999</v>
      </c>
      <c r="H2873">
        <v>632893</v>
      </c>
      <c r="I2873">
        <v>1539</v>
      </c>
      <c r="J2873">
        <v>1184</v>
      </c>
      <c r="K2873">
        <v>115408.586</v>
      </c>
      <c r="L2873">
        <v>537.66600000000005</v>
      </c>
      <c r="M2873">
        <v>460.09300000000002</v>
      </c>
      <c r="N2873">
        <v>1901.0640000000001</v>
      </c>
      <c r="O2873">
        <v>4.6230000000000002</v>
      </c>
      <c r="P2873">
        <v>3.556</v>
      </c>
      <c r="Q2873">
        <v>1.1000000000000001</v>
      </c>
      <c r="R2873">
        <v>25071</v>
      </c>
      <c r="S2873">
        <v>75.307000000000002</v>
      </c>
      <c r="T2873">
        <v>96009</v>
      </c>
      <c r="U2873">
        <v>288.38900000000001</v>
      </c>
      <c r="X2873">
        <v>87029</v>
      </c>
      <c r="Y2873">
        <v>261.41500000000002</v>
      </c>
      <c r="Z2873">
        <v>1947970</v>
      </c>
      <c r="AA2873">
        <v>526082057</v>
      </c>
      <c r="AB2873">
        <v>1580.229</v>
      </c>
      <c r="AC2873">
        <v>5.851</v>
      </c>
      <c r="AD2873">
        <v>1470045</v>
      </c>
      <c r="AE2873">
        <v>4.4160000000000004</v>
      </c>
      <c r="AF2873">
        <v>0.10199999999999999</v>
      </c>
      <c r="AG2873">
        <v>9.8000000000000007</v>
      </c>
      <c r="AH2873" t="s">
        <v>204</v>
      </c>
      <c r="AI2873">
        <v>372868184</v>
      </c>
      <c r="AJ2873">
        <v>203683865</v>
      </c>
      <c r="AK2873">
        <v>177223208</v>
      </c>
      <c r="AL2873">
        <v>1004926</v>
      </c>
      <c r="AM2873">
        <v>965829</v>
      </c>
      <c r="AN2873">
        <v>848482</v>
      </c>
      <c r="AO2873">
        <v>112.31</v>
      </c>
      <c r="AP2873">
        <v>61.35</v>
      </c>
      <c r="AQ2873">
        <v>53.38</v>
      </c>
      <c r="AR2873">
        <v>0.3</v>
      </c>
      <c r="AS2873">
        <v>2556</v>
      </c>
      <c r="AT2873">
        <v>414066</v>
      </c>
      <c r="AU2873">
        <v>0.125</v>
      </c>
      <c r="AV2873">
        <v>56.02</v>
      </c>
      <c r="AW2873">
        <v>332915074</v>
      </c>
      <c r="AX2873">
        <v>35.607999999999997</v>
      </c>
      <c r="AY2873">
        <v>38.299999999999997</v>
      </c>
      <c r="AZ2873">
        <v>15.413</v>
      </c>
      <c r="BA2873">
        <v>9.7319999999999993</v>
      </c>
      <c r="BB2873">
        <v>54225.446000000004</v>
      </c>
      <c r="BC2873">
        <v>1.2</v>
      </c>
      <c r="BD2873">
        <v>151.089</v>
      </c>
      <c r="BE2873">
        <v>10.79</v>
      </c>
      <c r="BF2873">
        <v>19.100000000000001</v>
      </c>
      <c r="BG2873">
        <v>24.6</v>
      </c>
      <c r="BI2873">
        <v>2.77</v>
      </c>
      <c r="BJ2873">
        <v>78.86</v>
      </c>
      <c r="BK2873">
        <v>0.92600000000000005</v>
      </c>
    </row>
    <row r="2874" spans="1:67" x14ac:dyDescent="0.3">
      <c r="A2874" t="s">
        <v>210</v>
      </c>
      <c r="B2874" t="s">
        <v>211</v>
      </c>
      <c r="C2874" t="s">
        <v>116</v>
      </c>
      <c r="D2874" s="33">
        <v>44434</v>
      </c>
      <c r="E2874">
        <v>38605072</v>
      </c>
      <c r="F2874">
        <v>183814</v>
      </c>
      <c r="G2874">
        <v>157266.14300000001</v>
      </c>
      <c r="H2874">
        <v>635086</v>
      </c>
      <c r="I2874">
        <v>2193</v>
      </c>
      <c r="J2874">
        <v>1243.5709999999999</v>
      </c>
      <c r="K2874">
        <v>115960.72100000001</v>
      </c>
      <c r="L2874">
        <v>552.13499999999999</v>
      </c>
      <c r="M2874">
        <v>472.39100000000002</v>
      </c>
      <c r="N2874">
        <v>1907.652</v>
      </c>
      <c r="O2874">
        <v>6.5869999999999997</v>
      </c>
      <c r="P2874">
        <v>3.7349999999999999</v>
      </c>
      <c r="Q2874">
        <v>1.0900000000000001</v>
      </c>
      <c r="R2874">
        <v>25249</v>
      </c>
      <c r="S2874">
        <v>75.841999999999999</v>
      </c>
      <c r="T2874">
        <v>96369</v>
      </c>
      <c r="U2874">
        <v>289.47000000000003</v>
      </c>
      <c r="X2874">
        <v>87295</v>
      </c>
      <c r="Y2874">
        <v>262.214</v>
      </c>
      <c r="Z2874">
        <v>1954762</v>
      </c>
      <c r="AA2874">
        <v>528036819</v>
      </c>
      <c r="AB2874">
        <v>1586.1010000000001</v>
      </c>
      <c r="AC2874">
        <v>5.8719999999999999</v>
      </c>
      <c r="AD2874">
        <v>1513449</v>
      </c>
      <c r="AE2874">
        <v>4.5460000000000003</v>
      </c>
      <c r="AF2874">
        <v>0.10100000000000001</v>
      </c>
      <c r="AG2874">
        <v>9.9</v>
      </c>
      <c r="AH2874" t="s">
        <v>204</v>
      </c>
      <c r="AI2874">
        <v>373857917</v>
      </c>
      <c r="AJ2874">
        <v>204161176</v>
      </c>
      <c r="AK2874">
        <v>177655749</v>
      </c>
      <c r="AL2874">
        <v>1115366</v>
      </c>
      <c r="AM2874">
        <v>989733</v>
      </c>
      <c r="AN2874">
        <v>854997</v>
      </c>
      <c r="AO2874">
        <v>112.6</v>
      </c>
      <c r="AP2874">
        <v>61.49</v>
      </c>
      <c r="AQ2874">
        <v>53.51</v>
      </c>
      <c r="AR2874">
        <v>0.34</v>
      </c>
      <c r="AS2874">
        <v>2575</v>
      </c>
      <c r="AT2874">
        <v>413654</v>
      </c>
      <c r="AU2874">
        <v>0.125</v>
      </c>
      <c r="AV2874">
        <v>56.02</v>
      </c>
      <c r="AW2874">
        <v>332915074</v>
      </c>
      <c r="AX2874">
        <v>35.607999999999997</v>
      </c>
      <c r="AY2874">
        <v>38.299999999999997</v>
      </c>
      <c r="AZ2874">
        <v>15.413</v>
      </c>
      <c r="BA2874">
        <v>9.7319999999999993</v>
      </c>
      <c r="BB2874">
        <v>54225.446000000004</v>
      </c>
      <c r="BC2874">
        <v>1.2</v>
      </c>
      <c r="BD2874">
        <v>151.089</v>
      </c>
      <c r="BE2874">
        <v>10.79</v>
      </c>
      <c r="BF2874">
        <v>19.100000000000001</v>
      </c>
      <c r="BG2874">
        <v>24.6</v>
      </c>
      <c r="BI2874">
        <v>2.77</v>
      </c>
      <c r="BJ2874">
        <v>78.86</v>
      </c>
      <c r="BK2874">
        <v>0.92600000000000005</v>
      </c>
    </row>
    <row r="2875" spans="1:67" x14ac:dyDescent="0.3">
      <c r="A2875" t="s">
        <v>210</v>
      </c>
      <c r="B2875" t="s">
        <v>211</v>
      </c>
      <c r="C2875" t="s">
        <v>116</v>
      </c>
      <c r="D2875" s="33">
        <v>44435</v>
      </c>
      <c r="E2875">
        <v>38843725</v>
      </c>
      <c r="F2875">
        <v>238653</v>
      </c>
      <c r="G2875">
        <v>157195</v>
      </c>
      <c r="H2875">
        <v>636818</v>
      </c>
      <c r="I2875">
        <v>1732</v>
      </c>
      <c r="J2875">
        <v>1282.5709999999999</v>
      </c>
      <c r="K2875">
        <v>116677.579</v>
      </c>
      <c r="L2875">
        <v>716.85799999999995</v>
      </c>
      <c r="M2875">
        <v>472.17700000000002</v>
      </c>
      <c r="N2875">
        <v>1912.854</v>
      </c>
      <c r="O2875">
        <v>5.2030000000000003</v>
      </c>
      <c r="P2875">
        <v>3.8530000000000002</v>
      </c>
      <c r="Q2875">
        <v>1.08</v>
      </c>
      <c r="R2875">
        <v>25365</v>
      </c>
      <c r="S2875">
        <v>76.191000000000003</v>
      </c>
      <c r="T2875">
        <v>96192</v>
      </c>
      <c r="U2875">
        <v>288.93900000000002</v>
      </c>
      <c r="X2875">
        <v>87433</v>
      </c>
      <c r="Y2875">
        <v>262.62900000000002</v>
      </c>
      <c r="Z2875">
        <v>1886598</v>
      </c>
      <c r="AA2875">
        <v>529923417</v>
      </c>
      <c r="AB2875">
        <v>1591.768</v>
      </c>
      <c r="AC2875">
        <v>5.6669999999999998</v>
      </c>
      <c r="AD2875">
        <v>1562380</v>
      </c>
      <c r="AE2875">
        <v>4.6929999999999996</v>
      </c>
      <c r="AF2875">
        <v>0.1</v>
      </c>
      <c r="AG2875">
        <v>10</v>
      </c>
      <c r="AH2875" t="s">
        <v>204</v>
      </c>
      <c r="AI2875">
        <v>375028197</v>
      </c>
      <c r="AJ2875">
        <v>204696714</v>
      </c>
      <c r="AK2875">
        <v>178195282</v>
      </c>
      <c r="AL2875">
        <v>1241143</v>
      </c>
      <c r="AM2875">
        <v>1170280</v>
      </c>
      <c r="AN2875">
        <v>864142</v>
      </c>
      <c r="AO2875">
        <v>112.96</v>
      </c>
      <c r="AP2875">
        <v>61.65</v>
      </c>
      <c r="AQ2875">
        <v>53.67</v>
      </c>
      <c r="AR2875">
        <v>0.37</v>
      </c>
      <c r="AS2875">
        <v>2603</v>
      </c>
      <c r="AT2875">
        <v>413296</v>
      </c>
      <c r="AU2875">
        <v>0.124</v>
      </c>
      <c r="AV2875">
        <v>56.02</v>
      </c>
      <c r="AW2875">
        <v>332915074</v>
      </c>
      <c r="AX2875">
        <v>35.607999999999997</v>
      </c>
      <c r="AY2875">
        <v>38.299999999999997</v>
      </c>
      <c r="AZ2875">
        <v>15.413</v>
      </c>
      <c r="BA2875">
        <v>9.7319999999999993</v>
      </c>
      <c r="BB2875">
        <v>54225.446000000004</v>
      </c>
      <c r="BC2875">
        <v>1.2</v>
      </c>
      <c r="BD2875">
        <v>151.089</v>
      </c>
      <c r="BE2875">
        <v>10.79</v>
      </c>
      <c r="BF2875">
        <v>19.100000000000001</v>
      </c>
      <c r="BG2875">
        <v>24.6</v>
      </c>
      <c r="BI2875">
        <v>2.77</v>
      </c>
      <c r="BJ2875">
        <v>78.86</v>
      </c>
      <c r="BK2875">
        <v>0.92600000000000005</v>
      </c>
    </row>
    <row r="2876" spans="1:67" x14ac:dyDescent="0.3">
      <c r="A2876" t="s">
        <v>210</v>
      </c>
      <c r="B2876" t="s">
        <v>211</v>
      </c>
      <c r="C2876" t="s">
        <v>116</v>
      </c>
      <c r="D2876" s="33">
        <v>44436</v>
      </c>
      <c r="E2876">
        <v>38922780</v>
      </c>
      <c r="F2876">
        <v>79055</v>
      </c>
      <c r="G2876">
        <v>155303.85699999999</v>
      </c>
      <c r="H2876">
        <v>637467</v>
      </c>
      <c r="I2876">
        <v>649</v>
      </c>
      <c r="J2876">
        <v>1294.7139999999999</v>
      </c>
      <c r="K2876">
        <v>116915.042</v>
      </c>
      <c r="L2876">
        <v>237.46299999999999</v>
      </c>
      <c r="M2876">
        <v>466.49700000000001</v>
      </c>
      <c r="N2876">
        <v>1914.8040000000001</v>
      </c>
      <c r="O2876">
        <v>1.9490000000000001</v>
      </c>
      <c r="P2876">
        <v>3.8889999999999998</v>
      </c>
      <c r="Q2876">
        <v>1.08</v>
      </c>
      <c r="R2876">
        <v>25435</v>
      </c>
      <c r="S2876">
        <v>76.400999999999996</v>
      </c>
      <c r="T2876">
        <v>95071</v>
      </c>
      <c r="U2876">
        <v>285.57100000000003</v>
      </c>
      <c r="X2876">
        <v>87278</v>
      </c>
      <c r="Y2876">
        <v>262.16300000000001</v>
      </c>
      <c r="Z2876">
        <v>1437357</v>
      </c>
      <c r="AA2876">
        <v>531360774</v>
      </c>
      <c r="AB2876">
        <v>1596.085</v>
      </c>
      <c r="AC2876">
        <v>4.3170000000000002</v>
      </c>
      <c r="AD2876">
        <v>1599716</v>
      </c>
      <c r="AE2876">
        <v>4.8049999999999997</v>
      </c>
      <c r="AF2876">
        <v>9.8000000000000004E-2</v>
      </c>
      <c r="AG2876">
        <v>10.199999999999999</v>
      </c>
      <c r="AH2876" t="s">
        <v>204</v>
      </c>
      <c r="AI2876">
        <v>375739466</v>
      </c>
      <c r="AJ2876">
        <v>205016160</v>
      </c>
      <c r="AK2876">
        <v>178535900</v>
      </c>
      <c r="AL2876">
        <v>1305085</v>
      </c>
      <c r="AM2876">
        <v>711269</v>
      </c>
      <c r="AN2876">
        <v>870732</v>
      </c>
      <c r="AO2876">
        <v>113.17</v>
      </c>
      <c r="AP2876">
        <v>61.75</v>
      </c>
      <c r="AQ2876">
        <v>53.77</v>
      </c>
      <c r="AR2876">
        <v>0.39</v>
      </c>
      <c r="AS2876">
        <v>2623</v>
      </c>
      <c r="AT2876">
        <v>412999</v>
      </c>
      <c r="AU2876">
        <v>0.124</v>
      </c>
      <c r="AV2876">
        <v>56.02</v>
      </c>
      <c r="AW2876">
        <v>332915074</v>
      </c>
      <c r="AX2876">
        <v>35.607999999999997</v>
      </c>
      <c r="AY2876">
        <v>38.299999999999997</v>
      </c>
      <c r="AZ2876">
        <v>15.413</v>
      </c>
      <c r="BA2876">
        <v>9.7319999999999993</v>
      </c>
      <c r="BB2876">
        <v>54225.446000000004</v>
      </c>
      <c r="BC2876">
        <v>1.2</v>
      </c>
      <c r="BD2876">
        <v>151.089</v>
      </c>
      <c r="BE2876">
        <v>10.79</v>
      </c>
      <c r="BF2876">
        <v>19.100000000000001</v>
      </c>
      <c r="BG2876">
        <v>24.6</v>
      </c>
      <c r="BI2876">
        <v>2.77</v>
      </c>
      <c r="BJ2876">
        <v>78.86</v>
      </c>
      <c r="BK2876">
        <v>0.92600000000000005</v>
      </c>
    </row>
    <row r="2877" spans="1:67" x14ac:dyDescent="0.3">
      <c r="A2877" t="s">
        <v>210</v>
      </c>
      <c r="B2877" t="s">
        <v>211</v>
      </c>
      <c r="C2877" t="s">
        <v>116</v>
      </c>
      <c r="D2877" s="33">
        <v>44437</v>
      </c>
      <c r="E2877">
        <v>38974803</v>
      </c>
      <c r="F2877">
        <v>52023</v>
      </c>
      <c r="G2877">
        <v>156421.28599999999</v>
      </c>
      <c r="H2877">
        <v>637777</v>
      </c>
      <c r="I2877">
        <v>310</v>
      </c>
      <c r="J2877">
        <v>1309.7139999999999</v>
      </c>
      <c r="K2877">
        <v>117071.308</v>
      </c>
      <c r="L2877">
        <v>156.26499999999999</v>
      </c>
      <c r="M2877">
        <v>469.85300000000001</v>
      </c>
      <c r="N2877">
        <v>1915.7349999999999</v>
      </c>
      <c r="O2877">
        <v>0.93100000000000005</v>
      </c>
      <c r="P2877">
        <v>3.9340000000000002</v>
      </c>
      <c r="Q2877">
        <v>1.0900000000000001</v>
      </c>
      <c r="R2877">
        <v>25781</v>
      </c>
      <c r="S2877">
        <v>77.44</v>
      </c>
      <c r="T2877">
        <v>96125</v>
      </c>
      <c r="U2877">
        <v>288.73700000000002</v>
      </c>
      <c r="X2877">
        <v>86871</v>
      </c>
      <c r="Y2877">
        <v>260.94</v>
      </c>
      <c r="Z2877">
        <v>984055</v>
      </c>
      <c r="AA2877">
        <v>532344829</v>
      </c>
      <c r="AB2877">
        <v>1599.0409999999999</v>
      </c>
      <c r="AC2877">
        <v>2.956</v>
      </c>
      <c r="AD2877">
        <v>1620380</v>
      </c>
      <c r="AE2877">
        <v>4.867</v>
      </c>
      <c r="AF2877">
        <v>9.8000000000000004E-2</v>
      </c>
      <c r="AG2877">
        <v>10.199999999999999</v>
      </c>
      <c r="AH2877" t="s">
        <v>204</v>
      </c>
      <c r="AI2877">
        <v>376169249</v>
      </c>
      <c r="AJ2877">
        <v>205210002</v>
      </c>
      <c r="AK2877">
        <v>178741403</v>
      </c>
      <c r="AL2877">
        <v>1340733</v>
      </c>
      <c r="AM2877">
        <v>429783</v>
      </c>
      <c r="AN2877">
        <v>876518</v>
      </c>
      <c r="AO2877">
        <v>113.3</v>
      </c>
      <c r="AP2877">
        <v>61.81</v>
      </c>
      <c r="AQ2877">
        <v>53.84</v>
      </c>
      <c r="AR2877">
        <v>0.4</v>
      </c>
      <c r="AS2877">
        <v>2640</v>
      </c>
      <c r="AT2877">
        <v>414367</v>
      </c>
      <c r="AU2877">
        <v>0.125</v>
      </c>
      <c r="AV2877">
        <v>56.02</v>
      </c>
      <c r="AW2877">
        <v>332915074</v>
      </c>
      <c r="AX2877">
        <v>35.607999999999997</v>
      </c>
      <c r="AY2877">
        <v>38.299999999999997</v>
      </c>
      <c r="AZ2877">
        <v>15.413</v>
      </c>
      <c r="BA2877">
        <v>9.7319999999999993</v>
      </c>
      <c r="BB2877">
        <v>54225.446000000004</v>
      </c>
      <c r="BC2877">
        <v>1.2</v>
      </c>
      <c r="BD2877">
        <v>151.089</v>
      </c>
      <c r="BE2877">
        <v>10.79</v>
      </c>
      <c r="BF2877">
        <v>19.100000000000001</v>
      </c>
      <c r="BG2877">
        <v>24.6</v>
      </c>
      <c r="BI2877">
        <v>2.77</v>
      </c>
      <c r="BJ2877">
        <v>78.86</v>
      </c>
      <c r="BK2877">
        <v>0.92600000000000005</v>
      </c>
      <c r="BL2877">
        <v>727808</v>
      </c>
      <c r="BM2877">
        <v>14.85</v>
      </c>
      <c r="BN2877">
        <v>35.71</v>
      </c>
      <c r="BO2877">
        <v>2186.1671544497299</v>
      </c>
    </row>
    <row r="2878" spans="1:67" x14ac:dyDescent="0.3">
      <c r="A2878" t="s">
        <v>210</v>
      </c>
      <c r="B2878" t="s">
        <v>211</v>
      </c>
      <c r="C2878" t="s">
        <v>116</v>
      </c>
      <c r="D2878" s="33">
        <v>44438</v>
      </c>
      <c r="E2878">
        <v>39203628</v>
      </c>
      <c r="F2878">
        <v>228825</v>
      </c>
      <c r="G2878">
        <v>159408</v>
      </c>
      <c r="H2878">
        <v>639483</v>
      </c>
      <c r="I2878">
        <v>1706</v>
      </c>
      <c r="J2878">
        <v>1363.2860000000001</v>
      </c>
      <c r="K2878">
        <v>117758.645</v>
      </c>
      <c r="L2878">
        <v>687.33699999999999</v>
      </c>
      <c r="M2878">
        <v>478.82499999999999</v>
      </c>
      <c r="N2878">
        <v>1920.8589999999999</v>
      </c>
      <c r="O2878">
        <v>5.1239999999999997</v>
      </c>
      <c r="P2878">
        <v>4.0949999999999998</v>
      </c>
      <c r="Q2878">
        <v>1.1000000000000001</v>
      </c>
      <c r="R2878">
        <v>25919</v>
      </c>
      <c r="S2878">
        <v>77.855000000000004</v>
      </c>
      <c r="T2878">
        <v>97200</v>
      </c>
      <c r="U2878">
        <v>291.96600000000001</v>
      </c>
      <c r="X2878">
        <v>86643</v>
      </c>
      <c r="Y2878">
        <v>260.25599999999997</v>
      </c>
      <c r="Z2878">
        <v>1459207</v>
      </c>
      <c r="AA2878">
        <v>533804036</v>
      </c>
      <c r="AB2878">
        <v>1603.424</v>
      </c>
      <c r="AC2878">
        <v>4.383</v>
      </c>
      <c r="AD2878">
        <v>1640113</v>
      </c>
      <c r="AE2878">
        <v>4.9269999999999996</v>
      </c>
      <c r="AF2878">
        <v>9.7000000000000003E-2</v>
      </c>
      <c r="AG2878">
        <v>10.3</v>
      </c>
      <c r="AH2878" t="s">
        <v>204</v>
      </c>
      <c r="AI2878">
        <v>377093872</v>
      </c>
      <c r="AJ2878">
        <v>205627734</v>
      </c>
      <c r="AK2878">
        <v>179172330</v>
      </c>
      <c r="AL2878">
        <v>1440412</v>
      </c>
      <c r="AM2878">
        <v>924623</v>
      </c>
      <c r="AN2878">
        <v>877289</v>
      </c>
      <c r="AO2878">
        <v>113.58</v>
      </c>
      <c r="AP2878">
        <v>61.93</v>
      </c>
      <c r="AQ2878">
        <v>53.97</v>
      </c>
      <c r="AR2878">
        <v>0.43</v>
      </c>
      <c r="AS2878">
        <v>2642</v>
      </c>
      <c r="AT2878">
        <v>410904</v>
      </c>
      <c r="AU2878">
        <v>0.124</v>
      </c>
      <c r="AV2878">
        <v>57.87</v>
      </c>
      <c r="AW2878">
        <v>332915074</v>
      </c>
      <c r="AX2878">
        <v>35.607999999999997</v>
      </c>
      <c r="AY2878">
        <v>38.299999999999997</v>
      </c>
      <c r="AZ2878">
        <v>15.413</v>
      </c>
      <c r="BA2878">
        <v>9.7319999999999993</v>
      </c>
      <c r="BB2878">
        <v>54225.446000000004</v>
      </c>
      <c r="BC2878">
        <v>1.2</v>
      </c>
      <c r="BD2878">
        <v>151.089</v>
      </c>
      <c r="BE2878">
        <v>10.79</v>
      </c>
      <c r="BF2878">
        <v>19.100000000000001</v>
      </c>
      <c r="BG2878">
        <v>24.6</v>
      </c>
      <c r="BI2878">
        <v>2.77</v>
      </c>
      <c r="BJ2878">
        <v>78.86</v>
      </c>
      <c r="BK2878">
        <v>0.92600000000000005</v>
      </c>
    </row>
    <row r="2879" spans="1:67" x14ac:dyDescent="0.3">
      <c r="A2879" t="s">
        <v>210</v>
      </c>
      <c r="B2879" t="s">
        <v>211</v>
      </c>
      <c r="C2879" t="s">
        <v>116</v>
      </c>
      <c r="D2879" s="33">
        <v>44439</v>
      </c>
      <c r="E2879">
        <v>39383602</v>
      </c>
      <c r="F2879">
        <v>179974</v>
      </c>
      <c r="G2879">
        <v>163048.71400000001</v>
      </c>
      <c r="H2879">
        <v>640902</v>
      </c>
      <c r="I2879">
        <v>1419</v>
      </c>
      <c r="J2879">
        <v>1364</v>
      </c>
      <c r="K2879">
        <v>118299.245</v>
      </c>
      <c r="L2879">
        <v>540.6</v>
      </c>
      <c r="M2879">
        <v>489.76100000000002</v>
      </c>
      <c r="N2879">
        <v>1925.1220000000001</v>
      </c>
      <c r="O2879">
        <v>4.2619999999999996</v>
      </c>
      <c r="P2879">
        <v>4.0970000000000004</v>
      </c>
      <c r="Q2879">
        <v>1.08</v>
      </c>
      <c r="R2879">
        <v>25904</v>
      </c>
      <c r="S2879">
        <v>77.81</v>
      </c>
      <c r="T2879">
        <v>97820</v>
      </c>
      <c r="U2879">
        <v>293.82900000000001</v>
      </c>
      <c r="X2879">
        <v>86487</v>
      </c>
      <c r="Y2879">
        <v>259.78699999999998</v>
      </c>
      <c r="Z2879">
        <v>1972636</v>
      </c>
      <c r="AA2879">
        <v>535776672</v>
      </c>
      <c r="AB2879">
        <v>1609.3489999999999</v>
      </c>
      <c r="AC2879">
        <v>5.9249999999999998</v>
      </c>
      <c r="AD2879">
        <v>1663226</v>
      </c>
      <c r="AE2879">
        <v>4.9960000000000004</v>
      </c>
      <c r="AF2879">
        <v>9.6000000000000002E-2</v>
      </c>
      <c r="AG2879">
        <v>10.4</v>
      </c>
      <c r="AH2879" t="s">
        <v>204</v>
      </c>
      <c r="AI2879">
        <v>378019814</v>
      </c>
      <c r="AJ2879">
        <v>206047108</v>
      </c>
      <c r="AK2879">
        <v>179592774</v>
      </c>
      <c r="AL2879">
        <v>1549671</v>
      </c>
      <c r="AM2879">
        <v>925942</v>
      </c>
      <c r="AN2879">
        <v>873923</v>
      </c>
      <c r="AO2879">
        <v>113.86</v>
      </c>
      <c r="AP2879">
        <v>62.06</v>
      </c>
      <c r="AQ2879">
        <v>54.09</v>
      </c>
      <c r="AR2879">
        <v>0.47</v>
      </c>
      <c r="AS2879">
        <v>2632</v>
      </c>
      <c r="AT2879">
        <v>404764</v>
      </c>
      <c r="AU2879">
        <v>0.122</v>
      </c>
      <c r="AV2879">
        <v>57.87</v>
      </c>
      <c r="AW2879">
        <v>332915074</v>
      </c>
      <c r="AX2879">
        <v>35.607999999999997</v>
      </c>
      <c r="AY2879">
        <v>38.299999999999997</v>
      </c>
      <c r="AZ2879">
        <v>15.413</v>
      </c>
      <c r="BA2879">
        <v>9.7319999999999993</v>
      </c>
      <c r="BB2879">
        <v>54225.446000000004</v>
      </c>
      <c r="BC2879">
        <v>1.2</v>
      </c>
      <c r="BD2879">
        <v>151.089</v>
      </c>
      <c r="BE2879">
        <v>10.79</v>
      </c>
      <c r="BF2879">
        <v>19.100000000000001</v>
      </c>
      <c r="BG2879">
        <v>24.6</v>
      </c>
      <c r="BI2879">
        <v>2.77</v>
      </c>
      <c r="BJ2879">
        <v>78.86</v>
      </c>
      <c r="BK2879">
        <v>0.92600000000000005</v>
      </c>
    </row>
    <row r="2880" spans="1:67" x14ac:dyDescent="0.3">
      <c r="A2880" t="s">
        <v>210</v>
      </c>
      <c r="B2880" t="s">
        <v>211</v>
      </c>
      <c r="C2880" t="s">
        <v>116</v>
      </c>
      <c r="D2880" s="33">
        <v>44440</v>
      </c>
      <c r="E2880">
        <v>39574089</v>
      </c>
      <c r="F2880">
        <v>190487</v>
      </c>
      <c r="G2880">
        <v>164690.14300000001</v>
      </c>
      <c r="H2880">
        <v>642940</v>
      </c>
      <c r="I2880">
        <v>2038</v>
      </c>
      <c r="J2880">
        <v>1435.2860000000001</v>
      </c>
      <c r="K2880">
        <v>118871.424</v>
      </c>
      <c r="L2880">
        <v>572.17899999999997</v>
      </c>
      <c r="M2880">
        <v>494.69099999999997</v>
      </c>
      <c r="N2880">
        <v>1931.2429999999999</v>
      </c>
      <c r="O2880">
        <v>6.1219999999999999</v>
      </c>
      <c r="P2880">
        <v>4.3109999999999999</v>
      </c>
      <c r="Q2880">
        <v>1.06</v>
      </c>
      <c r="R2880">
        <v>25973</v>
      </c>
      <c r="S2880">
        <v>78.016999999999996</v>
      </c>
      <c r="T2880">
        <v>98027</v>
      </c>
      <c r="U2880">
        <v>294.45</v>
      </c>
      <c r="X2880">
        <v>86821</v>
      </c>
      <c r="Y2880">
        <v>260.79000000000002</v>
      </c>
      <c r="Z2880">
        <v>2038295</v>
      </c>
      <c r="AA2880">
        <v>537814967</v>
      </c>
      <c r="AB2880">
        <v>1615.472</v>
      </c>
      <c r="AC2880">
        <v>6.1230000000000002</v>
      </c>
      <c r="AD2880">
        <v>1676130</v>
      </c>
      <c r="AE2880">
        <v>5.0350000000000001</v>
      </c>
      <c r="AF2880">
        <v>9.5000000000000001E-2</v>
      </c>
      <c r="AG2880">
        <v>10.5</v>
      </c>
      <c r="AH2880" t="s">
        <v>204</v>
      </c>
      <c r="AI2880">
        <v>378952963</v>
      </c>
      <c r="AJ2880">
        <v>206474600</v>
      </c>
      <c r="AK2880">
        <v>180000746</v>
      </c>
      <c r="AL2880">
        <v>1671537</v>
      </c>
      <c r="AM2880">
        <v>933149</v>
      </c>
      <c r="AN2880">
        <v>869254</v>
      </c>
      <c r="AO2880">
        <v>114.14</v>
      </c>
      <c r="AP2880">
        <v>62.19</v>
      </c>
      <c r="AQ2880">
        <v>54.22</v>
      </c>
      <c r="AR2880">
        <v>0.5</v>
      </c>
      <c r="AS2880">
        <v>2618</v>
      </c>
      <c r="AT2880">
        <v>398676</v>
      </c>
      <c r="AU2880">
        <v>0.12</v>
      </c>
      <c r="AV2880">
        <v>52.31</v>
      </c>
      <c r="AW2880">
        <v>332915074</v>
      </c>
      <c r="AX2880">
        <v>35.607999999999997</v>
      </c>
      <c r="AY2880">
        <v>38.299999999999997</v>
      </c>
      <c r="AZ2880">
        <v>15.413</v>
      </c>
      <c r="BA2880">
        <v>9.7319999999999993</v>
      </c>
      <c r="BB2880">
        <v>54225.446000000004</v>
      </c>
      <c r="BC2880">
        <v>1.2</v>
      </c>
      <c r="BD2880">
        <v>151.089</v>
      </c>
      <c r="BE2880">
        <v>10.79</v>
      </c>
      <c r="BF2880">
        <v>19.100000000000001</v>
      </c>
      <c r="BG2880">
        <v>24.6</v>
      </c>
      <c r="BI2880">
        <v>2.77</v>
      </c>
      <c r="BJ2880">
        <v>78.86</v>
      </c>
      <c r="BK2880">
        <v>0.92600000000000005</v>
      </c>
    </row>
    <row r="2881" spans="1:67" x14ac:dyDescent="0.3">
      <c r="A2881" t="s">
        <v>210</v>
      </c>
      <c r="B2881" t="s">
        <v>211</v>
      </c>
      <c r="C2881" t="s">
        <v>116</v>
      </c>
      <c r="D2881" s="33">
        <v>44441</v>
      </c>
      <c r="E2881">
        <v>39753283</v>
      </c>
      <c r="F2881">
        <v>179194</v>
      </c>
      <c r="G2881">
        <v>164030.14300000001</v>
      </c>
      <c r="H2881">
        <v>645931</v>
      </c>
      <c r="I2881">
        <v>2991</v>
      </c>
      <c r="J2881">
        <v>1549.2860000000001</v>
      </c>
      <c r="K2881">
        <v>119409.682</v>
      </c>
      <c r="L2881">
        <v>538.25699999999995</v>
      </c>
      <c r="M2881">
        <v>492.709</v>
      </c>
      <c r="N2881">
        <v>1940.2280000000001</v>
      </c>
      <c r="O2881">
        <v>8.984</v>
      </c>
      <c r="P2881">
        <v>4.6539999999999999</v>
      </c>
      <c r="Q2881">
        <v>1.03</v>
      </c>
      <c r="R2881">
        <v>26045</v>
      </c>
      <c r="S2881">
        <v>78.233000000000004</v>
      </c>
      <c r="T2881">
        <v>97811</v>
      </c>
      <c r="U2881">
        <v>293.80200000000002</v>
      </c>
      <c r="X2881">
        <v>86588</v>
      </c>
      <c r="Y2881">
        <v>260.08999999999997</v>
      </c>
      <c r="Z2881">
        <v>1963764</v>
      </c>
      <c r="AA2881">
        <v>539778731</v>
      </c>
      <c r="AB2881">
        <v>1621.3710000000001</v>
      </c>
      <c r="AC2881">
        <v>5.899</v>
      </c>
      <c r="AD2881">
        <v>1677416</v>
      </c>
      <c r="AE2881">
        <v>5.0389999999999997</v>
      </c>
      <c r="AF2881">
        <v>9.4E-2</v>
      </c>
      <c r="AG2881">
        <v>10.6</v>
      </c>
      <c r="AH2881" t="s">
        <v>204</v>
      </c>
      <c r="AI2881">
        <v>379847971</v>
      </c>
      <c r="AJ2881">
        <v>206879727</v>
      </c>
      <c r="AK2881">
        <v>180401442</v>
      </c>
      <c r="AL2881">
        <v>1785724</v>
      </c>
      <c r="AM2881">
        <v>895008</v>
      </c>
      <c r="AN2881">
        <v>855722</v>
      </c>
      <c r="AO2881">
        <v>114.41</v>
      </c>
      <c r="AP2881">
        <v>62.31</v>
      </c>
      <c r="AQ2881">
        <v>54.34</v>
      </c>
      <c r="AR2881">
        <v>0.54</v>
      </c>
      <c r="AS2881">
        <v>2577</v>
      </c>
      <c r="AT2881">
        <v>388364</v>
      </c>
      <c r="AU2881">
        <v>0.11700000000000001</v>
      </c>
      <c r="AV2881">
        <v>52.31</v>
      </c>
      <c r="AW2881">
        <v>332915074</v>
      </c>
      <c r="AX2881">
        <v>35.607999999999997</v>
      </c>
      <c r="AY2881">
        <v>38.299999999999997</v>
      </c>
      <c r="AZ2881">
        <v>15.413</v>
      </c>
      <c r="BA2881">
        <v>9.7319999999999993</v>
      </c>
      <c r="BB2881">
        <v>54225.446000000004</v>
      </c>
      <c r="BC2881">
        <v>1.2</v>
      </c>
      <c r="BD2881">
        <v>151.089</v>
      </c>
      <c r="BE2881">
        <v>10.79</v>
      </c>
      <c r="BF2881">
        <v>19.100000000000001</v>
      </c>
      <c r="BG2881">
        <v>24.6</v>
      </c>
      <c r="BI2881">
        <v>2.77</v>
      </c>
      <c r="BJ2881">
        <v>78.86</v>
      </c>
      <c r="BK2881">
        <v>0.92600000000000005</v>
      </c>
    </row>
    <row r="2882" spans="1:67" x14ac:dyDescent="0.3">
      <c r="A2882" t="s">
        <v>210</v>
      </c>
      <c r="B2882" t="s">
        <v>211</v>
      </c>
      <c r="C2882" t="s">
        <v>116</v>
      </c>
      <c r="D2882" s="33">
        <v>44442</v>
      </c>
      <c r="E2882">
        <v>39988672</v>
      </c>
      <c r="F2882">
        <v>235389</v>
      </c>
      <c r="G2882">
        <v>163563.85699999999</v>
      </c>
      <c r="H2882">
        <v>647867</v>
      </c>
      <c r="I2882">
        <v>1936</v>
      </c>
      <c r="J2882">
        <v>1578.4290000000001</v>
      </c>
      <c r="K2882">
        <v>120116.736</v>
      </c>
      <c r="L2882">
        <v>707.05399999999997</v>
      </c>
      <c r="M2882">
        <v>491.30799999999999</v>
      </c>
      <c r="N2882">
        <v>1946.0429999999999</v>
      </c>
      <c r="O2882">
        <v>5.8150000000000004</v>
      </c>
      <c r="P2882">
        <v>4.7409999999999997</v>
      </c>
      <c r="Q2882">
        <v>1</v>
      </c>
      <c r="R2882">
        <v>25961</v>
      </c>
      <c r="S2882">
        <v>77.980999999999995</v>
      </c>
      <c r="T2882">
        <v>96835</v>
      </c>
      <c r="U2882">
        <v>290.87</v>
      </c>
      <c r="X2882">
        <v>85843</v>
      </c>
      <c r="Y2882">
        <v>257.85300000000001</v>
      </c>
      <c r="Z2882">
        <v>1867668</v>
      </c>
      <c r="AA2882">
        <v>541646399</v>
      </c>
      <c r="AB2882">
        <v>1626.981</v>
      </c>
      <c r="AC2882">
        <v>5.61</v>
      </c>
      <c r="AD2882">
        <v>1674712</v>
      </c>
      <c r="AE2882">
        <v>5.03</v>
      </c>
      <c r="AF2882">
        <v>9.2999999999999999E-2</v>
      </c>
      <c r="AG2882">
        <v>10.8</v>
      </c>
      <c r="AH2882" t="s">
        <v>204</v>
      </c>
      <c r="AI2882">
        <v>380888290</v>
      </c>
      <c r="AJ2882">
        <v>207335275</v>
      </c>
      <c r="AK2882">
        <v>180891222</v>
      </c>
      <c r="AL2882">
        <v>1904863</v>
      </c>
      <c r="AM2882">
        <v>1040319</v>
      </c>
      <c r="AN2882">
        <v>837156</v>
      </c>
      <c r="AO2882">
        <v>114.72</v>
      </c>
      <c r="AP2882">
        <v>62.45</v>
      </c>
      <c r="AQ2882">
        <v>54.48</v>
      </c>
      <c r="AR2882">
        <v>0.56999999999999995</v>
      </c>
      <c r="AS2882">
        <v>2521</v>
      </c>
      <c r="AT2882">
        <v>376937</v>
      </c>
      <c r="AU2882">
        <v>0.114</v>
      </c>
      <c r="AV2882">
        <v>52.31</v>
      </c>
      <c r="AW2882">
        <v>332915074</v>
      </c>
      <c r="AX2882">
        <v>35.607999999999997</v>
      </c>
      <c r="AY2882">
        <v>38.299999999999997</v>
      </c>
      <c r="AZ2882">
        <v>15.413</v>
      </c>
      <c r="BA2882">
        <v>9.7319999999999993</v>
      </c>
      <c r="BB2882">
        <v>54225.446000000004</v>
      </c>
      <c r="BC2882">
        <v>1.2</v>
      </c>
      <c r="BD2882">
        <v>151.089</v>
      </c>
      <c r="BE2882">
        <v>10.79</v>
      </c>
      <c r="BF2882">
        <v>19.100000000000001</v>
      </c>
      <c r="BG2882">
        <v>24.6</v>
      </c>
      <c r="BI2882">
        <v>2.77</v>
      </c>
      <c r="BJ2882">
        <v>78.86</v>
      </c>
      <c r="BK2882">
        <v>0.92600000000000005</v>
      </c>
    </row>
    <row r="2883" spans="1:67" x14ac:dyDescent="0.3">
      <c r="A2883" t="s">
        <v>210</v>
      </c>
      <c r="B2883" t="s">
        <v>211</v>
      </c>
      <c r="C2883" t="s">
        <v>116</v>
      </c>
      <c r="D2883" s="33">
        <v>44443</v>
      </c>
      <c r="E2883">
        <v>40074848</v>
      </c>
      <c r="F2883">
        <v>86176</v>
      </c>
      <c r="G2883">
        <v>164581.14300000001</v>
      </c>
      <c r="H2883">
        <v>648516</v>
      </c>
      <c r="I2883">
        <v>649</v>
      </c>
      <c r="J2883">
        <v>1578.4290000000001</v>
      </c>
      <c r="K2883">
        <v>120375.58900000001</v>
      </c>
      <c r="L2883">
        <v>258.85300000000001</v>
      </c>
      <c r="M2883">
        <v>494.36399999999998</v>
      </c>
      <c r="N2883">
        <v>1947.992</v>
      </c>
      <c r="O2883">
        <v>1.9490000000000001</v>
      </c>
      <c r="P2883">
        <v>4.7409999999999997</v>
      </c>
      <c r="Q2883">
        <v>0.99</v>
      </c>
      <c r="R2883">
        <v>25609</v>
      </c>
      <c r="S2883">
        <v>76.924000000000007</v>
      </c>
      <c r="T2883">
        <v>95082</v>
      </c>
      <c r="U2883">
        <v>285.60399999999998</v>
      </c>
      <c r="X2883">
        <v>85692</v>
      </c>
      <c r="Y2883">
        <v>257.399</v>
      </c>
      <c r="Z2883">
        <v>1356205</v>
      </c>
      <c r="AA2883">
        <v>543002604</v>
      </c>
      <c r="AB2883">
        <v>1631.0540000000001</v>
      </c>
      <c r="AC2883">
        <v>4.0739999999999998</v>
      </c>
      <c r="AD2883">
        <v>1663119</v>
      </c>
      <c r="AE2883">
        <v>4.9960000000000004</v>
      </c>
      <c r="AF2883">
        <v>9.4E-2</v>
      </c>
      <c r="AG2883">
        <v>10.6</v>
      </c>
      <c r="AH2883" t="s">
        <v>204</v>
      </c>
      <c r="AI2883">
        <v>381448276</v>
      </c>
      <c r="AJ2883">
        <v>207582016</v>
      </c>
      <c r="AK2883">
        <v>181168584</v>
      </c>
      <c r="AL2883">
        <v>1949440</v>
      </c>
      <c r="AM2883">
        <v>559986</v>
      </c>
      <c r="AN2883">
        <v>815544</v>
      </c>
      <c r="AO2883">
        <v>114.89</v>
      </c>
      <c r="AP2883">
        <v>62.52</v>
      </c>
      <c r="AQ2883">
        <v>54.57</v>
      </c>
      <c r="AR2883">
        <v>0.59</v>
      </c>
      <c r="AS2883">
        <v>2456</v>
      </c>
      <c r="AT2883">
        <v>366551</v>
      </c>
      <c r="AU2883">
        <v>0.11</v>
      </c>
      <c r="AV2883">
        <v>52.31</v>
      </c>
      <c r="AW2883">
        <v>332915074</v>
      </c>
      <c r="AX2883">
        <v>35.607999999999997</v>
      </c>
      <c r="AY2883">
        <v>38.299999999999997</v>
      </c>
      <c r="AZ2883">
        <v>15.413</v>
      </c>
      <c r="BA2883">
        <v>9.7319999999999993</v>
      </c>
      <c r="BB2883">
        <v>54225.446000000004</v>
      </c>
      <c r="BC2883">
        <v>1.2</v>
      </c>
      <c r="BD2883">
        <v>151.089</v>
      </c>
      <c r="BE2883">
        <v>10.79</v>
      </c>
      <c r="BF2883">
        <v>19.100000000000001</v>
      </c>
      <c r="BG2883">
        <v>24.6</v>
      </c>
      <c r="BI2883">
        <v>2.77</v>
      </c>
      <c r="BJ2883">
        <v>78.86</v>
      </c>
      <c r="BK2883">
        <v>0.92600000000000005</v>
      </c>
    </row>
    <row r="2884" spans="1:67" x14ac:dyDescent="0.3">
      <c r="A2884" t="s">
        <v>210</v>
      </c>
      <c r="B2884" t="s">
        <v>211</v>
      </c>
      <c r="C2884" t="s">
        <v>116</v>
      </c>
      <c r="D2884" s="33">
        <v>44444</v>
      </c>
      <c r="E2884">
        <v>40138446</v>
      </c>
      <c r="F2884">
        <v>63598</v>
      </c>
      <c r="G2884">
        <v>166234.71400000001</v>
      </c>
      <c r="H2884">
        <v>648923</v>
      </c>
      <c r="I2884">
        <v>407</v>
      </c>
      <c r="J2884">
        <v>1592.2860000000001</v>
      </c>
      <c r="K2884">
        <v>120566.622</v>
      </c>
      <c r="L2884">
        <v>191.03399999999999</v>
      </c>
      <c r="M2884">
        <v>499.33100000000002</v>
      </c>
      <c r="N2884">
        <v>1949.2149999999999</v>
      </c>
      <c r="O2884">
        <v>1.2230000000000001</v>
      </c>
      <c r="P2884">
        <v>4.7830000000000004</v>
      </c>
      <c r="Q2884">
        <v>0.97</v>
      </c>
      <c r="R2884">
        <v>25630</v>
      </c>
      <c r="S2884">
        <v>76.986999999999995</v>
      </c>
      <c r="T2884">
        <v>95280</v>
      </c>
      <c r="U2884">
        <v>286.19900000000001</v>
      </c>
      <c r="X2884">
        <v>85528</v>
      </c>
      <c r="Y2884">
        <v>256.90600000000001</v>
      </c>
      <c r="Z2884">
        <v>992777</v>
      </c>
      <c r="AA2884">
        <v>543995381</v>
      </c>
      <c r="AB2884">
        <v>1634.0360000000001</v>
      </c>
      <c r="AC2884">
        <v>2.9820000000000002</v>
      </c>
      <c r="AD2884">
        <v>1664365</v>
      </c>
      <c r="AE2884">
        <v>4.9989999999999997</v>
      </c>
      <c r="AF2884">
        <v>9.2999999999999999E-2</v>
      </c>
      <c r="AG2884">
        <v>10.8</v>
      </c>
      <c r="AH2884" t="s">
        <v>204</v>
      </c>
      <c r="AI2884">
        <v>381814205</v>
      </c>
      <c r="AJ2884">
        <v>207750476</v>
      </c>
      <c r="AK2884">
        <v>181341893</v>
      </c>
      <c r="AL2884">
        <v>1977036</v>
      </c>
      <c r="AM2884">
        <v>365929</v>
      </c>
      <c r="AN2884">
        <v>806422</v>
      </c>
      <c r="AO2884">
        <v>115</v>
      </c>
      <c r="AP2884">
        <v>62.57</v>
      </c>
      <c r="AQ2884">
        <v>54.62</v>
      </c>
      <c r="AR2884">
        <v>0.6</v>
      </c>
      <c r="AS2884">
        <v>2429</v>
      </c>
      <c r="AT2884">
        <v>362925</v>
      </c>
      <c r="AU2884">
        <v>0.109</v>
      </c>
      <c r="AV2884">
        <v>52.31</v>
      </c>
      <c r="AW2884">
        <v>332915074</v>
      </c>
      <c r="AX2884">
        <v>35.607999999999997</v>
      </c>
      <c r="AY2884">
        <v>38.299999999999997</v>
      </c>
      <c r="AZ2884">
        <v>15.413</v>
      </c>
      <c r="BA2884">
        <v>9.7319999999999993</v>
      </c>
      <c r="BB2884">
        <v>54225.446000000004</v>
      </c>
      <c r="BC2884">
        <v>1.2</v>
      </c>
      <c r="BD2884">
        <v>151.089</v>
      </c>
      <c r="BE2884">
        <v>10.79</v>
      </c>
      <c r="BF2884">
        <v>19.100000000000001</v>
      </c>
      <c r="BG2884">
        <v>24.6</v>
      </c>
      <c r="BI2884">
        <v>2.77</v>
      </c>
      <c r="BJ2884">
        <v>78.86</v>
      </c>
      <c r="BK2884">
        <v>0.92600000000000005</v>
      </c>
      <c r="BL2884">
        <v>747409.4</v>
      </c>
      <c r="BM2884">
        <v>15.08</v>
      </c>
      <c r="BN2884">
        <v>36.729999999999997</v>
      </c>
      <c r="BO2884">
        <v>2245.04523336783</v>
      </c>
    </row>
    <row r="2885" spans="1:67" x14ac:dyDescent="0.3">
      <c r="A2885" t="s">
        <v>210</v>
      </c>
      <c r="B2885" t="s">
        <v>211</v>
      </c>
      <c r="C2885" t="s">
        <v>116</v>
      </c>
      <c r="D2885" s="33">
        <v>44445</v>
      </c>
      <c r="E2885">
        <v>40232023</v>
      </c>
      <c r="F2885">
        <v>93577</v>
      </c>
      <c r="G2885">
        <v>146913.571</v>
      </c>
      <c r="H2885">
        <v>649547</v>
      </c>
      <c r="I2885">
        <v>624</v>
      </c>
      <c r="J2885">
        <v>1437.7139999999999</v>
      </c>
      <c r="K2885">
        <v>120847.70600000001</v>
      </c>
      <c r="L2885">
        <v>281.084</v>
      </c>
      <c r="M2885">
        <v>441.29399999999998</v>
      </c>
      <c r="N2885">
        <v>1951.0889999999999</v>
      </c>
      <c r="O2885">
        <v>1.8740000000000001</v>
      </c>
      <c r="P2885">
        <v>4.319</v>
      </c>
      <c r="Q2885">
        <v>0.96</v>
      </c>
      <c r="R2885">
        <v>25801</v>
      </c>
      <c r="S2885">
        <v>77.5</v>
      </c>
      <c r="T2885">
        <v>95910</v>
      </c>
      <c r="U2885">
        <v>288.09100000000001</v>
      </c>
      <c r="X2885">
        <v>85146</v>
      </c>
      <c r="Y2885">
        <v>255.75899999999999</v>
      </c>
      <c r="Z2885">
        <v>824982</v>
      </c>
      <c r="AA2885">
        <v>544820363</v>
      </c>
      <c r="AB2885">
        <v>1636.5150000000001</v>
      </c>
      <c r="AC2885">
        <v>2.4780000000000002</v>
      </c>
      <c r="AD2885">
        <v>1573761</v>
      </c>
      <c r="AE2885">
        <v>4.7270000000000003</v>
      </c>
      <c r="AF2885">
        <v>9.2999999999999999E-2</v>
      </c>
      <c r="AG2885">
        <v>10.8</v>
      </c>
      <c r="AH2885" t="s">
        <v>204</v>
      </c>
      <c r="AI2885">
        <v>381991520</v>
      </c>
      <c r="AJ2885">
        <v>207833400</v>
      </c>
      <c r="AK2885">
        <v>181428755</v>
      </c>
      <c r="AL2885">
        <v>1988813</v>
      </c>
      <c r="AM2885">
        <v>177315</v>
      </c>
      <c r="AN2885">
        <v>699664</v>
      </c>
      <c r="AO2885">
        <v>115.05</v>
      </c>
      <c r="AP2885">
        <v>62.6</v>
      </c>
      <c r="AQ2885">
        <v>54.65</v>
      </c>
      <c r="AR2885">
        <v>0.6</v>
      </c>
      <c r="AS2885">
        <v>2107</v>
      </c>
      <c r="AT2885">
        <v>315095</v>
      </c>
      <c r="AU2885">
        <v>9.5000000000000001E-2</v>
      </c>
      <c r="AV2885">
        <v>52.31</v>
      </c>
      <c r="AW2885">
        <v>332915074</v>
      </c>
      <c r="AX2885">
        <v>35.607999999999997</v>
      </c>
      <c r="AY2885">
        <v>38.299999999999997</v>
      </c>
      <c r="AZ2885">
        <v>15.413</v>
      </c>
      <c r="BA2885">
        <v>9.7319999999999993</v>
      </c>
      <c r="BB2885">
        <v>54225.446000000004</v>
      </c>
      <c r="BC2885">
        <v>1.2</v>
      </c>
      <c r="BD2885">
        <v>151.089</v>
      </c>
      <c r="BE2885">
        <v>10.79</v>
      </c>
      <c r="BF2885">
        <v>19.100000000000001</v>
      </c>
      <c r="BG2885">
        <v>24.6</v>
      </c>
      <c r="BI2885">
        <v>2.77</v>
      </c>
      <c r="BJ2885">
        <v>78.86</v>
      </c>
      <c r="BK2885">
        <v>0.92600000000000005</v>
      </c>
    </row>
    <row r="2886" spans="1:67" x14ac:dyDescent="0.3">
      <c r="A2886" t="s">
        <v>210</v>
      </c>
      <c r="B2886" t="s">
        <v>211</v>
      </c>
      <c r="C2886" t="s">
        <v>116</v>
      </c>
      <c r="D2886" s="33">
        <v>44446</v>
      </c>
      <c r="E2886">
        <v>40440792</v>
      </c>
      <c r="F2886">
        <v>208769</v>
      </c>
      <c r="G2886">
        <v>151027.14300000001</v>
      </c>
      <c r="H2886">
        <v>651619</v>
      </c>
      <c r="I2886">
        <v>2072</v>
      </c>
      <c r="J2886">
        <v>1531</v>
      </c>
      <c r="K2886">
        <v>121474.8</v>
      </c>
      <c r="L2886">
        <v>627.09400000000005</v>
      </c>
      <c r="M2886">
        <v>453.65100000000001</v>
      </c>
      <c r="N2886">
        <v>1957.3130000000001</v>
      </c>
      <c r="O2886">
        <v>6.2240000000000002</v>
      </c>
      <c r="P2886">
        <v>4.5990000000000002</v>
      </c>
      <c r="Q2886">
        <v>1.02</v>
      </c>
      <c r="R2886">
        <v>26099</v>
      </c>
      <c r="S2886">
        <v>78.394999999999996</v>
      </c>
      <c r="T2886">
        <v>96810</v>
      </c>
      <c r="U2886">
        <v>290.79500000000002</v>
      </c>
      <c r="X2886">
        <v>83646</v>
      </c>
      <c r="Y2886">
        <v>251.25299999999999</v>
      </c>
      <c r="Z2886">
        <v>1403713</v>
      </c>
      <c r="AA2886">
        <v>546224076</v>
      </c>
      <c r="AB2886">
        <v>1640.731</v>
      </c>
      <c r="AC2886">
        <v>4.2160000000000002</v>
      </c>
      <c r="AD2886">
        <v>1492486</v>
      </c>
      <c r="AE2886">
        <v>4.4829999999999997</v>
      </c>
      <c r="AF2886">
        <v>9.4E-2</v>
      </c>
      <c r="AG2886">
        <v>10.6</v>
      </c>
      <c r="AH2886" t="s">
        <v>204</v>
      </c>
      <c r="AI2886">
        <v>382898700</v>
      </c>
      <c r="AJ2886">
        <v>208189243</v>
      </c>
      <c r="AK2886">
        <v>181907210</v>
      </c>
      <c r="AL2886">
        <v>2081184</v>
      </c>
      <c r="AM2886">
        <v>907180</v>
      </c>
      <c r="AN2886">
        <v>696984</v>
      </c>
      <c r="AO2886">
        <v>115.33</v>
      </c>
      <c r="AP2886">
        <v>62.71</v>
      </c>
      <c r="AQ2886">
        <v>54.79</v>
      </c>
      <c r="AR2886">
        <v>0.63</v>
      </c>
      <c r="AS2886">
        <v>2099</v>
      </c>
      <c r="AT2886">
        <v>306019</v>
      </c>
      <c r="AU2886">
        <v>9.1999999999999998E-2</v>
      </c>
      <c r="AV2886">
        <v>52.31</v>
      </c>
      <c r="AW2886">
        <v>332915074</v>
      </c>
      <c r="AX2886">
        <v>35.607999999999997</v>
      </c>
      <c r="AY2886">
        <v>38.299999999999997</v>
      </c>
      <c r="AZ2886">
        <v>15.413</v>
      </c>
      <c r="BA2886">
        <v>9.7319999999999993</v>
      </c>
      <c r="BB2886">
        <v>54225.446000000004</v>
      </c>
      <c r="BC2886">
        <v>1.2</v>
      </c>
      <c r="BD2886">
        <v>151.089</v>
      </c>
      <c r="BE2886">
        <v>10.79</v>
      </c>
      <c r="BF2886">
        <v>19.100000000000001</v>
      </c>
      <c r="BG2886">
        <v>24.6</v>
      </c>
      <c r="BI2886">
        <v>2.77</v>
      </c>
      <c r="BJ2886">
        <v>78.86</v>
      </c>
      <c r="BK2886">
        <v>0.92600000000000005</v>
      </c>
    </row>
    <row r="2887" spans="1:67" x14ac:dyDescent="0.3">
      <c r="A2887" t="s">
        <v>210</v>
      </c>
      <c r="B2887" t="s">
        <v>211</v>
      </c>
      <c r="C2887" t="s">
        <v>116</v>
      </c>
      <c r="D2887" s="33">
        <v>44447</v>
      </c>
      <c r="E2887">
        <v>40617762</v>
      </c>
      <c r="F2887">
        <v>176970</v>
      </c>
      <c r="G2887">
        <v>149096.14300000001</v>
      </c>
      <c r="H2887">
        <v>653889</v>
      </c>
      <c r="I2887">
        <v>2270</v>
      </c>
      <c r="J2887">
        <v>1564.143</v>
      </c>
      <c r="K2887">
        <v>122006.37699999999</v>
      </c>
      <c r="L2887">
        <v>531.577</v>
      </c>
      <c r="M2887">
        <v>447.85</v>
      </c>
      <c r="N2887">
        <v>1964.1320000000001</v>
      </c>
      <c r="O2887">
        <v>6.819</v>
      </c>
      <c r="P2887">
        <v>4.6980000000000004</v>
      </c>
      <c r="Q2887">
        <v>1.02</v>
      </c>
      <c r="R2887">
        <v>26008</v>
      </c>
      <c r="S2887">
        <v>78.122</v>
      </c>
      <c r="T2887">
        <v>96525</v>
      </c>
      <c r="U2887">
        <v>289.93900000000002</v>
      </c>
      <c r="X2887">
        <v>83020</v>
      </c>
      <c r="Y2887">
        <v>249.37299999999999</v>
      </c>
      <c r="Z2887">
        <v>2037040</v>
      </c>
      <c r="AA2887">
        <v>548261116</v>
      </c>
      <c r="AB2887">
        <v>1646.85</v>
      </c>
      <c r="AC2887">
        <v>6.1189999999999998</v>
      </c>
      <c r="AD2887">
        <v>1492307</v>
      </c>
      <c r="AE2887">
        <v>4.4829999999999997</v>
      </c>
      <c r="AF2887">
        <v>9.2999999999999999E-2</v>
      </c>
      <c r="AG2887">
        <v>10.8</v>
      </c>
      <c r="AH2887" t="s">
        <v>204</v>
      </c>
      <c r="AI2887">
        <v>383741454</v>
      </c>
      <c r="AJ2887">
        <v>208556268</v>
      </c>
      <c r="AK2887">
        <v>182307875</v>
      </c>
      <c r="AL2887">
        <v>2177167</v>
      </c>
      <c r="AM2887">
        <v>842754</v>
      </c>
      <c r="AN2887">
        <v>684070</v>
      </c>
      <c r="AO2887">
        <v>115.58</v>
      </c>
      <c r="AP2887">
        <v>62.82</v>
      </c>
      <c r="AQ2887">
        <v>54.91</v>
      </c>
      <c r="AR2887">
        <v>0.66</v>
      </c>
      <c r="AS2887">
        <v>2060</v>
      </c>
      <c r="AT2887">
        <v>297381</v>
      </c>
      <c r="AU2887">
        <v>0.09</v>
      </c>
      <c r="AV2887">
        <v>52.31</v>
      </c>
      <c r="AW2887">
        <v>332915074</v>
      </c>
      <c r="AX2887">
        <v>35.607999999999997</v>
      </c>
      <c r="AY2887">
        <v>38.299999999999997</v>
      </c>
      <c r="AZ2887">
        <v>15.413</v>
      </c>
      <c r="BA2887">
        <v>9.7319999999999993</v>
      </c>
      <c r="BB2887">
        <v>54225.446000000004</v>
      </c>
      <c r="BC2887">
        <v>1.2</v>
      </c>
      <c r="BD2887">
        <v>151.089</v>
      </c>
      <c r="BE2887">
        <v>10.79</v>
      </c>
      <c r="BF2887">
        <v>19.100000000000001</v>
      </c>
      <c r="BG2887">
        <v>24.6</v>
      </c>
      <c r="BI2887">
        <v>2.77</v>
      </c>
      <c r="BJ2887">
        <v>78.86</v>
      </c>
      <c r="BK2887">
        <v>0.92600000000000005</v>
      </c>
    </row>
    <row r="2888" spans="1:67" x14ac:dyDescent="0.3">
      <c r="A2888" t="s">
        <v>210</v>
      </c>
      <c r="B2888" t="s">
        <v>211</v>
      </c>
      <c r="C2888" t="s">
        <v>116</v>
      </c>
      <c r="D2888" s="33">
        <v>44448</v>
      </c>
      <c r="E2888">
        <v>40784144</v>
      </c>
      <c r="F2888">
        <v>166382</v>
      </c>
      <c r="G2888">
        <v>147265.85699999999</v>
      </c>
      <c r="H2888">
        <v>657109</v>
      </c>
      <c r="I2888">
        <v>3220</v>
      </c>
      <c r="J2888">
        <v>1596.857</v>
      </c>
      <c r="K2888">
        <v>122506.15</v>
      </c>
      <c r="L2888">
        <v>499.77300000000002</v>
      </c>
      <c r="M2888">
        <v>442.35300000000001</v>
      </c>
      <c r="N2888">
        <v>1973.8040000000001</v>
      </c>
      <c r="O2888">
        <v>9.6720000000000006</v>
      </c>
      <c r="P2888">
        <v>4.7969999999999997</v>
      </c>
      <c r="Q2888">
        <v>1.02</v>
      </c>
      <c r="R2888">
        <v>25925</v>
      </c>
      <c r="S2888">
        <v>77.873000000000005</v>
      </c>
      <c r="T2888">
        <v>95684</v>
      </c>
      <c r="U2888">
        <v>287.41300000000001</v>
      </c>
      <c r="X2888">
        <v>82459</v>
      </c>
      <c r="Y2888">
        <v>247.68799999999999</v>
      </c>
      <c r="Z2888">
        <v>2068711</v>
      </c>
      <c r="AA2888">
        <v>550329827</v>
      </c>
      <c r="AB2888">
        <v>1653.0640000000001</v>
      </c>
      <c r="AC2888">
        <v>6.2140000000000004</v>
      </c>
      <c r="AD2888">
        <v>1507299</v>
      </c>
      <c r="AE2888">
        <v>4.5279999999999996</v>
      </c>
      <c r="AF2888">
        <v>9.1999999999999998E-2</v>
      </c>
      <c r="AG2888">
        <v>10.9</v>
      </c>
      <c r="AH2888" t="s">
        <v>204</v>
      </c>
      <c r="AI2888">
        <v>384586485</v>
      </c>
      <c r="AJ2888">
        <v>208929619</v>
      </c>
      <c r="AK2888">
        <v>182704204</v>
      </c>
      <c r="AL2888">
        <v>2274670</v>
      </c>
      <c r="AM2888">
        <v>845031</v>
      </c>
      <c r="AN2888">
        <v>676931</v>
      </c>
      <c r="AO2888">
        <v>115.84</v>
      </c>
      <c r="AP2888">
        <v>62.93</v>
      </c>
      <c r="AQ2888">
        <v>55.03</v>
      </c>
      <c r="AR2888">
        <v>0.69</v>
      </c>
      <c r="AS2888">
        <v>2039</v>
      </c>
      <c r="AT2888">
        <v>292842</v>
      </c>
      <c r="AU2888">
        <v>8.7999999999999995E-2</v>
      </c>
      <c r="AV2888">
        <v>52.31</v>
      </c>
      <c r="AW2888">
        <v>332915074</v>
      </c>
      <c r="AX2888">
        <v>35.607999999999997</v>
      </c>
      <c r="AY2888">
        <v>38.299999999999997</v>
      </c>
      <c r="AZ2888">
        <v>15.413</v>
      </c>
      <c r="BA2888">
        <v>9.7319999999999993</v>
      </c>
      <c r="BB2888">
        <v>54225.446000000004</v>
      </c>
      <c r="BC2888">
        <v>1.2</v>
      </c>
      <c r="BD2888">
        <v>151.089</v>
      </c>
      <c r="BE2888">
        <v>10.79</v>
      </c>
      <c r="BF2888">
        <v>19.100000000000001</v>
      </c>
      <c r="BG2888">
        <v>24.6</v>
      </c>
      <c r="BI2888">
        <v>2.77</v>
      </c>
      <c r="BJ2888">
        <v>78.86</v>
      </c>
      <c r="BK2888">
        <v>0.92600000000000005</v>
      </c>
    </row>
    <row r="2889" spans="1:67" x14ac:dyDescent="0.3">
      <c r="A2889" t="s">
        <v>210</v>
      </c>
      <c r="B2889" t="s">
        <v>211</v>
      </c>
      <c r="C2889" t="s">
        <v>116</v>
      </c>
      <c r="D2889" s="33">
        <v>44449</v>
      </c>
      <c r="E2889">
        <v>41026311</v>
      </c>
      <c r="F2889">
        <v>242167</v>
      </c>
      <c r="G2889">
        <v>148234.14300000001</v>
      </c>
      <c r="H2889">
        <v>659587</v>
      </c>
      <c r="I2889">
        <v>2478</v>
      </c>
      <c r="J2889">
        <v>1674.2860000000001</v>
      </c>
      <c r="K2889">
        <v>123233.564</v>
      </c>
      <c r="L2889">
        <v>727.41399999999999</v>
      </c>
      <c r="M2889">
        <v>445.26100000000002</v>
      </c>
      <c r="N2889">
        <v>1981.2470000000001</v>
      </c>
      <c r="O2889">
        <v>7.4429999999999996</v>
      </c>
      <c r="P2889">
        <v>5.0289999999999999</v>
      </c>
      <c r="Q2889">
        <v>1.01</v>
      </c>
      <c r="R2889">
        <v>25747</v>
      </c>
      <c r="S2889">
        <v>77.337999999999994</v>
      </c>
      <c r="T2889">
        <v>94559</v>
      </c>
      <c r="U2889">
        <v>284.03300000000002</v>
      </c>
      <c r="X2889">
        <v>82189</v>
      </c>
      <c r="Y2889">
        <v>246.87700000000001</v>
      </c>
      <c r="Z2889">
        <v>2068241</v>
      </c>
      <c r="AA2889">
        <v>552398068</v>
      </c>
      <c r="AB2889">
        <v>1659.2760000000001</v>
      </c>
      <c r="AC2889">
        <v>6.2130000000000001</v>
      </c>
      <c r="AD2889">
        <v>1535953</v>
      </c>
      <c r="AE2889">
        <v>4.6139999999999999</v>
      </c>
      <c r="AF2889">
        <v>0.09</v>
      </c>
      <c r="AG2889">
        <v>11.1</v>
      </c>
      <c r="AH2889" t="s">
        <v>204</v>
      </c>
      <c r="AI2889">
        <v>385618229</v>
      </c>
      <c r="AJ2889">
        <v>209380311</v>
      </c>
      <c r="AK2889">
        <v>183203224</v>
      </c>
      <c r="AL2889">
        <v>2381490</v>
      </c>
      <c r="AM2889">
        <v>1031744</v>
      </c>
      <c r="AN2889">
        <v>675706</v>
      </c>
      <c r="AO2889">
        <v>116.15</v>
      </c>
      <c r="AP2889">
        <v>63.06</v>
      </c>
      <c r="AQ2889">
        <v>55.18</v>
      </c>
      <c r="AR2889">
        <v>0.72</v>
      </c>
      <c r="AS2889">
        <v>2035</v>
      </c>
      <c r="AT2889">
        <v>292148</v>
      </c>
      <c r="AU2889">
        <v>8.7999999999999995E-2</v>
      </c>
      <c r="AV2889">
        <v>52.31</v>
      </c>
      <c r="AW2889">
        <v>332915074</v>
      </c>
      <c r="AX2889">
        <v>35.607999999999997</v>
      </c>
      <c r="AY2889">
        <v>38.299999999999997</v>
      </c>
      <c r="AZ2889">
        <v>15.413</v>
      </c>
      <c r="BA2889">
        <v>9.7319999999999993</v>
      </c>
      <c r="BB2889">
        <v>54225.446000000004</v>
      </c>
      <c r="BC2889">
        <v>1.2</v>
      </c>
      <c r="BD2889">
        <v>151.089</v>
      </c>
      <c r="BE2889">
        <v>10.79</v>
      </c>
      <c r="BF2889">
        <v>19.100000000000001</v>
      </c>
      <c r="BG2889">
        <v>24.6</v>
      </c>
      <c r="BI2889">
        <v>2.77</v>
      </c>
      <c r="BJ2889">
        <v>78.86</v>
      </c>
      <c r="BK2889">
        <v>0.92600000000000005</v>
      </c>
    </row>
    <row r="2890" spans="1:67" x14ac:dyDescent="0.3">
      <c r="A2890" t="s">
        <v>210</v>
      </c>
      <c r="B2890" t="s">
        <v>211</v>
      </c>
      <c r="C2890" t="s">
        <v>116</v>
      </c>
      <c r="D2890" s="33">
        <v>44450</v>
      </c>
      <c r="E2890">
        <v>41115711</v>
      </c>
      <c r="F2890">
        <v>89400</v>
      </c>
      <c r="G2890">
        <v>148694.71400000001</v>
      </c>
      <c r="H2890">
        <v>660408</v>
      </c>
      <c r="I2890">
        <v>821</v>
      </c>
      <c r="J2890">
        <v>1698.857</v>
      </c>
      <c r="K2890">
        <v>123502.101</v>
      </c>
      <c r="L2890">
        <v>268.53699999999998</v>
      </c>
      <c r="M2890">
        <v>446.64499999999998</v>
      </c>
      <c r="N2890">
        <v>1983.713</v>
      </c>
      <c r="O2890">
        <v>2.4660000000000002</v>
      </c>
      <c r="P2890">
        <v>5.1029999999999998</v>
      </c>
      <c r="Q2890">
        <v>1.01</v>
      </c>
      <c r="R2890">
        <v>25326</v>
      </c>
      <c r="S2890">
        <v>76.072999999999993</v>
      </c>
      <c r="T2890">
        <v>91979</v>
      </c>
      <c r="U2890">
        <v>276.28399999999999</v>
      </c>
      <c r="X2890">
        <v>81292</v>
      </c>
      <c r="Y2890">
        <v>244.18199999999999</v>
      </c>
      <c r="Z2890">
        <v>1534340</v>
      </c>
      <c r="AA2890">
        <v>553932408</v>
      </c>
      <c r="AB2890">
        <v>1663.885</v>
      </c>
      <c r="AC2890">
        <v>4.609</v>
      </c>
      <c r="AD2890">
        <v>1561401</v>
      </c>
      <c r="AE2890">
        <v>4.6900000000000004</v>
      </c>
      <c r="AF2890">
        <v>8.7999999999999995E-2</v>
      </c>
      <c r="AG2890">
        <v>11.4</v>
      </c>
      <c r="AH2890" t="s">
        <v>204</v>
      </c>
      <c r="AI2890">
        <v>386214326</v>
      </c>
      <c r="AJ2890">
        <v>209639308</v>
      </c>
      <c r="AK2890">
        <v>183502920</v>
      </c>
      <c r="AL2890">
        <v>2430286</v>
      </c>
      <c r="AM2890">
        <v>596097</v>
      </c>
      <c r="AN2890">
        <v>680864</v>
      </c>
      <c r="AO2890">
        <v>116.33</v>
      </c>
      <c r="AP2890">
        <v>63.14</v>
      </c>
      <c r="AQ2890">
        <v>55.27</v>
      </c>
      <c r="AR2890">
        <v>0.73</v>
      </c>
      <c r="AS2890">
        <v>2051</v>
      </c>
      <c r="AT2890">
        <v>293899</v>
      </c>
      <c r="AU2890">
        <v>8.8999999999999996E-2</v>
      </c>
      <c r="AV2890">
        <v>52.31</v>
      </c>
      <c r="AW2890">
        <v>332915074</v>
      </c>
      <c r="AX2890">
        <v>35.607999999999997</v>
      </c>
      <c r="AY2890">
        <v>38.299999999999997</v>
      </c>
      <c r="AZ2890">
        <v>15.413</v>
      </c>
      <c r="BA2890">
        <v>9.7319999999999993</v>
      </c>
      <c r="BB2890">
        <v>54225.446000000004</v>
      </c>
      <c r="BC2890">
        <v>1.2</v>
      </c>
      <c r="BD2890">
        <v>151.089</v>
      </c>
      <c r="BE2890">
        <v>10.79</v>
      </c>
      <c r="BF2890">
        <v>19.100000000000001</v>
      </c>
      <c r="BG2890">
        <v>24.6</v>
      </c>
      <c r="BI2890">
        <v>2.77</v>
      </c>
      <c r="BJ2890">
        <v>78.86</v>
      </c>
      <c r="BK2890">
        <v>0.92600000000000005</v>
      </c>
    </row>
    <row r="2891" spans="1:67" x14ac:dyDescent="0.3">
      <c r="A2891" t="s">
        <v>210</v>
      </c>
      <c r="B2891" t="s">
        <v>211</v>
      </c>
      <c r="C2891" t="s">
        <v>116</v>
      </c>
      <c r="D2891" s="33">
        <v>44451</v>
      </c>
      <c r="E2891">
        <v>41164066</v>
      </c>
      <c r="F2891">
        <v>48355</v>
      </c>
      <c r="G2891">
        <v>146517.14300000001</v>
      </c>
      <c r="H2891">
        <v>660778</v>
      </c>
      <c r="I2891">
        <v>370</v>
      </c>
      <c r="J2891">
        <v>1693.5709999999999</v>
      </c>
      <c r="K2891">
        <v>123647.348</v>
      </c>
      <c r="L2891">
        <v>145.24700000000001</v>
      </c>
      <c r="M2891">
        <v>440.10399999999998</v>
      </c>
      <c r="N2891">
        <v>1984.825</v>
      </c>
      <c r="O2891">
        <v>1.111</v>
      </c>
      <c r="P2891">
        <v>5.0869999999999997</v>
      </c>
      <c r="Q2891">
        <v>1.01</v>
      </c>
      <c r="R2891">
        <v>25292</v>
      </c>
      <c r="S2891">
        <v>75.971000000000004</v>
      </c>
      <c r="T2891">
        <v>91541</v>
      </c>
      <c r="U2891">
        <v>274.96800000000002</v>
      </c>
      <c r="X2891">
        <v>80344</v>
      </c>
      <c r="Y2891">
        <v>241.33500000000001</v>
      </c>
      <c r="Z2891">
        <v>986090</v>
      </c>
      <c r="AA2891">
        <v>554918498</v>
      </c>
      <c r="AB2891">
        <v>1666.847</v>
      </c>
      <c r="AC2891">
        <v>2.9620000000000002</v>
      </c>
      <c r="AD2891">
        <v>1560445</v>
      </c>
      <c r="AE2891">
        <v>4.6870000000000003</v>
      </c>
      <c r="AF2891">
        <v>8.7999999999999995E-2</v>
      </c>
      <c r="AG2891">
        <v>11.4</v>
      </c>
      <c r="AH2891" t="s">
        <v>204</v>
      </c>
      <c r="AI2891">
        <v>386563818</v>
      </c>
      <c r="AJ2891">
        <v>209796711</v>
      </c>
      <c r="AK2891">
        <v>183676228</v>
      </c>
      <c r="AL2891">
        <v>2453281</v>
      </c>
      <c r="AM2891">
        <v>349492</v>
      </c>
      <c r="AN2891">
        <v>678516</v>
      </c>
      <c r="AO2891">
        <v>116.43</v>
      </c>
      <c r="AP2891">
        <v>63.19</v>
      </c>
      <c r="AQ2891">
        <v>55.32</v>
      </c>
      <c r="AR2891">
        <v>0.74</v>
      </c>
      <c r="AS2891">
        <v>2044</v>
      </c>
      <c r="AT2891">
        <v>292319</v>
      </c>
      <c r="AU2891">
        <v>8.7999999999999995E-2</v>
      </c>
      <c r="AV2891">
        <v>52.31</v>
      </c>
      <c r="AW2891">
        <v>332915074</v>
      </c>
      <c r="AX2891">
        <v>35.607999999999997</v>
      </c>
      <c r="AY2891">
        <v>38.299999999999997</v>
      </c>
      <c r="AZ2891">
        <v>15.413</v>
      </c>
      <c r="BA2891">
        <v>9.7319999999999993</v>
      </c>
      <c r="BB2891">
        <v>54225.446000000004</v>
      </c>
      <c r="BC2891">
        <v>1.2</v>
      </c>
      <c r="BD2891">
        <v>151.089</v>
      </c>
      <c r="BE2891">
        <v>10.79</v>
      </c>
      <c r="BF2891">
        <v>19.100000000000001</v>
      </c>
      <c r="BG2891">
        <v>24.6</v>
      </c>
      <c r="BI2891">
        <v>2.77</v>
      </c>
      <c r="BJ2891">
        <v>78.86</v>
      </c>
      <c r="BK2891">
        <v>0.92600000000000005</v>
      </c>
      <c r="BL2891">
        <v>766786</v>
      </c>
      <c r="BM2891">
        <v>15.31</v>
      </c>
      <c r="BN2891">
        <v>36.159999999999997</v>
      </c>
      <c r="BO2891">
        <v>2303.2480650005</v>
      </c>
    </row>
    <row r="2892" spans="1:67" x14ac:dyDescent="0.3">
      <c r="A2892" t="s">
        <v>210</v>
      </c>
      <c r="B2892" t="s">
        <v>211</v>
      </c>
      <c r="C2892" t="s">
        <v>116</v>
      </c>
      <c r="D2892" s="33">
        <v>44452</v>
      </c>
      <c r="E2892">
        <v>41374628</v>
      </c>
      <c r="F2892">
        <v>210562</v>
      </c>
      <c r="G2892">
        <v>163229.28599999999</v>
      </c>
      <c r="H2892">
        <v>662945</v>
      </c>
      <c r="I2892">
        <v>2167</v>
      </c>
      <c r="J2892">
        <v>1914</v>
      </c>
      <c r="K2892">
        <v>124279.82799999999</v>
      </c>
      <c r="L2892">
        <v>632.48</v>
      </c>
      <c r="M2892">
        <v>490.303</v>
      </c>
      <c r="N2892">
        <v>1991.3340000000001</v>
      </c>
      <c r="O2892">
        <v>6.5090000000000003</v>
      </c>
      <c r="P2892">
        <v>5.7489999999999997</v>
      </c>
      <c r="Q2892">
        <v>1.01</v>
      </c>
      <c r="R2892">
        <v>25514</v>
      </c>
      <c r="S2892">
        <v>76.638000000000005</v>
      </c>
      <c r="T2892">
        <v>92158</v>
      </c>
      <c r="U2892">
        <v>276.82100000000003</v>
      </c>
      <c r="X2892">
        <v>79453</v>
      </c>
      <c r="Y2892">
        <v>238.65799999999999</v>
      </c>
      <c r="Z2892">
        <v>1492511</v>
      </c>
      <c r="AA2892">
        <v>556411009</v>
      </c>
      <c r="AB2892">
        <v>1671.33</v>
      </c>
      <c r="AC2892">
        <v>4.4829999999999997</v>
      </c>
      <c r="AD2892">
        <v>1655807</v>
      </c>
      <c r="AE2892">
        <v>4.9740000000000002</v>
      </c>
      <c r="AF2892">
        <v>8.6999999999999994E-2</v>
      </c>
      <c r="AG2892">
        <v>11.5</v>
      </c>
      <c r="AH2892" t="s">
        <v>204</v>
      </c>
      <c r="AI2892">
        <v>387343522</v>
      </c>
      <c r="AJ2892">
        <v>210135693</v>
      </c>
      <c r="AK2892">
        <v>184059038</v>
      </c>
      <c r="AL2892">
        <v>2529171</v>
      </c>
      <c r="AM2892">
        <v>779704</v>
      </c>
      <c r="AN2892">
        <v>764572</v>
      </c>
      <c r="AO2892">
        <v>116.67</v>
      </c>
      <c r="AP2892">
        <v>63.29</v>
      </c>
      <c r="AQ2892">
        <v>55.44</v>
      </c>
      <c r="AR2892">
        <v>0.76</v>
      </c>
      <c r="AS2892">
        <v>2303</v>
      </c>
      <c r="AT2892">
        <v>328899</v>
      </c>
      <c r="AU2892">
        <v>9.9000000000000005E-2</v>
      </c>
      <c r="AV2892">
        <v>56.02</v>
      </c>
      <c r="AW2892">
        <v>332915074</v>
      </c>
      <c r="AX2892">
        <v>35.607999999999997</v>
      </c>
      <c r="AY2892">
        <v>38.299999999999997</v>
      </c>
      <c r="AZ2892">
        <v>15.413</v>
      </c>
      <c r="BA2892">
        <v>9.7319999999999993</v>
      </c>
      <c r="BB2892">
        <v>54225.446000000004</v>
      </c>
      <c r="BC2892">
        <v>1.2</v>
      </c>
      <c r="BD2892">
        <v>151.089</v>
      </c>
      <c r="BE2892">
        <v>10.79</v>
      </c>
      <c r="BF2892">
        <v>19.100000000000001</v>
      </c>
      <c r="BG2892">
        <v>24.6</v>
      </c>
      <c r="BI2892">
        <v>2.77</v>
      </c>
      <c r="BJ2892">
        <v>78.86</v>
      </c>
      <c r="BK2892">
        <v>0.92600000000000005</v>
      </c>
    </row>
    <row r="2893" spans="1:67" x14ac:dyDescent="0.3">
      <c r="A2893" t="s">
        <v>210</v>
      </c>
      <c r="B2893" t="s">
        <v>211</v>
      </c>
      <c r="C2893" t="s">
        <v>116</v>
      </c>
      <c r="D2893" s="33">
        <v>44453</v>
      </c>
      <c r="E2893">
        <v>41519561</v>
      </c>
      <c r="F2893">
        <v>144933</v>
      </c>
      <c r="G2893">
        <v>154109.85699999999</v>
      </c>
      <c r="H2893">
        <v>664835</v>
      </c>
      <c r="I2893">
        <v>1890</v>
      </c>
      <c r="J2893">
        <v>1888</v>
      </c>
      <c r="K2893">
        <v>124715.173</v>
      </c>
      <c r="L2893">
        <v>435.34500000000003</v>
      </c>
      <c r="M2893">
        <v>462.91</v>
      </c>
      <c r="N2893">
        <v>1997.011</v>
      </c>
      <c r="O2893">
        <v>5.6769999999999996</v>
      </c>
      <c r="P2893">
        <v>5.6710000000000003</v>
      </c>
      <c r="Q2893">
        <v>0.98</v>
      </c>
      <c r="R2893">
        <v>25218</v>
      </c>
      <c r="S2893">
        <v>75.748999999999995</v>
      </c>
      <c r="T2893">
        <v>90633</v>
      </c>
      <c r="U2893">
        <v>272.24099999999999</v>
      </c>
      <c r="X2893">
        <v>79209</v>
      </c>
      <c r="Y2893">
        <v>237.92599999999999</v>
      </c>
      <c r="Z2893">
        <v>1890260</v>
      </c>
      <c r="AA2893">
        <v>558301269</v>
      </c>
      <c r="AB2893">
        <v>1677.008</v>
      </c>
      <c r="AC2893">
        <v>5.6779999999999999</v>
      </c>
      <c r="AD2893">
        <v>1725313</v>
      </c>
      <c r="AE2893">
        <v>5.1820000000000004</v>
      </c>
      <c r="AF2893">
        <v>8.4000000000000005E-2</v>
      </c>
      <c r="AG2893">
        <v>11.9</v>
      </c>
      <c r="AH2893" t="s">
        <v>204</v>
      </c>
      <c r="AI2893">
        <v>388091333</v>
      </c>
      <c r="AJ2893">
        <v>210452689</v>
      </c>
      <c r="AK2893">
        <v>184436234</v>
      </c>
      <c r="AL2893">
        <v>2603583</v>
      </c>
      <c r="AM2893">
        <v>747811</v>
      </c>
      <c r="AN2893">
        <v>741805</v>
      </c>
      <c r="AO2893">
        <v>116.89</v>
      </c>
      <c r="AP2893">
        <v>63.39</v>
      </c>
      <c r="AQ2893">
        <v>55.55</v>
      </c>
      <c r="AR2893">
        <v>0.78</v>
      </c>
      <c r="AS2893">
        <v>2234</v>
      </c>
      <c r="AT2893">
        <v>323349</v>
      </c>
      <c r="AU2893">
        <v>9.7000000000000003E-2</v>
      </c>
      <c r="AV2893">
        <v>56.02</v>
      </c>
      <c r="AW2893">
        <v>332915074</v>
      </c>
      <c r="AX2893">
        <v>35.607999999999997</v>
      </c>
      <c r="AY2893">
        <v>38.299999999999997</v>
      </c>
      <c r="AZ2893">
        <v>15.413</v>
      </c>
      <c r="BA2893">
        <v>9.7319999999999993</v>
      </c>
      <c r="BB2893">
        <v>54225.446000000004</v>
      </c>
      <c r="BC2893">
        <v>1.2</v>
      </c>
      <c r="BD2893">
        <v>151.089</v>
      </c>
      <c r="BE2893">
        <v>10.79</v>
      </c>
      <c r="BF2893">
        <v>19.100000000000001</v>
      </c>
      <c r="BG2893">
        <v>24.6</v>
      </c>
      <c r="BI2893">
        <v>2.77</v>
      </c>
      <c r="BJ2893">
        <v>78.86</v>
      </c>
      <c r="BK2893">
        <v>0.92600000000000005</v>
      </c>
    </row>
    <row r="2894" spans="1:67" x14ac:dyDescent="0.3">
      <c r="A2894" t="s">
        <v>210</v>
      </c>
      <c r="B2894" t="s">
        <v>211</v>
      </c>
      <c r="C2894" t="s">
        <v>116</v>
      </c>
      <c r="D2894" s="33">
        <v>44454</v>
      </c>
      <c r="E2894">
        <v>41693175</v>
      </c>
      <c r="F2894">
        <v>173614</v>
      </c>
      <c r="G2894">
        <v>153630.429</v>
      </c>
      <c r="H2894">
        <v>667574</v>
      </c>
      <c r="I2894">
        <v>2739</v>
      </c>
      <c r="J2894">
        <v>1955</v>
      </c>
      <c r="K2894">
        <v>125236.66899999999</v>
      </c>
      <c r="L2894">
        <v>521.49599999999998</v>
      </c>
      <c r="M2894">
        <v>461.47</v>
      </c>
      <c r="N2894">
        <v>2005.2380000000001</v>
      </c>
      <c r="O2894">
        <v>8.2270000000000003</v>
      </c>
      <c r="P2894">
        <v>5.8719999999999999</v>
      </c>
      <c r="Q2894">
        <v>0.97</v>
      </c>
      <c r="R2894">
        <v>24886</v>
      </c>
      <c r="S2894">
        <v>74.751999999999995</v>
      </c>
      <c r="T2894">
        <v>89577</v>
      </c>
      <c r="U2894">
        <v>269.06900000000002</v>
      </c>
      <c r="X2894">
        <v>77625</v>
      </c>
      <c r="Y2894">
        <v>233.16800000000001</v>
      </c>
      <c r="Z2894">
        <v>2128790</v>
      </c>
      <c r="AA2894">
        <v>560430059</v>
      </c>
      <c r="AB2894">
        <v>1683.402</v>
      </c>
      <c r="AC2894">
        <v>6.3940000000000001</v>
      </c>
      <c r="AD2894">
        <v>1738420</v>
      </c>
      <c r="AE2894">
        <v>5.2220000000000004</v>
      </c>
      <c r="AF2894">
        <v>8.2000000000000003E-2</v>
      </c>
      <c r="AG2894">
        <v>12.2</v>
      </c>
      <c r="AH2894" t="s">
        <v>204</v>
      </c>
      <c r="AI2894">
        <v>388850594</v>
      </c>
      <c r="AJ2894">
        <v>210766235</v>
      </c>
      <c r="AK2894">
        <v>184824662</v>
      </c>
      <c r="AL2894">
        <v>2681511</v>
      </c>
      <c r="AM2894">
        <v>759261</v>
      </c>
      <c r="AN2894">
        <v>729877</v>
      </c>
      <c r="AO2894">
        <v>117.12</v>
      </c>
      <c r="AP2894">
        <v>63.48</v>
      </c>
      <c r="AQ2894">
        <v>55.67</v>
      </c>
      <c r="AR2894">
        <v>0.81</v>
      </c>
      <c r="AS2894">
        <v>2198</v>
      </c>
      <c r="AT2894">
        <v>315710</v>
      </c>
      <c r="AU2894">
        <v>9.5000000000000001E-2</v>
      </c>
      <c r="AV2894">
        <v>56.02</v>
      </c>
      <c r="AW2894">
        <v>332915074</v>
      </c>
      <c r="AX2894">
        <v>35.607999999999997</v>
      </c>
      <c r="AY2894">
        <v>38.299999999999997</v>
      </c>
      <c r="AZ2894">
        <v>15.413</v>
      </c>
      <c r="BA2894">
        <v>9.7319999999999993</v>
      </c>
      <c r="BB2894">
        <v>54225.446000000004</v>
      </c>
      <c r="BC2894">
        <v>1.2</v>
      </c>
      <c r="BD2894">
        <v>151.089</v>
      </c>
      <c r="BE2894">
        <v>10.79</v>
      </c>
      <c r="BF2894">
        <v>19.100000000000001</v>
      </c>
      <c r="BG2894">
        <v>24.6</v>
      </c>
      <c r="BI2894">
        <v>2.77</v>
      </c>
      <c r="BJ2894">
        <v>78.86</v>
      </c>
      <c r="BK2894">
        <v>0.92600000000000005</v>
      </c>
    </row>
    <row r="2895" spans="1:67" x14ac:dyDescent="0.3">
      <c r="A2895" t="s">
        <v>210</v>
      </c>
      <c r="B2895" t="s">
        <v>211</v>
      </c>
      <c r="C2895" t="s">
        <v>116</v>
      </c>
      <c r="D2895" s="33">
        <v>44455</v>
      </c>
      <c r="E2895">
        <v>41851988</v>
      </c>
      <c r="F2895">
        <v>158813</v>
      </c>
      <c r="G2895">
        <v>152549.14300000001</v>
      </c>
      <c r="H2895">
        <v>671026</v>
      </c>
      <c r="I2895">
        <v>3452</v>
      </c>
      <c r="J2895">
        <v>1988.143</v>
      </c>
      <c r="K2895">
        <v>125713.70699999999</v>
      </c>
      <c r="L2895">
        <v>477.03800000000001</v>
      </c>
      <c r="M2895">
        <v>458.22199999999998</v>
      </c>
      <c r="N2895">
        <v>2015.607</v>
      </c>
      <c r="O2895">
        <v>10.369</v>
      </c>
      <c r="P2895">
        <v>5.9720000000000004</v>
      </c>
      <c r="Q2895">
        <v>0.96</v>
      </c>
      <c r="R2895">
        <v>24734</v>
      </c>
      <c r="S2895">
        <v>74.295000000000002</v>
      </c>
      <c r="T2895">
        <v>88250</v>
      </c>
      <c r="U2895">
        <v>265.08300000000003</v>
      </c>
      <c r="X2895">
        <v>76228</v>
      </c>
      <c r="Y2895">
        <v>228.971</v>
      </c>
      <c r="Z2895">
        <v>2010422</v>
      </c>
      <c r="AA2895">
        <v>562440481</v>
      </c>
      <c r="AB2895">
        <v>1689.441</v>
      </c>
      <c r="AC2895">
        <v>6.0389999999999997</v>
      </c>
      <c r="AD2895">
        <v>1730093</v>
      </c>
      <c r="AE2895">
        <v>5.1970000000000001</v>
      </c>
      <c r="AF2895">
        <v>8.1000000000000003E-2</v>
      </c>
      <c r="AG2895">
        <v>12.3</v>
      </c>
      <c r="AH2895" t="s">
        <v>204</v>
      </c>
      <c r="AI2895">
        <v>389608526</v>
      </c>
      <c r="AJ2895">
        <v>211077952</v>
      </c>
      <c r="AK2895">
        <v>185216044</v>
      </c>
      <c r="AL2895">
        <v>2758736</v>
      </c>
      <c r="AM2895">
        <v>757932</v>
      </c>
      <c r="AN2895">
        <v>717434</v>
      </c>
      <c r="AO2895">
        <v>117.35</v>
      </c>
      <c r="AP2895">
        <v>63.58</v>
      </c>
      <c r="AQ2895">
        <v>55.79</v>
      </c>
      <c r="AR2895">
        <v>0.83</v>
      </c>
      <c r="AS2895">
        <v>2161</v>
      </c>
      <c r="AT2895">
        <v>306905</v>
      </c>
      <c r="AU2895">
        <v>9.1999999999999998E-2</v>
      </c>
      <c r="AV2895">
        <v>56.02</v>
      </c>
      <c r="AW2895">
        <v>332915074</v>
      </c>
      <c r="AX2895">
        <v>35.607999999999997</v>
      </c>
      <c r="AY2895">
        <v>38.299999999999997</v>
      </c>
      <c r="AZ2895">
        <v>15.413</v>
      </c>
      <c r="BA2895">
        <v>9.7319999999999993</v>
      </c>
      <c r="BB2895">
        <v>54225.446000000004</v>
      </c>
      <c r="BC2895">
        <v>1.2</v>
      </c>
      <c r="BD2895">
        <v>151.089</v>
      </c>
      <c r="BE2895">
        <v>10.79</v>
      </c>
      <c r="BF2895">
        <v>19.100000000000001</v>
      </c>
      <c r="BG2895">
        <v>24.6</v>
      </c>
      <c r="BI2895">
        <v>2.77</v>
      </c>
      <c r="BJ2895">
        <v>78.86</v>
      </c>
      <c r="BK2895">
        <v>0.92600000000000005</v>
      </c>
    </row>
    <row r="2896" spans="1:67" x14ac:dyDescent="0.3">
      <c r="A2896" t="s">
        <v>210</v>
      </c>
      <c r="B2896" t="s">
        <v>211</v>
      </c>
      <c r="C2896" t="s">
        <v>116</v>
      </c>
      <c r="D2896" s="33">
        <v>44456</v>
      </c>
      <c r="E2896">
        <v>42062889</v>
      </c>
      <c r="F2896">
        <v>210901</v>
      </c>
      <c r="G2896">
        <v>148082.571</v>
      </c>
      <c r="H2896">
        <v>673475</v>
      </c>
      <c r="I2896">
        <v>2449</v>
      </c>
      <c r="J2896">
        <v>1984</v>
      </c>
      <c r="K2896">
        <v>126347.205</v>
      </c>
      <c r="L2896">
        <v>633.49800000000005</v>
      </c>
      <c r="M2896">
        <v>444.80599999999998</v>
      </c>
      <c r="N2896">
        <v>2022.963</v>
      </c>
      <c r="O2896">
        <v>7.3559999999999999</v>
      </c>
      <c r="P2896">
        <v>5.9589999999999996</v>
      </c>
      <c r="Q2896">
        <v>0.94</v>
      </c>
      <c r="R2896">
        <v>24435</v>
      </c>
      <c r="S2896">
        <v>73.397000000000006</v>
      </c>
      <c r="T2896">
        <v>86780</v>
      </c>
      <c r="U2896">
        <v>260.66699999999997</v>
      </c>
      <c r="X2896">
        <v>74767</v>
      </c>
      <c r="Y2896">
        <v>224.583</v>
      </c>
      <c r="Z2896">
        <v>1916052</v>
      </c>
      <c r="AA2896">
        <v>564356533</v>
      </c>
      <c r="AB2896">
        <v>1695.1969999999999</v>
      </c>
      <c r="AC2896">
        <v>5.7549999999999999</v>
      </c>
      <c r="AD2896">
        <v>1708352</v>
      </c>
      <c r="AE2896">
        <v>5.1310000000000002</v>
      </c>
      <c r="AF2896">
        <v>7.9000000000000001E-2</v>
      </c>
      <c r="AG2896">
        <v>12.7</v>
      </c>
      <c r="AH2896" t="s">
        <v>204</v>
      </c>
      <c r="AI2896">
        <v>390508422</v>
      </c>
      <c r="AJ2896">
        <v>211430171</v>
      </c>
      <c r="AK2896">
        <v>185696915</v>
      </c>
      <c r="AL2896">
        <v>2848752</v>
      </c>
      <c r="AM2896">
        <v>899896</v>
      </c>
      <c r="AN2896">
        <v>698599</v>
      </c>
      <c r="AO2896">
        <v>117.62</v>
      </c>
      <c r="AP2896">
        <v>63.68</v>
      </c>
      <c r="AQ2896">
        <v>55.93</v>
      </c>
      <c r="AR2896">
        <v>0.86</v>
      </c>
      <c r="AS2896">
        <v>2104</v>
      </c>
      <c r="AT2896">
        <v>292837</v>
      </c>
      <c r="AU2896">
        <v>8.7999999999999995E-2</v>
      </c>
      <c r="AV2896">
        <v>56.02</v>
      </c>
      <c r="AW2896">
        <v>332915074</v>
      </c>
      <c r="AX2896">
        <v>35.607999999999997</v>
      </c>
      <c r="AY2896">
        <v>38.299999999999997</v>
      </c>
      <c r="AZ2896">
        <v>15.413</v>
      </c>
      <c r="BA2896">
        <v>9.7319999999999993</v>
      </c>
      <c r="BB2896">
        <v>54225.446000000004</v>
      </c>
      <c r="BC2896">
        <v>1.2</v>
      </c>
      <c r="BD2896">
        <v>151.089</v>
      </c>
      <c r="BE2896">
        <v>10.79</v>
      </c>
      <c r="BF2896">
        <v>19.100000000000001</v>
      </c>
      <c r="BG2896">
        <v>24.6</v>
      </c>
      <c r="BI2896">
        <v>2.77</v>
      </c>
      <c r="BJ2896">
        <v>78.86</v>
      </c>
      <c r="BK2896">
        <v>0.92600000000000005</v>
      </c>
    </row>
    <row r="2897" spans="1:67" x14ac:dyDescent="0.3">
      <c r="A2897" t="s">
        <v>210</v>
      </c>
      <c r="B2897" t="s">
        <v>211</v>
      </c>
      <c r="C2897" t="s">
        <v>116</v>
      </c>
      <c r="D2897" s="33">
        <v>44457</v>
      </c>
      <c r="E2897">
        <v>42138177</v>
      </c>
      <c r="F2897">
        <v>75288</v>
      </c>
      <c r="G2897">
        <v>146066.571</v>
      </c>
      <c r="H2897">
        <v>674453</v>
      </c>
      <c r="I2897">
        <v>978</v>
      </c>
      <c r="J2897">
        <v>2006.4290000000001</v>
      </c>
      <c r="K2897">
        <v>126573.352</v>
      </c>
      <c r="L2897">
        <v>226.148</v>
      </c>
      <c r="M2897">
        <v>438.75</v>
      </c>
      <c r="N2897">
        <v>2025.9010000000001</v>
      </c>
      <c r="O2897">
        <v>2.9380000000000002</v>
      </c>
      <c r="P2897">
        <v>6.0270000000000001</v>
      </c>
      <c r="Q2897">
        <v>0.93</v>
      </c>
      <c r="R2897">
        <v>23978</v>
      </c>
      <c r="S2897">
        <v>72.024000000000001</v>
      </c>
      <c r="T2897">
        <v>84373</v>
      </c>
      <c r="U2897">
        <v>253.43700000000001</v>
      </c>
      <c r="X2897">
        <v>73425</v>
      </c>
      <c r="Y2897">
        <v>220.55199999999999</v>
      </c>
      <c r="Z2897">
        <v>1396126</v>
      </c>
      <c r="AA2897">
        <v>565752659</v>
      </c>
      <c r="AB2897">
        <v>1699.39</v>
      </c>
      <c r="AC2897">
        <v>4.194</v>
      </c>
      <c r="AD2897">
        <v>1688607</v>
      </c>
      <c r="AE2897">
        <v>5.0720000000000001</v>
      </c>
      <c r="AF2897">
        <v>7.9000000000000001E-2</v>
      </c>
      <c r="AG2897">
        <v>12.7</v>
      </c>
      <c r="AH2897" t="s">
        <v>204</v>
      </c>
      <c r="AI2897">
        <v>391028915</v>
      </c>
      <c r="AJ2897">
        <v>211636214</v>
      </c>
      <c r="AK2897">
        <v>185972247</v>
      </c>
      <c r="AL2897">
        <v>2897360</v>
      </c>
      <c r="AM2897">
        <v>520493</v>
      </c>
      <c r="AN2897">
        <v>687798</v>
      </c>
      <c r="AO2897">
        <v>117.78</v>
      </c>
      <c r="AP2897">
        <v>63.74</v>
      </c>
      <c r="AQ2897">
        <v>56.01</v>
      </c>
      <c r="AR2897">
        <v>0.87</v>
      </c>
      <c r="AS2897">
        <v>2072</v>
      </c>
      <c r="AT2897">
        <v>285272</v>
      </c>
      <c r="AU2897">
        <v>8.5999999999999993E-2</v>
      </c>
      <c r="AV2897">
        <v>56.02</v>
      </c>
      <c r="AW2897">
        <v>332915074</v>
      </c>
      <c r="AX2897">
        <v>35.607999999999997</v>
      </c>
      <c r="AY2897">
        <v>38.299999999999997</v>
      </c>
      <c r="AZ2897">
        <v>15.413</v>
      </c>
      <c r="BA2897">
        <v>9.7319999999999993</v>
      </c>
      <c r="BB2897">
        <v>54225.446000000004</v>
      </c>
      <c r="BC2897">
        <v>1.2</v>
      </c>
      <c r="BD2897">
        <v>151.089</v>
      </c>
      <c r="BE2897">
        <v>10.79</v>
      </c>
      <c r="BF2897">
        <v>19.100000000000001</v>
      </c>
      <c r="BG2897">
        <v>24.6</v>
      </c>
      <c r="BI2897">
        <v>2.77</v>
      </c>
      <c r="BJ2897">
        <v>78.86</v>
      </c>
      <c r="BK2897">
        <v>0.92600000000000005</v>
      </c>
    </row>
    <row r="2898" spans="1:67" x14ac:dyDescent="0.3">
      <c r="A2898" t="s">
        <v>210</v>
      </c>
      <c r="B2898" t="s">
        <v>211</v>
      </c>
      <c r="C2898" t="s">
        <v>116</v>
      </c>
      <c r="D2898" s="33">
        <v>44458</v>
      </c>
      <c r="E2898">
        <v>42183014</v>
      </c>
      <c r="F2898">
        <v>44837</v>
      </c>
      <c r="G2898">
        <v>145564</v>
      </c>
      <c r="H2898">
        <v>674839</v>
      </c>
      <c r="I2898">
        <v>386</v>
      </c>
      <c r="J2898">
        <v>2008.7139999999999</v>
      </c>
      <c r="K2898">
        <v>126708.03200000001</v>
      </c>
      <c r="L2898">
        <v>134.68</v>
      </c>
      <c r="M2898">
        <v>437.24099999999999</v>
      </c>
      <c r="N2898">
        <v>2027.0609999999999</v>
      </c>
      <c r="O2898">
        <v>1.159</v>
      </c>
      <c r="P2898">
        <v>6.0339999999999998</v>
      </c>
      <c r="Q2898">
        <v>0.92</v>
      </c>
      <c r="R2898">
        <v>23779</v>
      </c>
      <c r="S2898">
        <v>71.427000000000007</v>
      </c>
      <c r="T2898">
        <v>83494</v>
      </c>
      <c r="U2898">
        <v>250.797</v>
      </c>
      <c r="X2898">
        <v>72069</v>
      </c>
      <c r="Y2898">
        <v>216.47900000000001</v>
      </c>
      <c r="Z2898">
        <v>961950</v>
      </c>
      <c r="AA2898">
        <v>566714609</v>
      </c>
      <c r="AB2898">
        <v>1702.28</v>
      </c>
      <c r="AC2898">
        <v>2.8889999999999998</v>
      </c>
      <c r="AD2898">
        <v>1685159</v>
      </c>
      <c r="AE2898">
        <v>5.0620000000000003</v>
      </c>
      <c r="AF2898">
        <v>7.8E-2</v>
      </c>
      <c r="AG2898">
        <v>12.8</v>
      </c>
      <c r="AH2898" t="s">
        <v>204</v>
      </c>
      <c r="AI2898">
        <v>391332925</v>
      </c>
      <c r="AJ2898">
        <v>211755837</v>
      </c>
      <c r="AK2898">
        <v>186136928</v>
      </c>
      <c r="AL2898">
        <v>2920651</v>
      </c>
      <c r="AM2898">
        <v>304010</v>
      </c>
      <c r="AN2898">
        <v>681301</v>
      </c>
      <c r="AO2898">
        <v>117.87</v>
      </c>
      <c r="AP2898">
        <v>63.78</v>
      </c>
      <c r="AQ2898">
        <v>56.06</v>
      </c>
      <c r="AR2898">
        <v>0.88</v>
      </c>
      <c r="AS2898">
        <v>2052</v>
      </c>
      <c r="AT2898">
        <v>279875</v>
      </c>
      <c r="AU2898">
        <v>8.4000000000000005E-2</v>
      </c>
      <c r="AV2898">
        <v>56.02</v>
      </c>
      <c r="AW2898">
        <v>332915074</v>
      </c>
      <c r="AX2898">
        <v>35.607999999999997</v>
      </c>
      <c r="AY2898">
        <v>38.299999999999997</v>
      </c>
      <c r="AZ2898">
        <v>15.413</v>
      </c>
      <c r="BA2898">
        <v>9.7319999999999993</v>
      </c>
      <c r="BB2898">
        <v>54225.446000000004</v>
      </c>
      <c r="BC2898">
        <v>1.2</v>
      </c>
      <c r="BD2898">
        <v>151.089</v>
      </c>
      <c r="BE2898">
        <v>10.79</v>
      </c>
      <c r="BF2898">
        <v>19.100000000000001</v>
      </c>
      <c r="BG2898">
        <v>24.6</v>
      </c>
      <c r="BI2898">
        <v>2.77</v>
      </c>
      <c r="BJ2898">
        <v>78.86</v>
      </c>
      <c r="BK2898">
        <v>0.92600000000000005</v>
      </c>
      <c r="BL2898">
        <v>785564.6</v>
      </c>
      <c r="BM2898">
        <v>15.52</v>
      </c>
      <c r="BN2898">
        <v>34.89</v>
      </c>
      <c r="BO2898">
        <v>2359.6546427333001</v>
      </c>
    </row>
    <row r="2899" spans="1:67" x14ac:dyDescent="0.3">
      <c r="A2899" t="s">
        <v>210</v>
      </c>
      <c r="B2899" t="s">
        <v>211</v>
      </c>
      <c r="C2899" t="s">
        <v>116</v>
      </c>
      <c r="D2899" s="33">
        <v>44459</v>
      </c>
      <c r="E2899">
        <v>42354371</v>
      </c>
      <c r="F2899">
        <v>171357</v>
      </c>
      <c r="G2899">
        <v>139963.28599999999</v>
      </c>
      <c r="H2899">
        <v>677147</v>
      </c>
      <c r="I2899">
        <v>2308</v>
      </c>
      <c r="J2899">
        <v>2028.857</v>
      </c>
      <c r="K2899">
        <v>127222.749</v>
      </c>
      <c r="L2899">
        <v>514.71699999999998</v>
      </c>
      <c r="M2899">
        <v>420.41699999999997</v>
      </c>
      <c r="N2899">
        <v>2033.9929999999999</v>
      </c>
      <c r="O2899">
        <v>6.9329999999999998</v>
      </c>
      <c r="P2899">
        <v>6.0940000000000003</v>
      </c>
      <c r="Q2899">
        <v>0.9</v>
      </c>
      <c r="R2899">
        <v>23686</v>
      </c>
      <c r="S2899">
        <v>71.147000000000006</v>
      </c>
      <c r="T2899">
        <v>83675</v>
      </c>
      <c r="U2899">
        <v>251.34</v>
      </c>
      <c r="X2899">
        <v>70596</v>
      </c>
      <c r="Y2899">
        <v>212.054</v>
      </c>
      <c r="Z2899">
        <v>1389003</v>
      </c>
      <c r="AA2899">
        <v>568103612</v>
      </c>
      <c r="AB2899">
        <v>1706.452</v>
      </c>
      <c r="AC2899">
        <v>4.1719999999999997</v>
      </c>
      <c r="AD2899">
        <v>1670372</v>
      </c>
      <c r="AE2899">
        <v>5.0170000000000003</v>
      </c>
      <c r="AF2899">
        <v>7.5999999999999998E-2</v>
      </c>
      <c r="AG2899">
        <v>13.2</v>
      </c>
      <c r="AH2899" t="s">
        <v>204</v>
      </c>
      <c r="AI2899">
        <v>392018963</v>
      </c>
      <c r="AJ2899">
        <v>212022652</v>
      </c>
      <c r="AK2899">
        <v>186487730</v>
      </c>
      <c r="AL2899">
        <v>3006554</v>
      </c>
      <c r="AM2899">
        <v>686038</v>
      </c>
      <c r="AN2899">
        <v>667920</v>
      </c>
      <c r="AO2899">
        <v>118.07</v>
      </c>
      <c r="AP2899">
        <v>63.86</v>
      </c>
      <c r="AQ2899">
        <v>56.17</v>
      </c>
      <c r="AR2899">
        <v>0.91</v>
      </c>
      <c r="AS2899">
        <v>2012</v>
      </c>
      <c r="AT2899">
        <v>269566</v>
      </c>
      <c r="AU2899">
        <v>8.1000000000000003E-2</v>
      </c>
      <c r="AV2899">
        <v>56.02</v>
      </c>
      <c r="AW2899">
        <v>332915074</v>
      </c>
      <c r="AX2899">
        <v>35.607999999999997</v>
      </c>
      <c r="AY2899">
        <v>38.299999999999997</v>
      </c>
      <c r="AZ2899">
        <v>15.413</v>
      </c>
      <c r="BA2899">
        <v>9.7319999999999993</v>
      </c>
      <c r="BB2899">
        <v>54225.446000000004</v>
      </c>
      <c r="BC2899">
        <v>1.2</v>
      </c>
      <c r="BD2899">
        <v>151.089</v>
      </c>
      <c r="BE2899">
        <v>10.79</v>
      </c>
      <c r="BF2899">
        <v>19.100000000000001</v>
      </c>
      <c r="BG2899">
        <v>24.6</v>
      </c>
      <c r="BI2899">
        <v>2.77</v>
      </c>
      <c r="BJ2899">
        <v>78.86</v>
      </c>
      <c r="BK2899">
        <v>0.92600000000000005</v>
      </c>
    </row>
    <row r="2900" spans="1:67" x14ac:dyDescent="0.3">
      <c r="A2900" t="s">
        <v>210</v>
      </c>
      <c r="B2900" t="s">
        <v>211</v>
      </c>
      <c r="C2900" t="s">
        <v>116</v>
      </c>
      <c r="D2900" s="33">
        <v>44460</v>
      </c>
      <c r="E2900">
        <v>42476122</v>
      </c>
      <c r="F2900">
        <v>121751</v>
      </c>
      <c r="G2900">
        <v>136651.571</v>
      </c>
      <c r="H2900">
        <v>679597</v>
      </c>
      <c r="I2900">
        <v>2450</v>
      </c>
      <c r="J2900">
        <v>2108.857</v>
      </c>
      <c r="K2900">
        <v>127588.461</v>
      </c>
      <c r="L2900">
        <v>365.71199999999999</v>
      </c>
      <c r="M2900">
        <v>410.47</v>
      </c>
      <c r="N2900">
        <v>2041.3520000000001</v>
      </c>
      <c r="O2900">
        <v>7.359</v>
      </c>
      <c r="P2900">
        <v>6.335</v>
      </c>
      <c r="Q2900">
        <v>0.88</v>
      </c>
      <c r="R2900">
        <v>23536</v>
      </c>
      <c r="S2900">
        <v>70.697000000000003</v>
      </c>
      <c r="T2900">
        <v>82358</v>
      </c>
      <c r="U2900">
        <v>247.38399999999999</v>
      </c>
      <c r="X2900">
        <v>69235</v>
      </c>
      <c r="Y2900">
        <v>207.96600000000001</v>
      </c>
      <c r="Z2900">
        <v>1924537</v>
      </c>
      <c r="AA2900">
        <v>570028149</v>
      </c>
      <c r="AB2900">
        <v>1712.2329999999999</v>
      </c>
      <c r="AC2900">
        <v>5.7809999999999997</v>
      </c>
      <c r="AD2900">
        <v>1675269</v>
      </c>
      <c r="AE2900">
        <v>5.032</v>
      </c>
      <c r="AF2900">
        <v>7.3999999999999996E-2</v>
      </c>
      <c r="AG2900">
        <v>13.5</v>
      </c>
      <c r="AH2900" t="s">
        <v>204</v>
      </c>
      <c r="AI2900">
        <v>392691448</v>
      </c>
      <c r="AJ2900">
        <v>212284287</v>
      </c>
      <c r="AK2900">
        <v>186829982</v>
      </c>
      <c r="AL2900">
        <v>3095431</v>
      </c>
      <c r="AM2900">
        <v>672485</v>
      </c>
      <c r="AN2900">
        <v>657159</v>
      </c>
      <c r="AO2900">
        <v>118.28</v>
      </c>
      <c r="AP2900">
        <v>63.94</v>
      </c>
      <c r="AQ2900">
        <v>56.27</v>
      </c>
      <c r="AR2900">
        <v>0.93</v>
      </c>
      <c r="AS2900">
        <v>1979</v>
      </c>
      <c r="AT2900">
        <v>261657</v>
      </c>
      <c r="AU2900">
        <v>7.9000000000000001E-2</v>
      </c>
      <c r="AV2900">
        <v>56.02</v>
      </c>
      <c r="AW2900">
        <v>332915074</v>
      </c>
      <c r="AX2900">
        <v>35.607999999999997</v>
      </c>
      <c r="AY2900">
        <v>38.299999999999997</v>
      </c>
      <c r="AZ2900">
        <v>15.413</v>
      </c>
      <c r="BA2900">
        <v>9.7319999999999993</v>
      </c>
      <c r="BB2900">
        <v>54225.446000000004</v>
      </c>
      <c r="BC2900">
        <v>1.2</v>
      </c>
      <c r="BD2900">
        <v>151.089</v>
      </c>
      <c r="BE2900">
        <v>10.79</v>
      </c>
      <c r="BF2900">
        <v>19.100000000000001</v>
      </c>
      <c r="BG2900">
        <v>24.6</v>
      </c>
      <c r="BI2900">
        <v>2.77</v>
      </c>
      <c r="BJ2900">
        <v>78.86</v>
      </c>
      <c r="BK2900">
        <v>0.92600000000000005</v>
      </c>
    </row>
    <row r="2901" spans="1:67" x14ac:dyDescent="0.3">
      <c r="A2901" t="s">
        <v>210</v>
      </c>
      <c r="B2901" t="s">
        <v>211</v>
      </c>
      <c r="C2901" t="s">
        <v>116</v>
      </c>
      <c r="D2901" s="33">
        <v>44461</v>
      </c>
      <c r="E2901">
        <v>42607516</v>
      </c>
      <c r="F2901">
        <v>131394</v>
      </c>
      <c r="G2901">
        <v>130620.143</v>
      </c>
      <c r="H2901">
        <v>682278</v>
      </c>
      <c r="I2901">
        <v>2681</v>
      </c>
      <c r="J2901">
        <v>2100.5709999999999</v>
      </c>
      <c r="K2901">
        <v>127983.13800000001</v>
      </c>
      <c r="L2901">
        <v>394.67700000000002</v>
      </c>
      <c r="M2901">
        <v>392.35300000000001</v>
      </c>
      <c r="N2901">
        <v>2049.4059999999999</v>
      </c>
      <c r="O2901">
        <v>8.0530000000000008</v>
      </c>
      <c r="P2901">
        <v>6.31</v>
      </c>
      <c r="Q2901">
        <v>0.88</v>
      </c>
      <c r="R2901">
        <v>23136</v>
      </c>
      <c r="S2901">
        <v>69.495000000000005</v>
      </c>
      <c r="T2901">
        <v>80874</v>
      </c>
      <c r="U2901">
        <v>242.92699999999999</v>
      </c>
      <c r="X2901">
        <v>68010</v>
      </c>
      <c r="Y2901">
        <v>204.286</v>
      </c>
      <c r="Z2901">
        <v>2062304</v>
      </c>
      <c r="AA2901">
        <v>572090453</v>
      </c>
      <c r="AB2901">
        <v>1718.4280000000001</v>
      </c>
      <c r="AC2901">
        <v>6.1950000000000003</v>
      </c>
      <c r="AD2901">
        <v>1665771</v>
      </c>
      <c r="AE2901">
        <v>5.0039999999999996</v>
      </c>
      <c r="AF2901">
        <v>7.1999999999999995E-2</v>
      </c>
      <c r="AG2901">
        <v>13.9</v>
      </c>
      <c r="AH2901" t="s">
        <v>204</v>
      </c>
      <c r="AI2901">
        <v>393353273</v>
      </c>
      <c r="AJ2901">
        <v>212538498</v>
      </c>
      <c r="AK2901">
        <v>187165829</v>
      </c>
      <c r="AL2901">
        <v>3181027</v>
      </c>
      <c r="AM2901">
        <v>661825</v>
      </c>
      <c r="AN2901">
        <v>643240</v>
      </c>
      <c r="AO2901">
        <v>118.48</v>
      </c>
      <c r="AP2901">
        <v>64.02</v>
      </c>
      <c r="AQ2901">
        <v>56.37</v>
      </c>
      <c r="AR2901">
        <v>0.96</v>
      </c>
      <c r="AS2901">
        <v>1937</v>
      </c>
      <c r="AT2901">
        <v>253180</v>
      </c>
      <c r="AU2901">
        <v>7.5999999999999998E-2</v>
      </c>
      <c r="AV2901">
        <v>56.02</v>
      </c>
      <c r="AW2901">
        <v>332915074</v>
      </c>
      <c r="AX2901">
        <v>35.607999999999997</v>
      </c>
      <c r="AY2901">
        <v>38.299999999999997</v>
      </c>
      <c r="AZ2901">
        <v>15.413</v>
      </c>
      <c r="BA2901">
        <v>9.7319999999999993</v>
      </c>
      <c r="BB2901">
        <v>54225.446000000004</v>
      </c>
      <c r="BC2901">
        <v>1.2</v>
      </c>
      <c r="BD2901">
        <v>151.089</v>
      </c>
      <c r="BE2901">
        <v>10.79</v>
      </c>
      <c r="BF2901">
        <v>19.100000000000001</v>
      </c>
      <c r="BG2901">
        <v>24.6</v>
      </c>
      <c r="BI2901">
        <v>2.77</v>
      </c>
      <c r="BJ2901">
        <v>78.86</v>
      </c>
      <c r="BK2901">
        <v>0.92600000000000005</v>
      </c>
    </row>
    <row r="2902" spans="1:67" x14ac:dyDescent="0.3">
      <c r="A2902" t="s">
        <v>210</v>
      </c>
      <c r="B2902" t="s">
        <v>211</v>
      </c>
      <c r="C2902" t="s">
        <v>116</v>
      </c>
      <c r="D2902" s="33">
        <v>44462</v>
      </c>
      <c r="E2902">
        <v>42736666</v>
      </c>
      <c r="F2902">
        <v>129150</v>
      </c>
      <c r="G2902">
        <v>126382.571</v>
      </c>
      <c r="H2902">
        <v>685567</v>
      </c>
      <c r="I2902">
        <v>3289</v>
      </c>
      <c r="J2902">
        <v>2077.2860000000001</v>
      </c>
      <c r="K2902">
        <v>128371.075</v>
      </c>
      <c r="L2902">
        <v>387.93700000000001</v>
      </c>
      <c r="M2902">
        <v>379.62400000000002</v>
      </c>
      <c r="N2902">
        <v>2059.2849999999999</v>
      </c>
      <c r="O2902">
        <v>9.8789999999999996</v>
      </c>
      <c r="P2902">
        <v>6.24</v>
      </c>
      <c r="Q2902">
        <v>0.89</v>
      </c>
      <c r="R2902">
        <v>22585</v>
      </c>
      <c r="S2902">
        <v>67.84</v>
      </c>
      <c r="T2902">
        <v>79242</v>
      </c>
      <c r="U2902">
        <v>238.02500000000001</v>
      </c>
      <c r="X2902">
        <v>66417</v>
      </c>
      <c r="Y2902">
        <v>199.501</v>
      </c>
      <c r="Z2902">
        <v>1999385</v>
      </c>
      <c r="AA2902">
        <v>574089838</v>
      </c>
      <c r="AB2902">
        <v>1724.433</v>
      </c>
      <c r="AC2902">
        <v>6.0060000000000002</v>
      </c>
      <c r="AD2902">
        <v>1664194</v>
      </c>
      <c r="AE2902">
        <v>4.9989999999999997</v>
      </c>
      <c r="AF2902">
        <v>7.0999999999999994E-2</v>
      </c>
      <c r="AG2902">
        <v>14.1</v>
      </c>
      <c r="AH2902" t="s">
        <v>204</v>
      </c>
      <c r="AI2902">
        <v>394024936</v>
      </c>
      <c r="AJ2902">
        <v>212794193</v>
      </c>
      <c r="AK2902">
        <v>187494602</v>
      </c>
      <c r="AL2902">
        <v>3283520</v>
      </c>
      <c r="AM2902">
        <v>671663</v>
      </c>
      <c r="AN2902">
        <v>630916</v>
      </c>
      <c r="AO2902">
        <v>118.68</v>
      </c>
      <c r="AP2902">
        <v>64.09</v>
      </c>
      <c r="AQ2902">
        <v>56.47</v>
      </c>
      <c r="AR2902">
        <v>0.99</v>
      </c>
      <c r="AS2902">
        <v>1900</v>
      </c>
      <c r="AT2902">
        <v>245177</v>
      </c>
      <c r="AU2902">
        <v>7.3999999999999996E-2</v>
      </c>
      <c r="AV2902">
        <v>56.02</v>
      </c>
      <c r="AW2902">
        <v>332915074</v>
      </c>
      <c r="AX2902">
        <v>35.607999999999997</v>
      </c>
      <c r="AY2902">
        <v>38.299999999999997</v>
      </c>
      <c r="AZ2902">
        <v>15.413</v>
      </c>
      <c r="BA2902">
        <v>9.7319999999999993</v>
      </c>
      <c r="BB2902">
        <v>54225.446000000004</v>
      </c>
      <c r="BC2902">
        <v>1.2</v>
      </c>
      <c r="BD2902">
        <v>151.089</v>
      </c>
      <c r="BE2902">
        <v>10.79</v>
      </c>
      <c r="BF2902">
        <v>19.100000000000001</v>
      </c>
      <c r="BG2902">
        <v>24.6</v>
      </c>
      <c r="BI2902">
        <v>2.77</v>
      </c>
      <c r="BJ2902">
        <v>78.86</v>
      </c>
      <c r="BK2902">
        <v>0.92600000000000005</v>
      </c>
    </row>
    <row r="2903" spans="1:67" x14ac:dyDescent="0.3">
      <c r="A2903" t="s">
        <v>210</v>
      </c>
      <c r="B2903" t="s">
        <v>211</v>
      </c>
      <c r="C2903" t="s">
        <v>116</v>
      </c>
      <c r="D2903" s="33">
        <v>44463</v>
      </c>
      <c r="E2903">
        <v>42911445</v>
      </c>
      <c r="F2903">
        <v>174779</v>
      </c>
      <c r="G2903">
        <v>121222.28599999999</v>
      </c>
      <c r="H2903">
        <v>688041</v>
      </c>
      <c r="I2903">
        <v>2474</v>
      </c>
      <c r="J2903">
        <v>2080.857</v>
      </c>
      <c r="K2903">
        <v>128896.071</v>
      </c>
      <c r="L2903">
        <v>524.99599999999998</v>
      </c>
      <c r="M2903">
        <v>364.12400000000002</v>
      </c>
      <c r="N2903">
        <v>2066.7159999999999</v>
      </c>
      <c r="O2903">
        <v>7.431</v>
      </c>
      <c r="P2903">
        <v>6.25</v>
      </c>
      <c r="Q2903">
        <v>0.89</v>
      </c>
      <c r="R2903">
        <v>22185</v>
      </c>
      <c r="S2903">
        <v>66.638999999999996</v>
      </c>
      <c r="T2903">
        <v>77387</v>
      </c>
      <c r="U2903">
        <v>232.453</v>
      </c>
      <c r="X2903">
        <v>65041</v>
      </c>
      <c r="Y2903">
        <v>195.36799999999999</v>
      </c>
      <c r="Z2903">
        <v>1918428</v>
      </c>
      <c r="AA2903">
        <v>576008266</v>
      </c>
      <c r="AB2903">
        <v>1730.1959999999999</v>
      </c>
      <c r="AC2903">
        <v>5.7629999999999999</v>
      </c>
      <c r="AD2903">
        <v>1664533</v>
      </c>
      <c r="AE2903">
        <v>5</v>
      </c>
      <c r="AF2903">
        <v>6.9000000000000006E-2</v>
      </c>
      <c r="AG2903">
        <v>14.5</v>
      </c>
      <c r="AH2903" t="s">
        <v>204</v>
      </c>
      <c r="AI2903">
        <v>395004088</v>
      </c>
      <c r="AJ2903">
        <v>213116410</v>
      </c>
      <c r="AK2903">
        <v>187908449</v>
      </c>
      <c r="AL2903">
        <v>3542267</v>
      </c>
      <c r="AM2903">
        <v>979152</v>
      </c>
      <c r="AN2903">
        <v>642238</v>
      </c>
      <c r="AO2903">
        <v>118.97</v>
      </c>
      <c r="AP2903">
        <v>64.19</v>
      </c>
      <c r="AQ2903">
        <v>56.6</v>
      </c>
      <c r="AR2903">
        <v>1.07</v>
      </c>
      <c r="AS2903">
        <v>1934</v>
      </c>
      <c r="AT2903">
        <v>240891</v>
      </c>
      <c r="AU2903">
        <v>7.2999999999999995E-2</v>
      </c>
      <c r="AV2903">
        <v>56.02</v>
      </c>
      <c r="AW2903">
        <v>332915074</v>
      </c>
      <c r="AX2903">
        <v>35.607999999999997</v>
      </c>
      <c r="AY2903">
        <v>38.299999999999997</v>
      </c>
      <c r="AZ2903">
        <v>15.413</v>
      </c>
      <c r="BA2903">
        <v>9.7319999999999993</v>
      </c>
      <c r="BB2903">
        <v>54225.446000000004</v>
      </c>
      <c r="BC2903">
        <v>1.2</v>
      </c>
      <c r="BD2903">
        <v>151.089</v>
      </c>
      <c r="BE2903">
        <v>10.79</v>
      </c>
      <c r="BF2903">
        <v>19.100000000000001</v>
      </c>
      <c r="BG2903">
        <v>24.6</v>
      </c>
      <c r="BI2903">
        <v>2.77</v>
      </c>
      <c r="BJ2903">
        <v>78.86</v>
      </c>
      <c r="BK2903">
        <v>0.92600000000000005</v>
      </c>
    </row>
    <row r="2904" spans="1:67" x14ac:dyDescent="0.3">
      <c r="A2904" t="s">
        <v>210</v>
      </c>
      <c r="B2904" t="s">
        <v>211</v>
      </c>
      <c r="C2904" t="s">
        <v>116</v>
      </c>
      <c r="D2904" s="33">
        <v>44464</v>
      </c>
      <c r="E2904">
        <v>42972288</v>
      </c>
      <c r="F2904">
        <v>60843</v>
      </c>
      <c r="G2904">
        <v>119158.71400000001</v>
      </c>
      <c r="H2904">
        <v>688865</v>
      </c>
      <c r="I2904">
        <v>824</v>
      </c>
      <c r="J2904">
        <v>2058.857</v>
      </c>
      <c r="K2904">
        <v>129078.829</v>
      </c>
      <c r="L2904">
        <v>182.75800000000001</v>
      </c>
      <c r="M2904">
        <v>357.92500000000001</v>
      </c>
      <c r="N2904">
        <v>2069.1909999999998</v>
      </c>
      <c r="O2904">
        <v>2.4750000000000001</v>
      </c>
      <c r="P2904">
        <v>6.1840000000000002</v>
      </c>
      <c r="Q2904">
        <v>0.9</v>
      </c>
      <c r="R2904">
        <v>21727</v>
      </c>
      <c r="S2904">
        <v>65.263000000000005</v>
      </c>
      <c r="T2904">
        <v>74807</v>
      </c>
      <c r="U2904">
        <v>224.703</v>
      </c>
      <c r="X2904">
        <v>63580</v>
      </c>
      <c r="Y2904">
        <v>190.98</v>
      </c>
      <c r="Z2904">
        <v>1353385</v>
      </c>
      <c r="AA2904">
        <v>577361651</v>
      </c>
      <c r="AB2904">
        <v>1734.261</v>
      </c>
      <c r="AC2904">
        <v>4.0650000000000004</v>
      </c>
      <c r="AD2904">
        <v>1658427</v>
      </c>
      <c r="AE2904">
        <v>4.9820000000000002</v>
      </c>
      <c r="AF2904">
        <v>6.8000000000000005E-2</v>
      </c>
      <c r="AG2904">
        <v>14.7</v>
      </c>
      <c r="AH2904" t="s">
        <v>204</v>
      </c>
      <c r="AI2904">
        <v>395672687</v>
      </c>
      <c r="AJ2904">
        <v>213320427</v>
      </c>
      <c r="AK2904">
        <v>188137695</v>
      </c>
      <c r="AL2904">
        <v>3783692</v>
      </c>
      <c r="AM2904">
        <v>668599</v>
      </c>
      <c r="AN2904">
        <v>663396</v>
      </c>
      <c r="AO2904">
        <v>119.18</v>
      </c>
      <c r="AP2904">
        <v>64.25</v>
      </c>
      <c r="AQ2904">
        <v>56.67</v>
      </c>
      <c r="AR2904">
        <v>1.1399999999999999</v>
      </c>
      <c r="AS2904">
        <v>1998</v>
      </c>
      <c r="AT2904">
        <v>240602</v>
      </c>
      <c r="AU2904">
        <v>7.1999999999999995E-2</v>
      </c>
      <c r="AV2904">
        <v>56.02</v>
      </c>
      <c r="AW2904">
        <v>332915074</v>
      </c>
      <c r="AX2904">
        <v>35.607999999999997</v>
      </c>
      <c r="AY2904">
        <v>38.299999999999997</v>
      </c>
      <c r="AZ2904">
        <v>15.413</v>
      </c>
      <c r="BA2904">
        <v>9.7319999999999993</v>
      </c>
      <c r="BB2904">
        <v>54225.446000000004</v>
      </c>
      <c r="BC2904">
        <v>1.2</v>
      </c>
      <c r="BD2904">
        <v>151.089</v>
      </c>
      <c r="BE2904">
        <v>10.79</v>
      </c>
      <c r="BF2904">
        <v>19.100000000000001</v>
      </c>
      <c r="BG2904">
        <v>24.6</v>
      </c>
      <c r="BI2904">
        <v>2.77</v>
      </c>
      <c r="BJ2904">
        <v>78.86</v>
      </c>
      <c r="BK2904">
        <v>0.92600000000000005</v>
      </c>
    </row>
    <row r="2905" spans="1:67" x14ac:dyDescent="0.3">
      <c r="A2905" t="s">
        <v>210</v>
      </c>
      <c r="B2905" t="s">
        <v>211</v>
      </c>
      <c r="C2905" t="s">
        <v>116</v>
      </c>
      <c r="D2905" s="33">
        <v>44465</v>
      </c>
      <c r="E2905">
        <v>43026653</v>
      </c>
      <c r="F2905">
        <v>54365</v>
      </c>
      <c r="G2905">
        <v>120519.857</v>
      </c>
      <c r="H2905">
        <v>689432</v>
      </c>
      <c r="I2905">
        <v>567</v>
      </c>
      <c r="J2905">
        <v>2084.7139999999999</v>
      </c>
      <c r="K2905">
        <v>129242.129</v>
      </c>
      <c r="L2905">
        <v>163.30000000000001</v>
      </c>
      <c r="M2905">
        <v>362.01400000000001</v>
      </c>
      <c r="N2905">
        <v>2070.895</v>
      </c>
      <c r="O2905">
        <v>1.7030000000000001</v>
      </c>
      <c r="P2905">
        <v>6.2619999999999996</v>
      </c>
      <c r="Q2905">
        <v>0.9</v>
      </c>
      <c r="R2905">
        <v>21543</v>
      </c>
      <c r="S2905">
        <v>64.709999999999994</v>
      </c>
      <c r="T2905">
        <v>74161</v>
      </c>
      <c r="U2905">
        <v>222.76300000000001</v>
      </c>
      <c r="X2905">
        <v>62290</v>
      </c>
      <c r="Y2905">
        <v>187.10499999999999</v>
      </c>
      <c r="Z2905">
        <v>879578</v>
      </c>
      <c r="AA2905">
        <v>578241229</v>
      </c>
      <c r="AB2905">
        <v>1736.903</v>
      </c>
      <c r="AC2905">
        <v>2.6419999999999999</v>
      </c>
      <c r="AD2905">
        <v>1646660</v>
      </c>
      <c r="AE2905">
        <v>4.9459999999999997</v>
      </c>
      <c r="AF2905">
        <v>6.7000000000000004E-2</v>
      </c>
      <c r="AG2905">
        <v>14.9</v>
      </c>
      <c r="AH2905" t="s">
        <v>204</v>
      </c>
      <c r="AI2905">
        <v>396079643</v>
      </c>
      <c r="AJ2905">
        <v>213441061</v>
      </c>
      <c r="AK2905">
        <v>188283395</v>
      </c>
      <c r="AL2905">
        <v>3926838</v>
      </c>
      <c r="AM2905">
        <v>406956</v>
      </c>
      <c r="AN2905">
        <v>678103</v>
      </c>
      <c r="AO2905">
        <v>119.3</v>
      </c>
      <c r="AP2905">
        <v>64.290000000000006</v>
      </c>
      <c r="AQ2905">
        <v>56.71</v>
      </c>
      <c r="AR2905">
        <v>1.18</v>
      </c>
      <c r="AS2905">
        <v>2042</v>
      </c>
      <c r="AT2905">
        <v>240746</v>
      </c>
      <c r="AU2905">
        <v>7.2999999999999995E-2</v>
      </c>
      <c r="AV2905">
        <v>56.02</v>
      </c>
      <c r="AW2905">
        <v>332915074</v>
      </c>
      <c r="AX2905">
        <v>35.607999999999997</v>
      </c>
      <c r="AY2905">
        <v>38.299999999999997</v>
      </c>
      <c r="AZ2905">
        <v>15.413</v>
      </c>
      <c r="BA2905">
        <v>9.7319999999999993</v>
      </c>
      <c r="BB2905">
        <v>54225.446000000004</v>
      </c>
      <c r="BC2905">
        <v>1.2</v>
      </c>
      <c r="BD2905">
        <v>151.089</v>
      </c>
      <c r="BE2905">
        <v>10.79</v>
      </c>
      <c r="BF2905">
        <v>19.100000000000001</v>
      </c>
      <c r="BG2905">
        <v>24.6</v>
      </c>
      <c r="BI2905">
        <v>2.77</v>
      </c>
      <c r="BJ2905">
        <v>78.86</v>
      </c>
      <c r="BK2905">
        <v>0.92600000000000005</v>
      </c>
      <c r="BL2905">
        <v>803037.2</v>
      </c>
      <c r="BM2905">
        <v>15.69</v>
      </c>
      <c r="BN2905">
        <v>32.4</v>
      </c>
      <c r="BO2905">
        <v>2412.1382980693702</v>
      </c>
    </row>
    <row r="2906" spans="1:67" x14ac:dyDescent="0.3">
      <c r="A2906" t="s">
        <v>210</v>
      </c>
      <c r="B2906" t="s">
        <v>211</v>
      </c>
      <c r="C2906" t="s">
        <v>116</v>
      </c>
      <c r="D2906" s="33">
        <v>44466</v>
      </c>
      <c r="E2906">
        <v>43181915</v>
      </c>
      <c r="F2906">
        <v>155262</v>
      </c>
      <c r="G2906">
        <v>118220.571</v>
      </c>
      <c r="H2906">
        <v>691711</v>
      </c>
      <c r="I2906">
        <v>2279</v>
      </c>
      <c r="J2906">
        <v>2080.5709999999999</v>
      </c>
      <c r="K2906">
        <v>129708.5</v>
      </c>
      <c r="L2906">
        <v>466.37099999999998</v>
      </c>
      <c r="M2906">
        <v>355.10700000000003</v>
      </c>
      <c r="N2906">
        <v>2077.7399999999998</v>
      </c>
      <c r="O2906">
        <v>6.8460000000000001</v>
      </c>
      <c r="P2906">
        <v>6.25</v>
      </c>
      <c r="Q2906">
        <v>0.89</v>
      </c>
      <c r="R2906">
        <v>21256</v>
      </c>
      <c r="S2906">
        <v>63.847999999999999</v>
      </c>
      <c r="T2906">
        <v>73886</v>
      </c>
      <c r="U2906">
        <v>221.93600000000001</v>
      </c>
      <c r="X2906">
        <v>60985</v>
      </c>
      <c r="Y2906">
        <v>183.185</v>
      </c>
      <c r="Z2906">
        <v>1232168</v>
      </c>
      <c r="AA2906">
        <v>579473397</v>
      </c>
      <c r="AB2906">
        <v>1740.604</v>
      </c>
      <c r="AC2906">
        <v>3.7010000000000001</v>
      </c>
      <c r="AD2906">
        <v>1624255</v>
      </c>
      <c r="AE2906">
        <v>4.8789999999999996</v>
      </c>
      <c r="AF2906">
        <v>6.7000000000000004E-2</v>
      </c>
      <c r="AG2906">
        <v>14.9</v>
      </c>
      <c r="AH2906" t="s">
        <v>204</v>
      </c>
      <c r="AI2906">
        <v>397101309</v>
      </c>
      <c r="AJ2906">
        <v>213741556</v>
      </c>
      <c r="AK2906">
        <v>188506919</v>
      </c>
      <c r="AL2906">
        <v>4435697</v>
      </c>
      <c r="AM2906">
        <v>1021666</v>
      </c>
      <c r="AN2906">
        <v>726049</v>
      </c>
      <c r="AO2906">
        <v>119.61</v>
      </c>
      <c r="AP2906">
        <v>64.38</v>
      </c>
      <c r="AQ2906">
        <v>56.78</v>
      </c>
      <c r="AR2906">
        <v>1.34</v>
      </c>
      <c r="AS2906">
        <v>2187</v>
      </c>
      <c r="AT2906">
        <v>245558</v>
      </c>
      <c r="AU2906">
        <v>7.3999999999999996E-2</v>
      </c>
      <c r="AV2906">
        <v>56.02</v>
      </c>
      <c r="AW2906">
        <v>332915074</v>
      </c>
      <c r="AX2906">
        <v>35.607999999999997</v>
      </c>
      <c r="AY2906">
        <v>38.299999999999997</v>
      </c>
      <c r="AZ2906">
        <v>15.413</v>
      </c>
      <c r="BA2906">
        <v>9.7319999999999993</v>
      </c>
      <c r="BB2906">
        <v>54225.446000000004</v>
      </c>
      <c r="BC2906">
        <v>1.2</v>
      </c>
      <c r="BD2906">
        <v>151.089</v>
      </c>
      <c r="BE2906">
        <v>10.79</v>
      </c>
      <c r="BF2906">
        <v>19.100000000000001</v>
      </c>
      <c r="BG2906">
        <v>24.6</v>
      </c>
      <c r="BI2906">
        <v>2.77</v>
      </c>
      <c r="BJ2906">
        <v>78.86</v>
      </c>
      <c r="BK2906">
        <v>0.92600000000000005</v>
      </c>
    </row>
    <row r="2907" spans="1:67" x14ac:dyDescent="0.3">
      <c r="A2907" t="s">
        <v>210</v>
      </c>
      <c r="B2907" t="s">
        <v>211</v>
      </c>
      <c r="C2907" t="s">
        <v>116</v>
      </c>
      <c r="D2907" s="33">
        <v>44467</v>
      </c>
      <c r="E2907">
        <v>43294809</v>
      </c>
      <c r="F2907">
        <v>112894</v>
      </c>
      <c r="G2907">
        <v>116955.28599999999</v>
      </c>
      <c r="H2907">
        <v>694213</v>
      </c>
      <c r="I2907">
        <v>2502</v>
      </c>
      <c r="J2907">
        <v>2088</v>
      </c>
      <c r="K2907">
        <v>130047.60799999999</v>
      </c>
      <c r="L2907">
        <v>339.108</v>
      </c>
      <c r="M2907">
        <v>351.30700000000002</v>
      </c>
      <c r="N2907">
        <v>2085.2559999999999</v>
      </c>
      <c r="O2907">
        <v>7.5149999999999997</v>
      </c>
      <c r="P2907">
        <v>6.2720000000000002</v>
      </c>
      <c r="Q2907">
        <v>0.88</v>
      </c>
      <c r="R2907">
        <v>20882</v>
      </c>
      <c r="S2907">
        <v>62.725000000000001</v>
      </c>
      <c r="T2907">
        <v>72525</v>
      </c>
      <c r="U2907">
        <v>217.84800000000001</v>
      </c>
      <c r="X2907">
        <v>59737</v>
      </c>
      <c r="Y2907">
        <v>179.43600000000001</v>
      </c>
      <c r="Z2907">
        <v>1878849</v>
      </c>
      <c r="AA2907">
        <v>581352246</v>
      </c>
      <c r="AB2907">
        <v>1746.248</v>
      </c>
      <c r="AC2907">
        <v>5.6440000000000001</v>
      </c>
      <c r="AD2907">
        <v>1617728</v>
      </c>
      <c r="AE2907">
        <v>4.859</v>
      </c>
      <c r="AF2907">
        <v>6.6000000000000003E-2</v>
      </c>
      <c r="AG2907">
        <v>15.2</v>
      </c>
      <c r="AH2907" t="s">
        <v>204</v>
      </c>
      <c r="AI2907">
        <v>398224453</v>
      </c>
      <c r="AJ2907">
        <v>214033964</v>
      </c>
      <c r="AK2907">
        <v>188811055</v>
      </c>
      <c r="AL2907">
        <v>4974126</v>
      </c>
      <c r="AM2907">
        <v>1123144</v>
      </c>
      <c r="AN2907">
        <v>790429</v>
      </c>
      <c r="AO2907">
        <v>119.94</v>
      </c>
      <c r="AP2907">
        <v>64.47</v>
      </c>
      <c r="AQ2907">
        <v>56.87</v>
      </c>
      <c r="AR2907">
        <v>1.5</v>
      </c>
      <c r="AS2907">
        <v>2381</v>
      </c>
      <c r="AT2907">
        <v>249954</v>
      </c>
      <c r="AU2907">
        <v>7.4999999999999997E-2</v>
      </c>
      <c r="AV2907">
        <v>56.02</v>
      </c>
      <c r="AW2907">
        <v>332915074</v>
      </c>
      <c r="AX2907">
        <v>35.607999999999997</v>
      </c>
      <c r="AY2907">
        <v>38.299999999999997</v>
      </c>
      <c r="AZ2907">
        <v>15.413</v>
      </c>
      <c r="BA2907">
        <v>9.7319999999999993</v>
      </c>
      <c r="BB2907">
        <v>54225.446000000004</v>
      </c>
      <c r="BC2907">
        <v>1.2</v>
      </c>
      <c r="BD2907">
        <v>151.089</v>
      </c>
      <c r="BE2907">
        <v>10.79</v>
      </c>
      <c r="BF2907">
        <v>19.100000000000001</v>
      </c>
      <c r="BG2907">
        <v>24.6</v>
      </c>
      <c r="BI2907">
        <v>2.77</v>
      </c>
      <c r="BJ2907">
        <v>78.86</v>
      </c>
      <c r="BK2907">
        <v>0.92600000000000005</v>
      </c>
    </row>
    <row r="2908" spans="1:67" x14ac:dyDescent="0.3">
      <c r="A2908" t="s">
        <v>210</v>
      </c>
      <c r="B2908" t="s">
        <v>211</v>
      </c>
      <c r="C2908" t="s">
        <v>116</v>
      </c>
      <c r="D2908" s="33">
        <v>44468</v>
      </c>
      <c r="E2908">
        <v>43416254</v>
      </c>
      <c r="F2908">
        <v>121445</v>
      </c>
      <c r="G2908">
        <v>115534</v>
      </c>
      <c r="H2908">
        <v>696831</v>
      </c>
      <c r="I2908">
        <v>2618</v>
      </c>
      <c r="J2908">
        <v>2079</v>
      </c>
      <c r="K2908">
        <v>130412.401</v>
      </c>
      <c r="L2908">
        <v>364.79300000000001</v>
      </c>
      <c r="M2908">
        <v>347.03699999999998</v>
      </c>
      <c r="N2908">
        <v>2093.1190000000001</v>
      </c>
      <c r="O2908">
        <v>7.8639999999999999</v>
      </c>
      <c r="P2908">
        <v>6.2450000000000001</v>
      </c>
      <c r="Q2908">
        <v>0.88</v>
      </c>
      <c r="R2908">
        <v>20406</v>
      </c>
      <c r="S2908">
        <v>61.295000000000002</v>
      </c>
      <c r="T2908">
        <v>70722</v>
      </c>
      <c r="U2908">
        <v>212.43299999999999</v>
      </c>
      <c r="X2908">
        <v>58285</v>
      </c>
      <c r="Y2908">
        <v>175.07499999999999</v>
      </c>
      <c r="Z2908">
        <v>2012045</v>
      </c>
      <c r="AA2908">
        <v>583364291</v>
      </c>
      <c r="AB2908">
        <v>1752.2919999999999</v>
      </c>
      <c r="AC2908">
        <v>6.0439999999999996</v>
      </c>
      <c r="AD2908">
        <v>1610548</v>
      </c>
      <c r="AE2908">
        <v>4.8380000000000001</v>
      </c>
      <c r="AF2908">
        <v>6.6000000000000003E-2</v>
      </c>
      <c r="AG2908">
        <v>15.2</v>
      </c>
      <c r="AH2908" t="s">
        <v>204</v>
      </c>
      <c r="AI2908">
        <v>399353996</v>
      </c>
      <c r="AJ2908">
        <v>214324245</v>
      </c>
      <c r="AK2908">
        <v>189122906</v>
      </c>
      <c r="AL2908">
        <v>5514504</v>
      </c>
      <c r="AM2908">
        <v>1129543</v>
      </c>
      <c r="AN2908">
        <v>857246</v>
      </c>
      <c r="AO2908">
        <v>120.28</v>
      </c>
      <c r="AP2908">
        <v>64.55</v>
      </c>
      <c r="AQ2908">
        <v>56.96</v>
      </c>
      <c r="AR2908">
        <v>1.66</v>
      </c>
      <c r="AS2908">
        <v>2582</v>
      </c>
      <c r="AT2908">
        <v>255107</v>
      </c>
      <c r="AU2908">
        <v>7.6999999999999999E-2</v>
      </c>
      <c r="AV2908">
        <v>56.02</v>
      </c>
      <c r="AW2908">
        <v>332915074</v>
      </c>
      <c r="AX2908">
        <v>35.607999999999997</v>
      </c>
      <c r="AY2908">
        <v>38.299999999999997</v>
      </c>
      <c r="AZ2908">
        <v>15.413</v>
      </c>
      <c r="BA2908">
        <v>9.7319999999999993</v>
      </c>
      <c r="BB2908">
        <v>54225.446000000004</v>
      </c>
      <c r="BC2908">
        <v>1.2</v>
      </c>
      <c r="BD2908">
        <v>151.089</v>
      </c>
      <c r="BE2908">
        <v>10.79</v>
      </c>
      <c r="BF2908">
        <v>19.100000000000001</v>
      </c>
      <c r="BG2908">
        <v>24.6</v>
      </c>
      <c r="BI2908">
        <v>2.77</v>
      </c>
      <c r="BJ2908">
        <v>78.86</v>
      </c>
      <c r="BK2908">
        <v>0.92600000000000005</v>
      </c>
    </row>
    <row r="2909" spans="1:67" x14ac:dyDescent="0.3">
      <c r="A2909" t="s">
        <v>210</v>
      </c>
      <c r="B2909" t="s">
        <v>211</v>
      </c>
      <c r="C2909" t="s">
        <v>116</v>
      </c>
      <c r="D2909" s="33">
        <v>44469</v>
      </c>
      <c r="E2909">
        <v>43526764</v>
      </c>
      <c r="F2909">
        <v>110510</v>
      </c>
      <c r="G2909">
        <v>112871.143</v>
      </c>
      <c r="H2909">
        <v>699635</v>
      </c>
      <c r="I2909">
        <v>2804</v>
      </c>
      <c r="J2909">
        <v>2009.7139999999999</v>
      </c>
      <c r="K2909">
        <v>130744.34699999999</v>
      </c>
      <c r="L2909">
        <v>331.947</v>
      </c>
      <c r="M2909">
        <v>339.03899999999999</v>
      </c>
      <c r="N2909">
        <v>2101.5419999999999</v>
      </c>
      <c r="O2909">
        <v>8.423</v>
      </c>
      <c r="P2909">
        <v>6.0369999999999999</v>
      </c>
      <c r="Q2909">
        <v>0.88</v>
      </c>
      <c r="R2909">
        <v>19802</v>
      </c>
      <c r="S2909">
        <v>59.481000000000002</v>
      </c>
      <c r="T2909">
        <v>68918</v>
      </c>
      <c r="U2909">
        <v>207.01400000000001</v>
      </c>
      <c r="X2909">
        <v>56959</v>
      </c>
      <c r="Y2909">
        <v>171.09200000000001</v>
      </c>
      <c r="Z2909">
        <v>1936243</v>
      </c>
      <c r="AA2909">
        <v>585300534</v>
      </c>
      <c r="AB2909">
        <v>1758.1079999999999</v>
      </c>
      <c r="AC2909">
        <v>5.8159999999999998</v>
      </c>
      <c r="AD2909">
        <v>1601528</v>
      </c>
      <c r="AE2909">
        <v>4.8109999999999999</v>
      </c>
      <c r="AF2909">
        <v>6.5000000000000002E-2</v>
      </c>
      <c r="AG2909">
        <v>15.4</v>
      </c>
      <c r="AH2909" t="s">
        <v>204</v>
      </c>
      <c r="AI2909">
        <v>400504892</v>
      </c>
      <c r="AJ2909">
        <v>214615290</v>
      </c>
      <c r="AK2909">
        <v>189443416</v>
      </c>
      <c r="AL2909">
        <v>6068517</v>
      </c>
      <c r="AM2909">
        <v>1150896</v>
      </c>
      <c r="AN2909">
        <v>925708</v>
      </c>
      <c r="AO2909">
        <v>120.63</v>
      </c>
      <c r="AP2909">
        <v>64.64</v>
      </c>
      <c r="AQ2909">
        <v>57.06</v>
      </c>
      <c r="AR2909">
        <v>1.83</v>
      </c>
      <c r="AS2909">
        <v>2788</v>
      </c>
      <c r="AT2909">
        <v>260157</v>
      </c>
      <c r="AU2909">
        <v>7.8E-2</v>
      </c>
      <c r="AV2909">
        <v>56.02</v>
      </c>
      <c r="AW2909">
        <v>332915074</v>
      </c>
      <c r="AX2909">
        <v>35.607999999999997</v>
      </c>
      <c r="AY2909">
        <v>38.299999999999997</v>
      </c>
      <c r="AZ2909">
        <v>15.413</v>
      </c>
      <c r="BA2909">
        <v>9.7319999999999993</v>
      </c>
      <c r="BB2909">
        <v>54225.446000000004</v>
      </c>
      <c r="BC2909">
        <v>1.2</v>
      </c>
      <c r="BD2909">
        <v>151.089</v>
      </c>
      <c r="BE2909">
        <v>10.79</v>
      </c>
      <c r="BF2909">
        <v>19.100000000000001</v>
      </c>
      <c r="BG2909">
        <v>24.6</v>
      </c>
      <c r="BI2909">
        <v>2.77</v>
      </c>
      <c r="BJ2909">
        <v>78.86</v>
      </c>
      <c r="BK2909">
        <v>0.92600000000000005</v>
      </c>
    </row>
    <row r="2910" spans="1:67" x14ac:dyDescent="0.3">
      <c r="A2910" t="s">
        <v>210</v>
      </c>
      <c r="B2910" t="s">
        <v>211</v>
      </c>
      <c r="C2910" t="s">
        <v>116</v>
      </c>
      <c r="D2910" s="33">
        <v>44470</v>
      </c>
      <c r="E2910">
        <v>43681514</v>
      </c>
      <c r="F2910">
        <v>154750</v>
      </c>
      <c r="G2910">
        <v>110009.857</v>
      </c>
      <c r="H2910">
        <v>701770</v>
      </c>
      <c r="I2910">
        <v>2135</v>
      </c>
      <c r="J2910">
        <v>1961.2860000000001</v>
      </c>
      <c r="K2910">
        <v>131209.18</v>
      </c>
      <c r="L2910">
        <v>464.83300000000003</v>
      </c>
      <c r="M2910">
        <v>330.44400000000002</v>
      </c>
      <c r="N2910">
        <v>2107.9549999999999</v>
      </c>
      <c r="O2910">
        <v>6.4130000000000003</v>
      </c>
      <c r="P2910">
        <v>5.891</v>
      </c>
      <c r="Q2910">
        <v>0.89</v>
      </c>
      <c r="R2910">
        <v>19272</v>
      </c>
      <c r="S2910">
        <v>57.889000000000003</v>
      </c>
      <c r="T2910">
        <v>67124</v>
      </c>
      <c r="U2910">
        <v>201.625</v>
      </c>
      <c r="X2910">
        <v>55838</v>
      </c>
      <c r="Y2910">
        <v>167.72399999999999</v>
      </c>
      <c r="Z2910">
        <v>1829522</v>
      </c>
      <c r="AA2910">
        <v>587130056</v>
      </c>
      <c r="AB2910">
        <v>1763.6030000000001</v>
      </c>
      <c r="AC2910">
        <v>5.4950000000000001</v>
      </c>
      <c r="AD2910">
        <v>1588827</v>
      </c>
      <c r="AE2910">
        <v>4.7720000000000002</v>
      </c>
      <c r="AF2910">
        <v>6.4000000000000001E-2</v>
      </c>
      <c r="AG2910">
        <v>15.6</v>
      </c>
      <c r="AH2910" t="s">
        <v>204</v>
      </c>
      <c r="AI2910">
        <v>401801263</v>
      </c>
      <c r="AJ2910">
        <v>214932116</v>
      </c>
      <c r="AK2910">
        <v>189822313</v>
      </c>
      <c r="AL2910">
        <v>6681213</v>
      </c>
      <c r="AM2910">
        <v>1296371</v>
      </c>
      <c r="AN2910">
        <v>971025</v>
      </c>
      <c r="AO2910">
        <v>121.02</v>
      </c>
      <c r="AP2910">
        <v>64.739999999999995</v>
      </c>
      <c r="AQ2910">
        <v>57.17</v>
      </c>
      <c r="AR2910">
        <v>2.0099999999999998</v>
      </c>
      <c r="AS2910">
        <v>2925</v>
      </c>
      <c r="AT2910">
        <v>259387</v>
      </c>
      <c r="AU2910">
        <v>7.8E-2</v>
      </c>
      <c r="AV2910">
        <v>56.02</v>
      </c>
      <c r="AW2910">
        <v>332915074</v>
      </c>
      <c r="AX2910">
        <v>35.607999999999997</v>
      </c>
      <c r="AY2910">
        <v>38.299999999999997</v>
      </c>
      <c r="AZ2910">
        <v>15.413</v>
      </c>
      <c r="BA2910">
        <v>9.7319999999999993</v>
      </c>
      <c r="BB2910">
        <v>54225.446000000004</v>
      </c>
      <c r="BC2910">
        <v>1.2</v>
      </c>
      <c r="BD2910">
        <v>151.089</v>
      </c>
      <c r="BE2910">
        <v>10.79</v>
      </c>
      <c r="BF2910">
        <v>19.100000000000001</v>
      </c>
      <c r="BG2910">
        <v>24.6</v>
      </c>
      <c r="BI2910">
        <v>2.77</v>
      </c>
      <c r="BJ2910">
        <v>78.86</v>
      </c>
      <c r="BK2910">
        <v>0.92600000000000005</v>
      </c>
    </row>
    <row r="2911" spans="1:67" x14ac:dyDescent="0.3">
      <c r="A2911" t="s">
        <v>210</v>
      </c>
      <c r="B2911" t="s">
        <v>211</v>
      </c>
      <c r="C2911" t="s">
        <v>116</v>
      </c>
      <c r="D2911" s="33">
        <v>44471</v>
      </c>
      <c r="E2911">
        <v>43730149</v>
      </c>
      <c r="F2911">
        <v>48635</v>
      </c>
      <c r="G2911">
        <v>108265.857</v>
      </c>
      <c r="H2911">
        <v>702593</v>
      </c>
      <c r="I2911">
        <v>823</v>
      </c>
      <c r="J2911">
        <v>1961.143</v>
      </c>
      <c r="K2911">
        <v>131355.269</v>
      </c>
      <c r="L2911">
        <v>146.08799999999999</v>
      </c>
      <c r="M2911">
        <v>325.20600000000002</v>
      </c>
      <c r="N2911">
        <v>2110.4270000000001</v>
      </c>
      <c r="O2911">
        <v>2.472</v>
      </c>
      <c r="P2911">
        <v>5.891</v>
      </c>
      <c r="Q2911">
        <v>0.89</v>
      </c>
      <c r="R2911">
        <v>18942</v>
      </c>
      <c r="S2911">
        <v>56.896999999999998</v>
      </c>
      <c r="T2911">
        <v>64834</v>
      </c>
      <c r="U2911">
        <v>194.74600000000001</v>
      </c>
      <c r="X2911">
        <v>54719</v>
      </c>
      <c r="Y2911">
        <v>164.363</v>
      </c>
      <c r="Z2911">
        <v>1321083</v>
      </c>
      <c r="AA2911">
        <v>588451139</v>
      </c>
      <c r="AB2911">
        <v>1767.5709999999999</v>
      </c>
      <c r="AC2911">
        <v>3.968</v>
      </c>
      <c r="AD2911">
        <v>1584213</v>
      </c>
      <c r="AE2911">
        <v>4.7590000000000003</v>
      </c>
      <c r="AF2911">
        <v>6.3E-2</v>
      </c>
      <c r="AG2911">
        <v>15.9</v>
      </c>
      <c r="AH2911" t="s">
        <v>204</v>
      </c>
      <c r="AI2911">
        <v>402427177</v>
      </c>
      <c r="AJ2911">
        <v>215106818</v>
      </c>
      <c r="AK2911">
        <v>190029787</v>
      </c>
      <c r="AL2911">
        <v>6931332</v>
      </c>
      <c r="AM2911">
        <v>625914</v>
      </c>
      <c r="AN2911">
        <v>964927</v>
      </c>
      <c r="AO2911">
        <v>121.21</v>
      </c>
      <c r="AP2911">
        <v>64.790000000000006</v>
      </c>
      <c r="AQ2911">
        <v>57.24</v>
      </c>
      <c r="AR2911">
        <v>2.09</v>
      </c>
      <c r="AS2911">
        <v>2906</v>
      </c>
      <c r="AT2911">
        <v>255199</v>
      </c>
      <c r="AU2911">
        <v>7.6999999999999999E-2</v>
      </c>
      <c r="AV2911">
        <v>56.02</v>
      </c>
      <c r="AW2911">
        <v>332915074</v>
      </c>
      <c r="AX2911">
        <v>35.607999999999997</v>
      </c>
      <c r="AY2911">
        <v>38.299999999999997</v>
      </c>
      <c r="AZ2911">
        <v>15.413</v>
      </c>
      <c r="BA2911">
        <v>9.7319999999999993</v>
      </c>
      <c r="BB2911">
        <v>54225.446000000004</v>
      </c>
      <c r="BC2911">
        <v>1.2</v>
      </c>
      <c r="BD2911">
        <v>151.089</v>
      </c>
      <c r="BE2911">
        <v>10.79</v>
      </c>
      <c r="BF2911">
        <v>19.100000000000001</v>
      </c>
      <c r="BG2911">
        <v>24.6</v>
      </c>
      <c r="BI2911">
        <v>2.77</v>
      </c>
      <c r="BJ2911">
        <v>78.86</v>
      </c>
      <c r="BK2911">
        <v>0.92600000000000005</v>
      </c>
    </row>
    <row r="2912" spans="1:67" x14ac:dyDescent="0.3">
      <c r="A2912" t="s">
        <v>210</v>
      </c>
      <c r="B2912" t="s">
        <v>211</v>
      </c>
      <c r="C2912" t="s">
        <v>116</v>
      </c>
      <c r="D2912" s="33">
        <v>44472</v>
      </c>
      <c r="E2912">
        <v>43774909</v>
      </c>
      <c r="F2912">
        <v>44760</v>
      </c>
      <c r="G2912">
        <v>106893.71400000001</v>
      </c>
      <c r="H2912">
        <v>703127</v>
      </c>
      <c r="I2912">
        <v>534</v>
      </c>
      <c r="J2912">
        <v>1956.4290000000001</v>
      </c>
      <c r="K2912">
        <v>131489.717</v>
      </c>
      <c r="L2912">
        <v>134.44900000000001</v>
      </c>
      <c r="M2912">
        <v>321.084</v>
      </c>
      <c r="N2912">
        <v>2112.0309999999999</v>
      </c>
      <c r="O2912">
        <v>1.6040000000000001</v>
      </c>
      <c r="P2912">
        <v>5.8769999999999998</v>
      </c>
      <c r="Q2912">
        <v>0.89</v>
      </c>
      <c r="R2912">
        <v>18770</v>
      </c>
      <c r="S2912">
        <v>56.381</v>
      </c>
      <c r="T2912">
        <v>64381</v>
      </c>
      <c r="U2912">
        <v>193.386</v>
      </c>
      <c r="X2912">
        <v>53735</v>
      </c>
      <c r="Y2912">
        <v>161.40799999999999</v>
      </c>
      <c r="Z2912">
        <v>802118</v>
      </c>
      <c r="AA2912">
        <v>589253257</v>
      </c>
      <c r="AB2912">
        <v>1769.981</v>
      </c>
      <c r="AC2912">
        <v>2.4089999999999998</v>
      </c>
      <c r="AD2912">
        <v>1573147</v>
      </c>
      <c r="AE2912">
        <v>4.7249999999999996</v>
      </c>
      <c r="AF2912">
        <v>6.3E-2</v>
      </c>
      <c r="AG2912">
        <v>15.9</v>
      </c>
      <c r="AH2912" t="s">
        <v>204</v>
      </c>
      <c r="AI2912">
        <v>402791358</v>
      </c>
      <c r="AJ2912">
        <v>215213781</v>
      </c>
      <c r="AK2912">
        <v>190160359</v>
      </c>
      <c r="AL2912">
        <v>7060402</v>
      </c>
      <c r="AM2912">
        <v>364181</v>
      </c>
      <c r="AN2912">
        <v>958816</v>
      </c>
      <c r="AO2912">
        <v>121.32</v>
      </c>
      <c r="AP2912">
        <v>64.819999999999993</v>
      </c>
      <c r="AQ2912">
        <v>57.28</v>
      </c>
      <c r="AR2912">
        <v>2.13</v>
      </c>
      <c r="AS2912">
        <v>2888</v>
      </c>
      <c r="AT2912">
        <v>253246</v>
      </c>
      <c r="AU2912">
        <v>7.5999999999999998E-2</v>
      </c>
      <c r="AV2912">
        <v>56.02</v>
      </c>
      <c r="AW2912">
        <v>332915074</v>
      </c>
      <c r="AX2912">
        <v>35.607999999999997</v>
      </c>
      <c r="AY2912">
        <v>38.299999999999997</v>
      </c>
      <c r="AZ2912">
        <v>15.413</v>
      </c>
      <c r="BA2912">
        <v>9.7319999999999993</v>
      </c>
      <c r="BB2912">
        <v>54225.446000000004</v>
      </c>
      <c r="BC2912">
        <v>1.2</v>
      </c>
      <c r="BD2912">
        <v>151.089</v>
      </c>
      <c r="BE2912">
        <v>10.79</v>
      </c>
      <c r="BF2912">
        <v>19.100000000000001</v>
      </c>
      <c r="BG2912">
        <v>24.6</v>
      </c>
      <c r="BI2912">
        <v>2.77</v>
      </c>
      <c r="BJ2912">
        <v>78.86</v>
      </c>
      <c r="BK2912">
        <v>0.92600000000000005</v>
      </c>
      <c r="BL2912">
        <v>819485.6</v>
      </c>
      <c r="BM2912">
        <v>15.85</v>
      </c>
      <c r="BN2912">
        <v>30.45</v>
      </c>
      <c r="BO2912">
        <v>2461.54549313078</v>
      </c>
    </row>
    <row r="2913" spans="1:67" x14ac:dyDescent="0.3">
      <c r="A2913" t="s">
        <v>210</v>
      </c>
      <c r="B2913" t="s">
        <v>211</v>
      </c>
      <c r="C2913" t="s">
        <v>116</v>
      </c>
      <c r="D2913" s="33">
        <v>44473</v>
      </c>
      <c r="E2913">
        <v>43917271</v>
      </c>
      <c r="F2913">
        <v>142362</v>
      </c>
      <c r="G2913">
        <v>105050.857</v>
      </c>
      <c r="H2913">
        <v>705050</v>
      </c>
      <c r="I2913">
        <v>1923</v>
      </c>
      <c r="J2913">
        <v>1905.5709999999999</v>
      </c>
      <c r="K2913">
        <v>131917.34</v>
      </c>
      <c r="L2913">
        <v>427.62299999999999</v>
      </c>
      <c r="M2913">
        <v>315.54899999999998</v>
      </c>
      <c r="N2913">
        <v>2117.8069999999998</v>
      </c>
      <c r="O2913">
        <v>5.7759999999999998</v>
      </c>
      <c r="P2913">
        <v>5.7240000000000002</v>
      </c>
      <c r="Q2913">
        <v>0.89</v>
      </c>
      <c r="R2913">
        <v>18674</v>
      </c>
      <c r="S2913">
        <v>56.091999999999999</v>
      </c>
      <c r="T2913">
        <v>64486</v>
      </c>
      <c r="U2913">
        <v>193.70099999999999</v>
      </c>
      <c r="X2913">
        <v>52896</v>
      </c>
      <c r="Y2913">
        <v>158.887</v>
      </c>
      <c r="Z2913">
        <v>1276158</v>
      </c>
      <c r="AA2913">
        <v>590529415</v>
      </c>
      <c r="AB2913">
        <v>1773.8140000000001</v>
      </c>
      <c r="AC2913">
        <v>3.8330000000000002</v>
      </c>
      <c r="AD2913">
        <v>1579431</v>
      </c>
      <c r="AE2913">
        <v>4.7439999999999998</v>
      </c>
      <c r="AF2913">
        <v>6.2E-2</v>
      </c>
      <c r="AG2913">
        <v>16.100000000000001</v>
      </c>
      <c r="AH2913" t="s">
        <v>204</v>
      </c>
      <c r="AI2913">
        <v>403765889</v>
      </c>
      <c r="AJ2913">
        <v>215462596</v>
      </c>
      <c r="AK2913">
        <v>190417262</v>
      </c>
      <c r="AL2913">
        <v>7540368</v>
      </c>
      <c r="AM2913">
        <v>974531</v>
      </c>
      <c r="AN2913">
        <v>952083</v>
      </c>
      <c r="AO2913">
        <v>121.61</v>
      </c>
      <c r="AP2913">
        <v>64.900000000000006</v>
      </c>
      <c r="AQ2913">
        <v>57.35</v>
      </c>
      <c r="AR2913">
        <v>2.27</v>
      </c>
      <c r="AS2913">
        <v>2868</v>
      </c>
      <c r="AT2913">
        <v>245863</v>
      </c>
      <c r="AU2913">
        <v>7.3999999999999996E-2</v>
      </c>
      <c r="AV2913">
        <v>56.02</v>
      </c>
      <c r="AW2913">
        <v>332915074</v>
      </c>
      <c r="AX2913">
        <v>35.607999999999997</v>
      </c>
      <c r="AY2913">
        <v>38.299999999999997</v>
      </c>
      <c r="AZ2913">
        <v>15.413</v>
      </c>
      <c r="BA2913">
        <v>9.7319999999999993</v>
      </c>
      <c r="BB2913">
        <v>54225.446000000004</v>
      </c>
      <c r="BC2913">
        <v>1.2</v>
      </c>
      <c r="BD2913">
        <v>151.089</v>
      </c>
      <c r="BE2913">
        <v>10.79</v>
      </c>
      <c r="BF2913">
        <v>19.100000000000001</v>
      </c>
      <c r="BG2913">
        <v>24.6</v>
      </c>
      <c r="BI2913">
        <v>2.77</v>
      </c>
      <c r="BJ2913">
        <v>78.86</v>
      </c>
      <c r="BK2913">
        <v>0.92600000000000005</v>
      </c>
    </row>
    <row r="2914" spans="1:67" x14ac:dyDescent="0.3">
      <c r="A2914" t="s">
        <v>210</v>
      </c>
      <c r="B2914" t="s">
        <v>211</v>
      </c>
      <c r="C2914" t="s">
        <v>116</v>
      </c>
      <c r="D2914" s="33">
        <v>44474</v>
      </c>
      <c r="E2914">
        <v>44012542</v>
      </c>
      <c r="F2914">
        <v>95271</v>
      </c>
      <c r="G2914">
        <v>102533.28599999999</v>
      </c>
      <c r="H2914">
        <v>706917</v>
      </c>
      <c r="I2914">
        <v>1867</v>
      </c>
      <c r="J2914">
        <v>1814.857</v>
      </c>
      <c r="K2914">
        <v>132203.51199999999</v>
      </c>
      <c r="L2914">
        <v>286.17200000000003</v>
      </c>
      <c r="M2914">
        <v>307.98599999999999</v>
      </c>
      <c r="N2914">
        <v>2123.415</v>
      </c>
      <c r="O2914">
        <v>5.6079999999999997</v>
      </c>
      <c r="P2914">
        <v>5.4509999999999996</v>
      </c>
      <c r="Q2914">
        <v>0.88</v>
      </c>
      <c r="R2914">
        <v>18261</v>
      </c>
      <c r="S2914">
        <v>54.851999999999997</v>
      </c>
      <c r="T2914">
        <v>63506</v>
      </c>
      <c r="U2914">
        <v>190.75700000000001</v>
      </c>
      <c r="X2914">
        <v>51910</v>
      </c>
      <c r="Y2914">
        <v>155.92599999999999</v>
      </c>
      <c r="Z2914">
        <v>1847343</v>
      </c>
      <c r="AA2914">
        <v>592376758</v>
      </c>
      <c r="AB2914">
        <v>1779.3630000000001</v>
      </c>
      <c r="AC2914">
        <v>5.5490000000000004</v>
      </c>
      <c r="AD2914">
        <v>1574930</v>
      </c>
      <c r="AE2914">
        <v>4.7309999999999999</v>
      </c>
      <c r="AF2914">
        <v>6.0999999999999999E-2</v>
      </c>
      <c r="AG2914">
        <v>16.399999999999999</v>
      </c>
      <c r="AH2914" t="s">
        <v>204</v>
      </c>
      <c r="AI2914">
        <v>404772254</v>
      </c>
      <c r="AJ2914">
        <v>215708319</v>
      </c>
      <c r="AK2914">
        <v>190674149</v>
      </c>
      <c r="AL2914">
        <v>8056123</v>
      </c>
      <c r="AM2914">
        <v>1006365</v>
      </c>
      <c r="AN2914">
        <v>935400</v>
      </c>
      <c r="AO2914">
        <v>121.92</v>
      </c>
      <c r="AP2914">
        <v>64.97</v>
      </c>
      <c r="AQ2914">
        <v>57.43</v>
      </c>
      <c r="AR2914">
        <v>2.4300000000000002</v>
      </c>
      <c r="AS2914">
        <v>2817</v>
      </c>
      <c r="AT2914">
        <v>239194</v>
      </c>
      <c r="AU2914">
        <v>7.1999999999999995E-2</v>
      </c>
      <c r="AV2914">
        <v>56.02</v>
      </c>
      <c r="AW2914">
        <v>332915074</v>
      </c>
      <c r="AX2914">
        <v>35.607999999999997</v>
      </c>
      <c r="AY2914">
        <v>38.299999999999997</v>
      </c>
      <c r="AZ2914">
        <v>15.413</v>
      </c>
      <c r="BA2914">
        <v>9.7319999999999993</v>
      </c>
      <c r="BB2914">
        <v>54225.446000000004</v>
      </c>
      <c r="BC2914">
        <v>1.2</v>
      </c>
      <c r="BD2914">
        <v>151.089</v>
      </c>
      <c r="BE2914">
        <v>10.79</v>
      </c>
      <c r="BF2914">
        <v>19.100000000000001</v>
      </c>
      <c r="BG2914">
        <v>24.6</v>
      </c>
      <c r="BI2914">
        <v>2.77</v>
      </c>
      <c r="BJ2914">
        <v>78.86</v>
      </c>
      <c r="BK2914">
        <v>0.92600000000000005</v>
      </c>
    </row>
    <row r="2915" spans="1:67" x14ac:dyDescent="0.3">
      <c r="A2915" t="s">
        <v>210</v>
      </c>
      <c r="B2915" t="s">
        <v>211</v>
      </c>
      <c r="C2915" t="s">
        <v>116</v>
      </c>
      <c r="D2915" s="33">
        <v>44475</v>
      </c>
      <c r="E2915">
        <v>44124796</v>
      </c>
      <c r="F2915">
        <v>112254</v>
      </c>
      <c r="G2915">
        <v>101220.28599999999</v>
      </c>
      <c r="H2915">
        <v>709569</v>
      </c>
      <c r="I2915">
        <v>2652</v>
      </c>
      <c r="J2915">
        <v>1819.7139999999999</v>
      </c>
      <c r="K2915">
        <v>132540.69699999999</v>
      </c>
      <c r="L2915">
        <v>337.185</v>
      </c>
      <c r="M2915">
        <v>304.04199999999997</v>
      </c>
      <c r="N2915">
        <v>2131.3809999999999</v>
      </c>
      <c r="O2915">
        <v>7.9660000000000002</v>
      </c>
      <c r="P2915">
        <v>5.4660000000000002</v>
      </c>
      <c r="Q2915">
        <v>0.88</v>
      </c>
      <c r="R2915">
        <v>17915</v>
      </c>
      <c r="S2915">
        <v>53.813000000000002</v>
      </c>
      <c r="T2915">
        <v>62392</v>
      </c>
      <c r="U2915">
        <v>187.411</v>
      </c>
      <c r="X2915">
        <v>51326</v>
      </c>
      <c r="Y2915">
        <v>154.17099999999999</v>
      </c>
      <c r="Z2915">
        <v>1980419</v>
      </c>
      <c r="AA2915">
        <v>594357177</v>
      </c>
      <c r="AB2915">
        <v>1785.3119999999999</v>
      </c>
      <c r="AC2915">
        <v>5.9489999999999998</v>
      </c>
      <c r="AD2915">
        <v>1570412</v>
      </c>
      <c r="AE2915">
        <v>4.7169999999999996</v>
      </c>
      <c r="AF2915">
        <v>0.06</v>
      </c>
      <c r="AG2915">
        <v>16.7</v>
      </c>
      <c r="AH2915" t="s">
        <v>204</v>
      </c>
      <c r="AI2915">
        <v>405793416</v>
      </c>
      <c r="AJ2915">
        <v>215957852</v>
      </c>
      <c r="AK2915">
        <v>190933117</v>
      </c>
      <c r="AL2915">
        <v>8580810</v>
      </c>
      <c r="AM2915">
        <v>1021162</v>
      </c>
      <c r="AN2915">
        <v>919917</v>
      </c>
      <c r="AO2915">
        <v>122.22</v>
      </c>
      <c r="AP2915">
        <v>65.05</v>
      </c>
      <c r="AQ2915">
        <v>57.51</v>
      </c>
      <c r="AR2915">
        <v>2.58</v>
      </c>
      <c r="AS2915">
        <v>2771</v>
      </c>
      <c r="AT2915">
        <v>233372</v>
      </c>
      <c r="AU2915">
        <v>7.0000000000000007E-2</v>
      </c>
      <c r="AV2915">
        <v>56.02</v>
      </c>
      <c r="AW2915">
        <v>332915074</v>
      </c>
      <c r="AX2915">
        <v>35.607999999999997</v>
      </c>
      <c r="AY2915">
        <v>38.299999999999997</v>
      </c>
      <c r="AZ2915">
        <v>15.413</v>
      </c>
      <c r="BA2915">
        <v>9.7319999999999993</v>
      </c>
      <c r="BB2915">
        <v>54225.446000000004</v>
      </c>
      <c r="BC2915">
        <v>1.2</v>
      </c>
      <c r="BD2915">
        <v>151.089</v>
      </c>
      <c r="BE2915">
        <v>10.79</v>
      </c>
      <c r="BF2915">
        <v>19.100000000000001</v>
      </c>
      <c r="BG2915">
        <v>24.6</v>
      </c>
      <c r="BI2915">
        <v>2.77</v>
      </c>
      <c r="BJ2915">
        <v>78.86</v>
      </c>
      <c r="BK2915">
        <v>0.92600000000000005</v>
      </c>
    </row>
    <row r="2916" spans="1:67" x14ac:dyDescent="0.3">
      <c r="A2916" t="s">
        <v>210</v>
      </c>
      <c r="B2916" t="s">
        <v>211</v>
      </c>
      <c r="C2916" t="s">
        <v>116</v>
      </c>
      <c r="D2916" s="33">
        <v>44476</v>
      </c>
      <c r="E2916">
        <v>44226313</v>
      </c>
      <c r="F2916">
        <v>101517</v>
      </c>
      <c r="G2916">
        <v>99935.570999999996</v>
      </c>
      <c r="H2916">
        <v>712038</v>
      </c>
      <c r="I2916">
        <v>2469</v>
      </c>
      <c r="J2916">
        <v>1771.857</v>
      </c>
      <c r="K2916">
        <v>132845.63099999999</v>
      </c>
      <c r="L2916">
        <v>304.93400000000003</v>
      </c>
      <c r="M2916">
        <v>300.18299999999999</v>
      </c>
      <c r="N2916">
        <v>2138.7979999999998</v>
      </c>
      <c r="O2916">
        <v>7.4160000000000004</v>
      </c>
      <c r="P2916">
        <v>5.3220000000000001</v>
      </c>
      <c r="Q2916">
        <v>0.88</v>
      </c>
      <c r="R2916">
        <v>17482</v>
      </c>
      <c r="S2916">
        <v>52.512</v>
      </c>
      <c r="T2916">
        <v>61093</v>
      </c>
      <c r="U2916">
        <v>183.50899999999999</v>
      </c>
      <c r="X2916">
        <v>50750</v>
      </c>
      <c r="Y2916">
        <v>152.441</v>
      </c>
      <c r="Z2916">
        <v>1904039</v>
      </c>
      <c r="AA2916">
        <v>596261216</v>
      </c>
      <c r="AB2916">
        <v>1791.0309999999999</v>
      </c>
      <c r="AC2916">
        <v>5.7190000000000003</v>
      </c>
      <c r="AD2916">
        <v>1565812</v>
      </c>
      <c r="AE2916">
        <v>4.7030000000000003</v>
      </c>
      <c r="AF2916">
        <v>5.8999999999999997E-2</v>
      </c>
      <c r="AG2916">
        <v>16.899999999999999</v>
      </c>
      <c r="AH2916" t="s">
        <v>204</v>
      </c>
      <c r="AI2916">
        <v>406799536</v>
      </c>
      <c r="AJ2916">
        <v>216209679</v>
      </c>
      <c r="AK2916">
        <v>191189107</v>
      </c>
      <c r="AL2916">
        <v>9092407</v>
      </c>
      <c r="AM2916">
        <v>1006120</v>
      </c>
      <c r="AN2916">
        <v>899235</v>
      </c>
      <c r="AO2916">
        <v>122.53</v>
      </c>
      <c r="AP2916">
        <v>65.12</v>
      </c>
      <c r="AQ2916">
        <v>57.59</v>
      </c>
      <c r="AR2916">
        <v>2.74</v>
      </c>
      <c r="AS2916">
        <v>2708</v>
      </c>
      <c r="AT2916">
        <v>227770</v>
      </c>
      <c r="AU2916">
        <v>6.9000000000000006E-2</v>
      </c>
      <c r="AV2916">
        <v>56.02</v>
      </c>
      <c r="AW2916">
        <v>332915074</v>
      </c>
      <c r="AX2916">
        <v>35.607999999999997</v>
      </c>
      <c r="AY2916">
        <v>38.299999999999997</v>
      </c>
      <c r="AZ2916">
        <v>15.413</v>
      </c>
      <c r="BA2916">
        <v>9.7319999999999993</v>
      </c>
      <c r="BB2916">
        <v>54225.446000000004</v>
      </c>
      <c r="BC2916">
        <v>1.2</v>
      </c>
      <c r="BD2916">
        <v>151.089</v>
      </c>
      <c r="BE2916">
        <v>10.79</v>
      </c>
      <c r="BF2916">
        <v>19.100000000000001</v>
      </c>
      <c r="BG2916">
        <v>24.6</v>
      </c>
      <c r="BI2916">
        <v>2.77</v>
      </c>
      <c r="BJ2916">
        <v>78.86</v>
      </c>
      <c r="BK2916">
        <v>0.92600000000000005</v>
      </c>
    </row>
    <row r="2917" spans="1:67" x14ac:dyDescent="0.3">
      <c r="A2917" t="s">
        <v>210</v>
      </c>
      <c r="B2917" t="s">
        <v>211</v>
      </c>
      <c r="C2917" t="s">
        <v>116</v>
      </c>
      <c r="D2917" s="33">
        <v>44477</v>
      </c>
      <c r="E2917">
        <v>44357874</v>
      </c>
      <c r="F2917">
        <v>131561</v>
      </c>
      <c r="G2917">
        <v>96622.857000000004</v>
      </c>
      <c r="H2917">
        <v>713839</v>
      </c>
      <c r="I2917">
        <v>1801</v>
      </c>
      <c r="J2917">
        <v>1724.143</v>
      </c>
      <c r="K2917">
        <v>133240.81</v>
      </c>
      <c r="L2917">
        <v>395.17899999999997</v>
      </c>
      <c r="M2917">
        <v>290.233</v>
      </c>
      <c r="N2917">
        <v>2144.2080000000001</v>
      </c>
      <c r="O2917">
        <v>5.41</v>
      </c>
      <c r="P2917">
        <v>5.1790000000000003</v>
      </c>
      <c r="Q2917">
        <v>0.88</v>
      </c>
      <c r="R2917">
        <v>17010</v>
      </c>
      <c r="S2917">
        <v>51.094000000000001</v>
      </c>
      <c r="T2917">
        <v>59459</v>
      </c>
      <c r="U2917">
        <v>178.601</v>
      </c>
      <c r="X2917">
        <v>50013</v>
      </c>
      <c r="Y2917">
        <v>150.22800000000001</v>
      </c>
      <c r="Z2917">
        <v>1788322</v>
      </c>
      <c r="AA2917">
        <v>598049538</v>
      </c>
      <c r="AB2917">
        <v>1796.403</v>
      </c>
      <c r="AC2917">
        <v>5.3719999999999999</v>
      </c>
      <c r="AD2917">
        <v>1559926</v>
      </c>
      <c r="AE2917">
        <v>4.6859999999999999</v>
      </c>
      <c r="AF2917">
        <v>5.8000000000000003E-2</v>
      </c>
      <c r="AG2917">
        <v>17.2</v>
      </c>
      <c r="AH2917" t="s">
        <v>204</v>
      </c>
      <c r="AI2917">
        <v>407932942</v>
      </c>
      <c r="AJ2917">
        <v>216494125</v>
      </c>
      <c r="AK2917">
        <v>191499400</v>
      </c>
      <c r="AL2917">
        <v>9645047</v>
      </c>
      <c r="AM2917">
        <v>1133406</v>
      </c>
      <c r="AN2917">
        <v>875954</v>
      </c>
      <c r="AO2917">
        <v>122.87</v>
      </c>
      <c r="AP2917">
        <v>65.209999999999994</v>
      </c>
      <c r="AQ2917">
        <v>57.68</v>
      </c>
      <c r="AR2917">
        <v>2.91</v>
      </c>
      <c r="AS2917">
        <v>2638</v>
      </c>
      <c r="AT2917">
        <v>223144</v>
      </c>
      <c r="AU2917">
        <v>6.7000000000000004E-2</v>
      </c>
      <c r="AV2917">
        <v>56.02</v>
      </c>
      <c r="AW2917">
        <v>332915074</v>
      </c>
      <c r="AX2917">
        <v>35.607999999999997</v>
      </c>
      <c r="AY2917">
        <v>38.299999999999997</v>
      </c>
      <c r="AZ2917">
        <v>15.413</v>
      </c>
      <c r="BA2917">
        <v>9.7319999999999993</v>
      </c>
      <c r="BB2917">
        <v>54225.446000000004</v>
      </c>
      <c r="BC2917">
        <v>1.2</v>
      </c>
      <c r="BD2917">
        <v>151.089</v>
      </c>
      <c r="BE2917">
        <v>10.79</v>
      </c>
      <c r="BF2917">
        <v>19.100000000000001</v>
      </c>
      <c r="BG2917">
        <v>24.6</v>
      </c>
      <c r="BI2917">
        <v>2.77</v>
      </c>
      <c r="BJ2917">
        <v>78.86</v>
      </c>
      <c r="BK2917">
        <v>0.92600000000000005</v>
      </c>
    </row>
    <row r="2918" spans="1:67" x14ac:dyDescent="0.3">
      <c r="A2918" t="s">
        <v>210</v>
      </c>
      <c r="B2918" t="s">
        <v>211</v>
      </c>
      <c r="C2918" t="s">
        <v>116</v>
      </c>
      <c r="D2918" s="33">
        <v>44478</v>
      </c>
      <c r="E2918">
        <v>44396957</v>
      </c>
      <c r="F2918">
        <v>39083</v>
      </c>
      <c r="G2918">
        <v>95258.285999999993</v>
      </c>
      <c r="H2918">
        <v>714266</v>
      </c>
      <c r="I2918">
        <v>427</v>
      </c>
      <c r="J2918">
        <v>1667.5709999999999</v>
      </c>
      <c r="K2918">
        <v>133358.20600000001</v>
      </c>
      <c r="L2918">
        <v>117.396</v>
      </c>
      <c r="M2918">
        <v>286.13400000000001</v>
      </c>
      <c r="N2918">
        <v>2145.4899999999998</v>
      </c>
      <c r="O2918">
        <v>1.2829999999999999</v>
      </c>
      <c r="P2918">
        <v>5.0090000000000003</v>
      </c>
      <c r="Q2918">
        <v>0.88</v>
      </c>
      <c r="R2918">
        <v>17622</v>
      </c>
      <c r="S2918">
        <v>52.932000000000002</v>
      </c>
      <c r="T2918">
        <v>57938</v>
      </c>
      <c r="U2918">
        <v>174.03200000000001</v>
      </c>
      <c r="X2918">
        <v>49559</v>
      </c>
      <c r="Y2918">
        <v>148.864</v>
      </c>
      <c r="Z2918">
        <v>1238187</v>
      </c>
      <c r="AA2918">
        <v>599287725</v>
      </c>
      <c r="AB2918">
        <v>1800.1220000000001</v>
      </c>
      <c r="AC2918">
        <v>3.7189999999999999</v>
      </c>
      <c r="AD2918">
        <v>1548084</v>
      </c>
      <c r="AE2918">
        <v>4.6500000000000004</v>
      </c>
      <c r="AF2918">
        <v>5.8000000000000003E-2</v>
      </c>
      <c r="AG2918">
        <v>17.2</v>
      </c>
      <c r="AH2918" t="s">
        <v>204</v>
      </c>
      <c r="AI2918">
        <v>408465781</v>
      </c>
      <c r="AJ2918">
        <v>216642498</v>
      </c>
      <c r="AK2918">
        <v>191667701</v>
      </c>
      <c r="AL2918">
        <v>9867373</v>
      </c>
      <c r="AM2918">
        <v>532839</v>
      </c>
      <c r="AN2918">
        <v>862658</v>
      </c>
      <c r="AO2918">
        <v>123.03</v>
      </c>
      <c r="AP2918">
        <v>65.25</v>
      </c>
      <c r="AQ2918">
        <v>57.73</v>
      </c>
      <c r="AR2918">
        <v>2.97</v>
      </c>
      <c r="AS2918">
        <v>2598</v>
      </c>
      <c r="AT2918">
        <v>219383</v>
      </c>
      <c r="AU2918">
        <v>6.6000000000000003E-2</v>
      </c>
      <c r="AV2918">
        <v>56.02</v>
      </c>
      <c r="AW2918">
        <v>332915074</v>
      </c>
      <c r="AX2918">
        <v>35.607999999999997</v>
      </c>
      <c r="AY2918">
        <v>38.299999999999997</v>
      </c>
      <c r="AZ2918">
        <v>15.413</v>
      </c>
      <c r="BA2918">
        <v>9.7319999999999993</v>
      </c>
      <c r="BB2918">
        <v>54225.446000000004</v>
      </c>
      <c r="BC2918">
        <v>1.2</v>
      </c>
      <c r="BD2918">
        <v>151.089</v>
      </c>
      <c r="BE2918">
        <v>10.79</v>
      </c>
      <c r="BF2918">
        <v>19.100000000000001</v>
      </c>
      <c r="BG2918">
        <v>24.6</v>
      </c>
      <c r="BI2918">
        <v>2.77</v>
      </c>
      <c r="BJ2918">
        <v>78.86</v>
      </c>
      <c r="BK2918">
        <v>0.92600000000000005</v>
      </c>
    </row>
    <row r="2919" spans="1:67" x14ac:dyDescent="0.3">
      <c r="A2919" t="s">
        <v>210</v>
      </c>
      <c r="B2919" t="s">
        <v>211</v>
      </c>
      <c r="C2919" t="s">
        <v>116</v>
      </c>
      <c r="D2919" s="33">
        <v>44479</v>
      </c>
      <c r="E2919">
        <v>44436658</v>
      </c>
      <c r="F2919">
        <v>39701</v>
      </c>
      <c r="G2919">
        <v>94535.570999999996</v>
      </c>
      <c r="H2919">
        <v>714742</v>
      </c>
      <c r="I2919">
        <v>476</v>
      </c>
      <c r="J2919">
        <v>1659.2860000000001</v>
      </c>
      <c r="K2919">
        <v>133477.459</v>
      </c>
      <c r="L2919">
        <v>119.253</v>
      </c>
      <c r="M2919">
        <v>283.96300000000002</v>
      </c>
      <c r="N2919">
        <v>2146.92</v>
      </c>
      <c r="O2919">
        <v>1.43</v>
      </c>
      <c r="P2919">
        <v>4.984</v>
      </c>
      <c r="Q2919">
        <v>0.88</v>
      </c>
      <c r="R2919">
        <v>18131</v>
      </c>
      <c r="S2919">
        <v>54.460999999999999</v>
      </c>
      <c r="T2919">
        <v>57494</v>
      </c>
      <c r="U2919">
        <v>172.69900000000001</v>
      </c>
      <c r="X2919">
        <v>49132</v>
      </c>
      <c r="Y2919">
        <v>147.58099999999999</v>
      </c>
      <c r="Z2919">
        <v>725736</v>
      </c>
      <c r="AA2919">
        <v>600013461</v>
      </c>
      <c r="AB2919">
        <v>1802.3019999999999</v>
      </c>
      <c r="AC2919">
        <v>2.1800000000000002</v>
      </c>
      <c r="AD2919">
        <v>1537172</v>
      </c>
      <c r="AE2919">
        <v>4.617</v>
      </c>
      <c r="AF2919">
        <v>5.8000000000000003E-2</v>
      </c>
      <c r="AG2919">
        <v>17.2</v>
      </c>
      <c r="AH2919" t="s">
        <v>204</v>
      </c>
      <c r="AI2919">
        <v>408778101</v>
      </c>
      <c r="AJ2919">
        <v>216736221</v>
      </c>
      <c r="AK2919">
        <v>191772624</v>
      </c>
      <c r="AL2919">
        <v>9983010</v>
      </c>
      <c r="AM2919">
        <v>312320</v>
      </c>
      <c r="AN2919">
        <v>855249</v>
      </c>
      <c r="AO2919">
        <v>123.12</v>
      </c>
      <c r="AP2919">
        <v>65.28</v>
      </c>
      <c r="AQ2919">
        <v>57.76</v>
      </c>
      <c r="AR2919">
        <v>3.01</v>
      </c>
      <c r="AS2919">
        <v>2576</v>
      </c>
      <c r="AT2919">
        <v>217491</v>
      </c>
      <c r="AU2919">
        <v>6.6000000000000003E-2</v>
      </c>
      <c r="AV2919">
        <v>56.02</v>
      </c>
      <c r="AW2919">
        <v>332915074</v>
      </c>
      <c r="AX2919">
        <v>35.607999999999997</v>
      </c>
      <c r="AY2919">
        <v>38.299999999999997</v>
      </c>
      <c r="AZ2919">
        <v>15.413</v>
      </c>
      <c r="BA2919">
        <v>9.7319999999999993</v>
      </c>
      <c r="BB2919">
        <v>54225.446000000004</v>
      </c>
      <c r="BC2919">
        <v>1.2</v>
      </c>
      <c r="BD2919">
        <v>151.089</v>
      </c>
      <c r="BE2919">
        <v>10.79</v>
      </c>
      <c r="BF2919">
        <v>19.100000000000001</v>
      </c>
      <c r="BG2919">
        <v>24.6</v>
      </c>
      <c r="BI2919">
        <v>2.77</v>
      </c>
      <c r="BJ2919">
        <v>78.86</v>
      </c>
      <c r="BK2919">
        <v>0.92600000000000005</v>
      </c>
      <c r="BL2919">
        <v>832709.2</v>
      </c>
      <c r="BM2919">
        <v>15.93</v>
      </c>
      <c r="BN2919">
        <v>24.01</v>
      </c>
      <c r="BO2919">
        <v>2501.2661337167301</v>
      </c>
    </row>
    <row r="2920" spans="1:67" x14ac:dyDescent="0.3">
      <c r="A2920" t="s">
        <v>210</v>
      </c>
      <c r="B2920" t="s">
        <v>211</v>
      </c>
      <c r="C2920" t="s">
        <v>116</v>
      </c>
      <c r="D2920" s="33">
        <v>44480</v>
      </c>
      <c r="E2920">
        <v>44532214</v>
      </c>
      <c r="F2920">
        <v>95556</v>
      </c>
      <c r="G2920">
        <v>87849</v>
      </c>
      <c r="H2920">
        <v>715923</v>
      </c>
      <c r="I2920">
        <v>1181</v>
      </c>
      <c r="J2920">
        <v>1553.2860000000001</v>
      </c>
      <c r="K2920">
        <v>133764.48699999999</v>
      </c>
      <c r="L2920">
        <v>287.02800000000002</v>
      </c>
      <c r="M2920">
        <v>263.87799999999999</v>
      </c>
      <c r="N2920">
        <v>2150.4670000000001</v>
      </c>
      <c r="O2920">
        <v>3.5470000000000002</v>
      </c>
      <c r="P2920">
        <v>4.6660000000000004</v>
      </c>
      <c r="Q2920">
        <v>0.88</v>
      </c>
      <c r="R2920">
        <v>18096</v>
      </c>
      <c r="S2920">
        <v>54.356000000000002</v>
      </c>
      <c r="T2920">
        <v>57618</v>
      </c>
      <c r="U2920">
        <v>173.071</v>
      </c>
      <c r="X2920">
        <v>48606</v>
      </c>
      <c r="Y2920">
        <v>146.001</v>
      </c>
      <c r="Z2920">
        <v>1157112</v>
      </c>
      <c r="AA2920">
        <v>601170573</v>
      </c>
      <c r="AB2920">
        <v>1805.778</v>
      </c>
      <c r="AC2920">
        <v>3.476</v>
      </c>
      <c r="AD2920">
        <v>1520165</v>
      </c>
      <c r="AE2920">
        <v>4.5659999999999998</v>
      </c>
      <c r="AF2920">
        <v>5.7000000000000002E-2</v>
      </c>
      <c r="AG2920">
        <v>17.5</v>
      </c>
      <c r="AH2920" t="s">
        <v>204</v>
      </c>
      <c r="AI2920">
        <v>409626504</v>
      </c>
      <c r="AJ2920">
        <v>216962971</v>
      </c>
      <c r="AK2920">
        <v>191993720</v>
      </c>
      <c r="AL2920">
        <v>10394014</v>
      </c>
      <c r="AM2920">
        <v>848403</v>
      </c>
      <c r="AN2920">
        <v>837231</v>
      </c>
      <c r="AO2920">
        <v>123.38</v>
      </c>
      <c r="AP2920">
        <v>65.349999999999994</v>
      </c>
      <c r="AQ2920">
        <v>57.83</v>
      </c>
      <c r="AR2920">
        <v>3.13</v>
      </c>
      <c r="AS2920">
        <v>2522</v>
      </c>
      <c r="AT2920">
        <v>214339</v>
      </c>
      <c r="AU2920">
        <v>6.5000000000000002E-2</v>
      </c>
      <c r="AV2920">
        <v>56.02</v>
      </c>
      <c r="AW2920">
        <v>332915074</v>
      </c>
      <c r="AX2920">
        <v>35.607999999999997</v>
      </c>
      <c r="AY2920">
        <v>38.299999999999997</v>
      </c>
      <c r="AZ2920">
        <v>15.413</v>
      </c>
      <c r="BA2920">
        <v>9.7319999999999993</v>
      </c>
      <c r="BB2920">
        <v>54225.446000000004</v>
      </c>
      <c r="BC2920">
        <v>1.2</v>
      </c>
      <c r="BD2920">
        <v>151.089</v>
      </c>
      <c r="BE2920">
        <v>10.79</v>
      </c>
      <c r="BF2920">
        <v>19.100000000000001</v>
      </c>
      <c r="BG2920">
        <v>24.6</v>
      </c>
      <c r="BI2920">
        <v>2.77</v>
      </c>
      <c r="BJ2920">
        <v>78.86</v>
      </c>
      <c r="BK2920">
        <v>0.92600000000000005</v>
      </c>
    </row>
    <row r="2921" spans="1:67" x14ac:dyDescent="0.3">
      <c r="A2921" t="s">
        <v>210</v>
      </c>
      <c r="B2921" t="s">
        <v>211</v>
      </c>
      <c r="C2921" t="s">
        <v>116</v>
      </c>
      <c r="D2921" s="33">
        <v>44481</v>
      </c>
      <c r="E2921">
        <v>44642953</v>
      </c>
      <c r="F2921">
        <v>110739</v>
      </c>
      <c r="G2921">
        <v>90058.714000000007</v>
      </c>
      <c r="H2921">
        <v>718218</v>
      </c>
      <c r="I2921">
        <v>2295</v>
      </c>
      <c r="J2921">
        <v>1614.4290000000001</v>
      </c>
      <c r="K2921">
        <v>134097.12100000001</v>
      </c>
      <c r="L2921">
        <v>332.63400000000001</v>
      </c>
      <c r="M2921">
        <v>270.51600000000002</v>
      </c>
      <c r="N2921">
        <v>2157.3609999999999</v>
      </c>
      <c r="O2921">
        <v>6.8940000000000001</v>
      </c>
      <c r="P2921">
        <v>4.8490000000000002</v>
      </c>
      <c r="Q2921">
        <v>0.9</v>
      </c>
      <c r="R2921">
        <v>17969</v>
      </c>
      <c r="S2921">
        <v>53.975000000000001</v>
      </c>
      <c r="T2921">
        <v>56985</v>
      </c>
      <c r="U2921">
        <v>171.17</v>
      </c>
      <c r="X2921">
        <v>47949</v>
      </c>
      <c r="Y2921">
        <v>144.02799999999999</v>
      </c>
      <c r="Z2921">
        <v>1659717</v>
      </c>
      <c r="AA2921">
        <v>602830290</v>
      </c>
      <c r="AB2921">
        <v>1810.7629999999999</v>
      </c>
      <c r="AC2921">
        <v>4.9850000000000003</v>
      </c>
      <c r="AD2921">
        <v>1493362</v>
      </c>
      <c r="AE2921">
        <v>4.4859999999999998</v>
      </c>
      <c r="AF2921">
        <v>5.7000000000000002E-2</v>
      </c>
      <c r="AG2921">
        <v>17.5</v>
      </c>
      <c r="AH2921" t="s">
        <v>204</v>
      </c>
      <c r="AI2921">
        <v>410544155</v>
      </c>
      <c r="AJ2921">
        <v>217192961</v>
      </c>
      <c r="AK2921">
        <v>192227736</v>
      </c>
      <c r="AL2921">
        <v>10860091</v>
      </c>
      <c r="AM2921">
        <v>917651</v>
      </c>
      <c r="AN2921">
        <v>824557</v>
      </c>
      <c r="AO2921">
        <v>123.65</v>
      </c>
      <c r="AP2921">
        <v>65.42</v>
      </c>
      <c r="AQ2921">
        <v>57.9</v>
      </c>
      <c r="AR2921">
        <v>3.27</v>
      </c>
      <c r="AS2921">
        <v>2484</v>
      </c>
      <c r="AT2921">
        <v>212092</v>
      </c>
      <c r="AU2921">
        <v>6.4000000000000001E-2</v>
      </c>
      <c r="AV2921">
        <v>56.02</v>
      </c>
      <c r="AW2921">
        <v>332915074</v>
      </c>
      <c r="AX2921">
        <v>35.607999999999997</v>
      </c>
      <c r="AY2921">
        <v>38.299999999999997</v>
      </c>
      <c r="AZ2921">
        <v>15.413</v>
      </c>
      <c r="BA2921">
        <v>9.7319999999999993</v>
      </c>
      <c r="BB2921">
        <v>54225.446000000004</v>
      </c>
      <c r="BC2921">
        <v>1.2</v>
      </c>
      <c r="BD2921">
        <v>151.089</v>
      </c>
      <c r="BE2921">
        <v>10.79</v>
      </c>
      <c r="BF2921">
        <v>19.100000000000001</v>
      </c>
      <c r="BG2921">
        <v>24.6</v>
      </c>
      <c r="BI2921">
        <v>2.77</v>
      </c>
      <c r="BJ2921">
        <v>78.86</v>
      </c>
      <c r="BK2921">
        <v>0.92600000000000005</v>
      </c>
    </row>
    <row r="2922" spans="1:67" x14ac:dyDescent="0.3">
      <c r="A2922" t="s">
        <v>210</v>
      </c>
      <c r="B2922" t="s">
        <v>211</v>
      </c>
      <c r="C2922" t="s">
        <v>116</v>
      </c>
      <c r="D2922" s="33">
        <v>44482</v>
      </c>
      <c r="E2922">
        <v>44751444</v>
      </c>
      <c r="F2922">
        <v>108491</v>
      </c>
      <c r="G2922">
        <v>89521.142999999996</v>
      </c>
      <c r="H2922">
        <v>721434</v>
      </c>
      <c r="I2922">
        <v>3216</v>
      </c>
      <c r="J2922">
        <v>1695</v>
      </c>
      <c r="K2922">
        <v>134423.003</v>
      </c>
      <c r="L2922">
        <v>325.88200000000001</v>
      </c>
      <c r="M2922">
        <v>268.90100000000001</v>
      </c>
      <c r="N2922">
        <v>2167.0210000000002</v>
      </c>
      <c r="O2922">
        <v>9.66</v>
      </c>
      <c r="P2922">
        <v>5.0910000000000002</v>
      </c>
      <c r="Q2922">
        <v>0.9</v>
      </c>
      <c r="R2922">
        <v>17751</v>
      </c>
      <c r="S2922">
        <v>53.32</v>
      </c>
      <c r="T2922">
        <v>55892</v>
      </c>
      <c r="U2922">
        <v>167.887</v>
      </c>
      <c r="X2922">
        <v>47120</v>
      </c>
      <c r="Y2922">
        <v>141.53800000000001</v>
      </c>
      <c r="Z2922">
        <v>1862473</v>
      </c>
      <c r="AA2922">
        <v>604692763</v>
      </c>
      <c r="AB2922">
        <v>1816.357</v>
      </c>
      <c r="AC2922">
        <v>5.5940000000000003</v>
      </c>
      <c r="AD2922">
        <v>1476512</v>
      </c>
      <c r="AE2922">
        <v>4.4349999999999996</v>
      </c>
      <c r="AF2922">
        <v>5.6000000000000001E-2</v>
      </c>
      <c r="AG2922">
        <v>17.899999999999999</v>
      </c>
      <c r="AH2922" t="s">
        <v>204</v>
      </c>
      <c r="AI2922">
        <v>411439993</v>
      </c>
      <c r="AJ2922">
        <v>217421269</v>
      </c>
      <c r="AK2922">
        <v>192456345</v>
      </c>
      <c r="AL2922">
        <v>11312682</v>
      </c>
      <c r="AM2922">
        <v>895838</v>
      </c>
      <c r="AN2922">
        <v>806654</v>
      </c>
      <c r="AO2922">
        <v>123.92</v>
      </c>
      <c r="AP2922">
        <v>65.489999999999995</v>
      </c>
      <c r="AQ2922">
        <v>57.97</v>
      </c>
      <c r="AR2922">
        <v>3.41</v>
      </c>
      <c r="AS2922">
        <v>2430</v>
      </c>
      <c r="AT2922">
        <v>209060</v>
      </c>
      <c r="AU2922">
        <v>6.3E-2</v>
      </c>
      <c r="AV2922">
        <v>56.02</v>
      </c>
      <c r="AW2922">
        <v>332915074</v>
      </c>
      <c r="AX2922">
        <v>35.607999999999997</v>
      </c>
      <c r="AY2922">
        <v>38.299999999999997</v>
      </c>
      <c r="AZ2922">
        <v>15.413</v>
      </c>
      <c r="BA2922">
        <v>9.7319999999999993</v>
      </c>
      <c r="BB2922">
        <v>54225.446000000004</v>
      </c>
      <c r="BC2922">
        <v>1.2</v>
      </c>
      <c r="BD2922">
        <v>151.089</v>
      </c>
      <c r="BE2922">
        <v>10.79</v>
      </c>
      <c r="BF2922">
        <v>19.100000000000001</v>
      </c>
      <c r="BG2922">
        <v>24.6</v>
      </c>
      <c r="BI2922">
        <v>2.77</v>
      </c>
      <c r="BJ2922">
        <v>78.86</v>
      </c>
      <c r="BK2922">
        <v>0.92600000000000005</v>
      </c>
    </row>
    <row r="2923" spans="1:67" x14ac:dyDescent="0.3">
      <c r="A2923" t="s">
        <v>210</v>
      </c>
      <c r="B2923" t="s">
        <v>211</v>
      </c>
      <c r="C2923" t="s">
        <v>116</v>
      </c>
      <c r="D2923" s="33">
        <v>44483</v>
      </c>
      <c r="E2923">
        <v>44838425</v>
      </c>
      <c r="F2923">
        <v>86981</v>
      </c>
      <c r="G2923">
        <v>87444.570999999996</v>
      </c>
      <c r="H2923">
        <v>723601</v>
      </c>
      <c r="I2923">
        <v>2167</v>
      </c>
      <c r="J2923">
        <v>1651.857</v>
      </c>
      <c r="K2923">
        <v>134684.274</v>
      </c>
      <c r="L2923">
        <v>261.27100000000002</v>
      </c>
      <c r="M2923">
        <v>262.66300000000001</v>
      </c>
      <c r="N2923">
        <v>2173.5300000000002</v>
      </c>
      <c r="O2923">
        <v>6.5090000000000003</v>
      </c>
      <c r="P2923">
        <v>4.9619999999999997</v>
      </c>
      <c r="Q2923">
        <v>0.89</v>
      </c>
      <c r="R2923">
        <v>17281</v>
      </c>
      <c r="S2923">
        <v>51.908000000000001</v>
      </c>
      <c r="T2923">
        <v>54564</v>
      </c>
      <c r="U2923">
        <v>163.898</v>
      </c>
      <c r="X2923">
        <v>46287</v>
      </c>
      <c r="Y2923">
        <v>139.035</v>
      </c>
      <c r="Z2923">
        <v>1881075</v>
      </c>
      <c r="AA2923">
        <v>606573838</v>
      </c>
      <c r="AB2923">
        <v>1822.008</v>
      </c>
      <c r="AC2923">
        <v>5.65</v>
      </c>
      <c r="AD2923">
        <v>1473232</v>
      </c>
      <c r="AE2923">
        <v>4.4249999999999998</v>
      </c>
      <c r="AF2923">
        <v>5.5E-2</v>
      </c>
      <c r="AG2923">
        <v>18.2</v>
      </c>
      <c r="AH2923" t="s">
        <v>204</v>
      </c>
      <c r="AI2923">
        <v>412342886</v>
      </c>
      <c r="AJ2923">
        <v>217648417</v>
      </c>
      <c r="AK2923">
        <v>192685600</v>
      </c>
      <c r="AL2923">
        <v>11773529</v>
      </c>
      <c r="AM2923">
        <v>902893</v>
      </c>
      <c r="AN2923">
        <v>791907</v>
      </c>
      <c r="AO2923">
        <v>124.2</v>
      </c>
      <c r="AP2923">
        <v>65.56</v>
      </c>
      <c r="AQ2923">
        <v>58.04</v>
      </c>
      <c r="AR2923">
        <v>3.55</v>
      </c>
      <c r="AS2923">
        <v>2385</v>
      </c>
      <c r="AT2923">
        <v>205534</v>
      </c>
      <c r="AU2923">
        <v>6.2E-2</v>
      </c>
      <c r="AV2923">
        <v>56.02</v>
      </c>
      <c r="AW2923">
        <v>332915074</v>
      </c>
      <c r="AX2923">
        <v>35.607999999999997</v>
      </c>
      <c r="AY2923">
        <v>38.299999999999997</v>
      </c>
      <c r="AZ2923">
        <v>15.413</v>
      </c>
      <c r="BA2923">
        <v>9.7319999999999993</v>
      </c>
      <c r="BB2923">
        <v>54225.446000000004</v>
      </c>
      <c r="BC2923">
        <v>1.2</v>
      </c>
      <c r="BD2923">
        <v>151.089</v>
      </c>
      <c r="BE2923">
        <v>10.79</v>
      </c>
      <c r="BF2923">
        <v>19.100000000000001</v>
      </c>
      <c r="BG2923">
        <v>24.6</v>
      </c>
      <c r="BI2923">
        <v>2.77</v>
      </c>
      <c r="BJ2923">
        <v>78.86</v>
      </c>
      <c r="BK2923">
        <v>0.92600000000000005</v>
      </c>
    </row>
    <row r="2924" spans="1:67" x14ac:dyDescent="0.3">
      <c r="A2924" t="s">
        <v>210</v>
      </c>
      <c r="B2924" t="s">
        <v>211</v>
      </c>
      <c r="C2924" t="s">
        <v>116</v>
      </c>
      <c r="D2924" s="33">
        <v>44484</v>
      </c>
      <c r="E2924">
        <v>44947953</v>
      </c>
      <c r="F2924">
        <v>109528</v>
      </c>
      <c r="G2924">
        <v>84297</v>
      </c>
      <c r="H2924">
        <v>725400</v>
      </c>
      <c r="I2924">
        <v>1799</v>
      </c>
      <c r="J2924">
        <v>1651.5709999999999</v>
      </c>
      <c r="K2924">
        <v>135013.27100000001</v>
      </c>
      <c r="L2924">
        <v>328.99700000000001</v>
      </c>
      <c r="M2924">
        <v>253.209</v>
      </c>
      <c r="N2924">
        <v>2178.9340000000002</v>
      </c>
      <c r="O2924">
        <v>5.4039999999999999</v>
      </c>
      <c r="P2924">
        <v>4.9610000000000003</v>
      </c>
      <c r="Q2924">
        <v>0.89</v>
      </c>
      <c r="R2924">
        <v>17015</v>
      </c>
      <c r="S2924">
        <v>51.109000000000002</v>
      </c>
      <c r="T2924">
        <v>53356</v>
      </c>
      <c r="U2924">
        <v>160.26900000000001</v>
      </c>
      <c r="X2924">
        <v>45766</v>
      </c>
      <c r="Y2924">
        <v>137.47</v>
      </c>
      <c r="Z2924">
        <v>1717364</v>
      </c>
      <c r="AA2924">
        <v>608291202</v>
      </c>
      <c r="AB2924">
        <v>1827.1659999999999</v>
      </c>
      <c r="AC2924">
        <v>5.1589999999999998</v>
      </c>
      <c r="AD2924">
        <v>1463095</v>
      </c>
      <c r="AE2924">
        <v>4.3949999999999996</v>
      </c>
      <c r="AF2924">
        <v>5.5E-2</v>
      </c>
      <c r="AG2924">
        <v>18.2</v>
      </c>
      <c r="AH2924" t="s">
        <v>204</v>
      </c>
      <c r="AI2924">
        <v>413384491</v>
      </c>
      <c r="AJ2924">
        <v>217911197</v>
      </c>
      <c r="AK2924">
        <v>192963218</v>
      </c>
      <c r="AL2924">
        <v>12289749</v>
      </c>
      <c r="AM2924">
        <v>1041605</v>
      </c>
      <c r="AN2924">
        <v>778793</v>
      </c>
      <c r="AO2924">
        <v>124.51</v>
      </c>
      <c r="AP2924">
        <v>65.63</v>
      </c>
      <c r="AQ2924">
        <v>58.12</v>
      </c>
      <c r="AR2924">
        <v>3.7</v>
      </c>
      <c r="AS2924">
        <v>2346</v>
      </c>
      <c r="AT2924">
        <v>202439</v>
      </c>
      <c r="AU2924">
        <v>6.0999999999999999E-2</v>
      </c>
      <c r="AV2924">
        <v>56.02</v>
      </c>
      <c r="AW2924">
        <v>332915074</v>
      </c>
      <c r="AX2924">
        <v>35.607999999999997</v>
      </c>
      <c r="AY2924">
        <v>38.299999999999997</v>
      </c>
      <c r="AZ2924">
        <v>15.413</v>
      </c>
      <c r="BA2924">
        <v>9.7319999999999993</v>
      </c>
      <c r="BB2924">
        <v>54225.446000000004</v>
      </c>
      <c r="BC2924">
        <v>1.2</v>
      </c>
      <c r="BD2924">
        <v>151.089</v>
      </c>
      <c r="BE2924">
        <v>10.79</v>
      </c>
      <c r="BF2924">
        <v>19.100000000000001</v>
      </c>
      <c r="BG2924">
        <v>24.6</v>
      </c>
      <c r="BI2924">
        <v>2.77</v>
      </c>
      <c r="BJ2924">
        <v>78.86</v>
      </c>
      <c r="BK2924">
        <v>0.92600000000000005</v>
      </c>
    </row>
    <row r="2925" spans="1:67" x14ac:dyDescent="0.3">
      <c r="A2925" t="s">
        <v>210</v>
      </c>
      <c r="B2925" t="s">
        <v>211</v>
      </c>
      <c r="C2925" t="s">
        <v>116</v>
      </c>
      <c r="D2925" s="33">
        <v>44485</v>
      </c>
      <c r="E2925">
        <v>44988024</v>
      </c>
      <c r="F2925">
        <v>40071</v>
      </c>
      <c r="G2925">
        <v>84438.142999999996</v>
      </c>
      <c r="H2925">
        <v>725946</v>
      </c>
      <c r="I2925">
        <v>546</v>
      </c>
      <c r="J2925">
        <v>1668.5709999999999</v>
      </c>
      <c r="K2925">
        <v>135133.63500000001</v>
      </c>
      <c r="L2925">
        <v>120.364</v>
      </c>
      <c r="M2925">
        <v>253.63300000000001</v>
      </c>
      <c r="N2925">
        <v>2180.5740000000001</v>
      </c>
      <c r="O2925">
        <v>1.64</v>
      </c>
      <c r="P2925">
        <v>5.0119999999999996</v>
      </c>
      <c r="Q2925">
        <v>0.89</v>
      </c>
      <c r="R2925">
        <v>16459</v>
      </c>
      <c r="S2925">
        <v>49.439</v>
      </c>
      <c r="T2925">
        <v>51835</v>
      </c>
      <c r="U2925">
        <v>155.69999999999999</v>
      </c>
      <c r="X2925">
        <v>45120</v>
      </c>
      <c r="Y2925">
        <v>135.53</v>
      </c>
      <c r="Z2925">
        <v>1197757</v>
      </c>
      <c r="AA2925">
        <v>609488959</v>
      </c>
      <c r="AB2925">
        <v>1830.7639999999999</v>
      </c>
      <c r="AC2925">
        <v>3.5979999999999999</v>
      </c>
      <c r="AD2925">
        <v>1457319</v>
      </c>
      <c r="AE2925">
        <v>4.3769999999999998</v>
      </c>
      <c r="AF2925">
        <v>5.3999999999999999E-2</v>
      </c>
      <c r="AG2925">
        <v>18.5</v>
      </c>
      <c r="AH2925" t="s">
        <v>204</v>
      </c>
      <c r="AI2925">
        <v>413872658</v>
      </c>
      <c r="AJ2925">
        <v>218052542</v>
      </c>
      <c r="AK2925">
        <v>193107736</v>
      </c>
      <c r="AL2925">
        <v>12498588</v>
      </c>
      <c r="AM2925">
        <v>488167</v>
      </c>
      <c r="AN2925">
        <v>772411</v>
      </c>
      <c r="AO2925">
        <v>124.66</v>
      </c>
      <c r="AP2925">
        <v>65.680000000000007</v>
      </c>
      <c r="AQ2925">
        <v>58.16</v>
      </c>
      <c r="AR2925">
        <v>3.76</v>
      </c>
      <c r="AS2925">
        <v>2326</v>
      </c>
      <c r="AT2925">
        <v>201435</v>
      </c>
      <c r="AU2925">
        <v>6.0999999999999999E-2</v>
      </c>
      <c r="AV2925">
        <v>56.02</v>
      </c>
      <c r="AW2925">
        <v>332915074</v>
      </c>
      <c r="AX2925">
        <v>35.607999999999997</v>
      </c>
      <c r="AY2925">
        <v>38.299999999999997</v>
      </c>
      <c r="AZ2925">
        <v>15.413</v>
      </c>
      <c r="BA2925">
        <v>9.7319999999999993</v>
      </c>
      <c r="BB2925">
        <v>54225.446000000004</v>
      </c>
      <c r="BC2925">
        <v>1.2</v>
      </c>
      <c r="BD2925">
        <v>151.089</v>
      </c>
      <c r="BE2925">
        <v>10.79</v>
      </c>
      <c r="BF2925">
        <v>19.100000000000001</v>
      </c>
      <c r="BG2925">
        <v>24.6</v>
      </c>
      <c r="BI2925">
        <v>2.77</v>
      </c>
      <c r="BJ2925">
        <v>78.86</v>
      </c>
      <c r="BK2925">
        <v>0.92600000000000005</v>
      </c>
    </row>
    <row r="2926" spans="1:67" x14ac:dyDescent="0.3">
      <c r="A2926" t="s">
        <v>210</v>
      </c>
      <c r="B2926" t="s">
        <v>211</v>
      </c>
      <c r="C2926" t="s">
        <v>116</v>
      </c>
      <c r="D2926" s="33">
        <v>44486</v>
      </c>
      <c r="E2926">
        <v>45019673</v>
      </c>
      <c r="F2926">
        <v>31649</v>
      </c>
      <c r="G2926">
        <v>83287.857000000004</v>
      </c>
      <c r="H2926">
        <v>726407</v>
      </c>
      <c r="I2926">
        <v>461</v>
      </c>
      <c r="J2926">
        <v>1666.4290000000001</v>
      </c>
      <c r="K2926">
        <v>135228.701</v>
      </c>
      <c r="L2926">
        <v>95.066000000000003</v>
      </c>
      <c r="M2926">
        <v>250.17699999999999</v>
      </c>
      <c r="N2926">
        <v>2181.9589999999998</v>
      </c>
      <c r="O2926">
        <v>1.385</v>
      </c>
      <c r="P2926">
        <v>5.0060000000000002</v>
      </c>
      <c r="Q2926">
        <v>0.88</v>
      </c>
      <c r="R2926">
        <v>16271</v>
      </c>
      <c r="S2926">
        <v>48.874000000000002</v>
      </c>
      <c r="T2926">
        <v>51502</v>
      </c>
      <c r="U2926">
        <v>154.69999999999999</v>
      </c>
      <c r="X2926">
        <v>44461</v>
      </c>
      <c r="Y2926">
        <v>133.55099999999999</v>
      </c>
      <c r="Z2926">
        <v>700450</v>
      </c>
      <c r="AA2926">
        <v>610189409</v>
      </c>
      <c r="AB2926">
        <v>1832.8679999999999</v>
      </c>
      <c r="AC2926">
        <v>2.1040000000000001</v>
      </c>
      <c r="AD2926">
        <v>1453707</v>
      </c>
      <c r="AE2926">
        <v>4.367</v>
      </c>
      <c r="AF2926">
        <v>5.2999999999999999E-2</v>
      </c>
      <c r="AG2926">
        <v>18.899999999999999</v>
      </c>
      <c r="AH2926" t="s">
        <v>204</v>
      </c>
      <c r="AI2926">
        <v>414140862</v>
      </c>
      <c r="AJ2926">
        <v>218137024</v>
      </c>
      <c r="AK2926">
        <v>193192123</v>
      </c>
      <c r="AL2926">
        <v>12600185</v>
      </c>
      <c r="AM2926">
        <v>268204</v>
      </c>
      <c r="AN2926">
        <v>766109</v>
      </c>
      <c r="AO2926">
        <v>124.74</v>
      </c>
      <c r="AP2926">
        <v>65.7</v>
      </c>
      <c r="AQ2926">
        <v>58.19</v>
      </c>
      <c r="AR2926">
        <v>3.8</v>
      </c>
      <c r="AS2926">
        <v>2307</v>
      </c>
      <c r="AT2926">
        <v>200115</v>
      </c>
      <c r="AU2926">
        <v>0.06</v>
      </c>
      <c r="AV2926">
        <v>56.02</v>
      </c>
      <c r="AW2926">
        <v>332915074</v>
      </c>
      <c r="AX2926">
        <v>35.607999999999997</v>
      </c>
      <c r="AY2926">
        <v>38.299999999999997</v>
      </c>
      <c r="AZ2926">
        <v>15.413</v>
      </c>
      <c r="BA2926">
        <v>9.7319999999999993</v>
      </c>
      <c r="BB2926">
        <v>54225.446000000004</v>
      </c>
      <c r="BC2926">
        <v>1.2</v>
      </c>
      <c r="BD2926">
        <v>151.089</v>
      </c>
      <c r="BE2926">
        <v>10.79</v>
      </c>
      <c r="BF2926">
        <v>19.100000000000001</v>
      </c>
      <c r="BG2926">
        <v>24.6</v>
      </c>
      <c r="BI2926">
        <v>2.77</v>
      </c>
      <c r="BJ2926">
        <v>78.86</v>
      </c>
      <c r="BK2926">
        <v>0.92600000000000005</v>
      </c>
      <c r="BL2926">
        <v>844423</v>
      </c>
      <c r="BM2926">
        <v>15.99</v>
      </c>
      <c r="BN2926">
        <v>21.33</v>
      </c>
      <c r="BO2926">
        <v>2536.4516837708602</v>
      </c>
    </row>
    <row r="2927" spans="1:67" x14ac:dyDescent="0.3">
      <c r="A2927" t="s">
        <v>210</v>
      </c>
      <c r="B2927" t="s">
        <v>211</v>
      </c>
      <c r="C2927" t="s">
        <v>116</v>
      </c>
      <c r="D2927" s="33">
        <v>44487</v>
      </c>
      <c r="E2927">
        <v>45118102</v>
      </c>
      <c r="F2927">
        <v>98429</v>
      </c>
      <c r="G2927">
        <v>83698.285999999993</v>
      </c>
      <c r="H2927">
        <v>728179</v>
      </c>
      <c r="I2927">
        <v>1772</v>
      </c>
      <c r="J2927">
        <v>1750.857</v>
      </c>
      <c r="K2927">
        <v>135524.359</v>
      </c>
      <c r="L2927">
        <v>295.65800000000002</v>
      </c>
      <c r="M2927">
        <v>251.41</v>
      </c>
      <c r="N2927">
        <v>2187.2820000000002</v>
      </c>
      <c r="O2927">
        <v>5.3230000000000004</v>
      </c>
      <c r="P2927">
        <v>5.2590000000000003</v>
      </c>
      <c r="Q2927">
        <v>0.88</v>
      </c>
      <c r="R2927">
        <v>16486</v>
      </c>
      <c r="S2927">
        <v>49.52</v>
      </c>
      <c r="T2927">
        <v>51723</v>
      </c>
      <c r="U2927">
        <v>155.364</v>
      </c>
      <c r="X2927">
        <v>43839</v>
      </c>
      <c r="Y2927">
        <v>131.68199999999999</v>
      </c>
      <c r="Z2927">
        <v>1233466</v>
      </c>
      <c r="AA2927">
        <v>611422875</v>
      </c>
      <c r="AB2927">
        <v>1836.5730000000001</v>
      </c>
      <c r="AC2927">
        <v>3.7050000000000001</v>
      </c>
      <c r="AD2927">
        <v>1464615</v>
      </c>
      <c r="AE2927">
        <v>4.399</v>
      </c>
      <c r="AF2927">
        <v>5.1999999999999998E-2</v>
      </c>
      <c r="AG2927">
        <v>19.2</v>
      </c>
      <c r="AH2927" t="s">
        <v>204</v>
      </c>
      <c r="AI2927">
        <v>414965439</v>
      </c>
      <c r="AJ2927">
        <v>218361603</v>
      </c>
      <c r="AK2927">
        <v>193403406</v>
      </c>
      <c r="AL2927">
        <v>13000860</v>
      </c>
      <c r="AM2927">
        <v>824577</v>
      </c>
      <c r="AN2927">
        <v>762705</v>
      </c>
      <c r="AO2927">
        <v>124.99</v>
      </c>
      <c r="AP2927">
        <v>65.77</v>
      </c>
      <c r="AQ2927">
        <v>58.25</v>
      </c>
      <c r="AR2927">
        <v>3.92</v>
      </c>
      <c r="AS2927">
        <v>2297</v>
      </c>
      <c r="AT2927">
        <v>199805</v>
      </c>
      <c r="AU2927">
        <v>0.06</v>
      </c>
      <c r="AV2927">
        <v>56.02</v>
      </c>
      <c r="AW2927">
        <v>332915074</v>
      </c>
      <c r="AX2927">
        <v>35.607999999999997</v>
      </c>
      <c r="AY2927">
        <v>38.299999999999997</v>
      </c>
      <c r="AZ2927">
        <v>15.413</v>
      </c>
      <c r="BA2927">
        <v>9.7319999999999993</v>
      </c>
      <c r="BB2927">
        <v>54225.446000000004</v>
      </c>
      <c r="BC2927">
        <v>1.2</v>
      </c>
      <c r="BD2927">
        <v>151.089</v>
      </c>
      <c r="BE2927">
        <v>10.79</v>
      </c>
      <c r="BF2927">
        <v>19.100000000000001</v>
      </c>
      <c r="BG2927">
        <v>24.6</v>
      </c>
      <c r="BI2927">
        <v>2.77</v>
      </c>
      <c r="BJ2927">
        <v>78.86</v>
      </c>
      <c r="BK2927">
        <v>0.92600000000000005</v>
      </c>
    </row>
    <row r="2928" spans="1:67" x14ac:dyDescent="0.3">
      <c r="A2928" t="s">
        <v>210</v>
      </c>
      <c r="B2928" t="s">
        <v>211</v>
      </c>
      <c r="C2928" t="s">
        <v>116</v>
      </c>
      <c r="D2928" s="33">
        <v>44488</v>
      </c>
      <c r="E2928">
        <v>45200155</v>
      </c>
      <c r="F2928">
        <v>82053</v>
      </c>
      <c r="G2928">
        <v>79600.285999999993</v>
      </c>
      <c r="H2928">
        <v>730311</v>
      </c>
      <c r="I2928">
        <v>2132</v>
      </c>
      <c r="J2928">
        <v>1727.5709999999999</v>
      </c>
      <c r="K2928">
        <v>135770.82699999999</v>
      </c>
      <c r="L2928">
        <v>246.46799999999999</v>
      </c>
      <c r="M2928">
        <v>239.101</v>
      </c>
      <c r="N2928">
        <v>2193.6860000000001</v>
      </c>
      <c r="O2928">
        <v>6.4039999999999999</v>
      </c>
      <c r="P2928">
        <v>5.1890000000000001</v>
      </c>
      <c r="Q2928">
        <v>0.88</v>
      </c>
      <c r="R2928">
        <v>16269</v>
      </c>
      <c r="S2928">
        <v>48.868000000000002</v>
      </c>
      <c r="T2928">
        <v>50595</v>
      </c>
      <c r="U2928">
        <v>151.976</v>
      </c>
      <c r="X2928">
        <v>43021</v>
      </c>
      <c r="Y2928">
        <v>129.22499999999999</v>
      </c>
      <c r="Z2928">
        <v>1719006</v>
      </c>
      <c r="AA2928">
        <v>613141881</v>
      </c>
      <c r="AB2928">
        <v>1841.7370000000001</v>
      </c>
      <c r="AC2928">
        <v>5.1630000000000003</v>
      </c>
      <c r="AD2928">
        <v>1473084</v>
      </c>
      <c r="AE2928">
        <v>4.4249999999999998</v>
      </c>
      <c r="AF2928">
        <v>5.0999999999999997E-2</v>
      </c>
      <c r="AG2928">
        <v>19.600000000000001</v>
      </c>
      <c r="AH2928" t="s">
        <v>204</v>
      </c>
      <c r="AI2928">
        <v>415780374</v>
      </c>
      <c r="AJ2928">
        <v>218564868</v>
      </c>
      <c r="AK2928">
        <v>193596077</v>
      </c>
      <c r="AL2928">
        <v>13431715</v>
      </c>
      <c r="AM2928">
        <v>814935</v>
      </c>
      <c r="AN2928">
        <v>748031</v>
      </c>
      <c r="AO2928">
        <v>125.23</v>
      </c>
      <c r="AP2928">
        <v>65.83</v>
      </c>
      <c r="AQ2928">
        <v>58.31</v>
      </c>
      <c r="AR2928">
        <v>4.05</v>
      </c>
      <c r="AS2928">
        <v>2253</v>
      </c>
      <c r="AT2928">
        <v>195987</v>
      </c>
      <c r="AU2928">
        <v>5.8999999999999997E-2</v>
      </c>
      <c r="AV2928">
        <v>56.02</v>
      </c>
      <c r="AW2928">
        <v>332915074</v>
      </c>
      <c r="AX2928">
        <v>35.607999999999997</v>
      </c>
      <c r="AY2928">
        <v>38.299999999999997</v>
      </c>
      <c r="AZ2928">
        <v>15.413</v>
      </c>
      <c r="BA2928">
        <v>9.7319999999999993</v>
      </c>
      <c r="BB2928">
        <v>54225.446000000004</v>
      </c>
      <c r="BC2928">
        <v>1.2</v>
      </c>
      <c r="BD2928">
        <v>151.089</v>
      </c>
      <c r="BE2928">
        <v>10.79</v>
      </c>
      <c r="BF2928">
        <v>19.100000000000001</v>
      </c>
      <c r="BG2928">
        <v>24.6</v>
      </c>
      <c r="BI2928">
        <v>2.77</v>
      </c>
      <c r="BJ2928">
        <v>78.86</v>
      </c>
      <c r="BK2928">
        <v>0.92600000000000005</v>
      </c>
    </row>
    <row r="2929" spans="1:67" x14ac:dyDescent="0.3">
      <c r="A2929" t="s">
        <v>210</v>
      </c>
      <c r="B2929" t="s">
        <v>211</v>
      </c>
      <c r="C2929" t="s">
        <v>116</v>
      </c>
      <c r="D2929" s="33">
        <v>44489</v>
      </c>
      <c r="E2929">
        <v>45291799</v>
      </c>
      <c r="F2929">
        <v>91644</v>
      </c>
      <c r="G2929">
        <v>77193.570999999996</v>
      </c>
      <c r="H2929">
        <v>733485</v>
      </c>
      <c r="I2929">
        <v>3174</v>
      </c>
      <c r="J2929">
        <v>1721.5709999999999</v>
      </c>
      <c r="K2929">
        <v>136046.10500000001</v>
      </c>
      <c r="L2929">
        <v>275.27699999999999</v>
      </c>
      <c r="M2929">
        <v>231.87200000000001</v>
      </c>
      <c r="N2929">
        <v>2203.2199999999998</v>
      </c>
      <c r="O2929">
        <v>9.5340000000000007</v>
      </c>
      <c r="P2929">
        <v>5.1710000000000003</v>
      </c>
      <c r="Q2929">
        <v>0.89</v>
      </c>
      <c r="R2929">
        <v>15972</v>
      </c>
      <c r="S2929">
        <v>47.975999999999999</v>
      </c>
      <c r="T2929">
        <v>49315</v>
      </c>
      <c r="U2929">
        <v>148.131</v>
      </c>
      <c r="X2929">
        <v>42169</v>
      </c>
      <c r="Y2929">
        <v>126.666</v>
      </c>
      <c r="Z2929">
        <v>1882668</v>
      </c>
      <c r="AA2929">
        <v>615024549</v>
      </c>
      <c r="AB2929">
        <v>1847.3920000000001</v>
      </c>
      <c r="AC2929">
        <v>5.6550000000000002</v>
      </c>
      <c r="AD2929">
        <v>1475969</v>
      </c>
      <c r="AE2929">
        <v>4.4329999999999998</v>
      </c>
      <c r="AF2929">
        <v>0.05</v>
      </c>
      <c r="AG2929">
        <v>20</v>
      </c>
      <c r="AH2929" t="s">
        <v>204</v>
      </c>
      <c r="AI2929">
        <v>416608046</v>
      </c>
      <c r="AJ2929">
        <v>218769369</v>
      </c>
      <c r="AK2929">
        <v>193790413</v>
      </c>
      <c r="AL2929">
        <v>13872886</v>
      </c>
      <c r="AM2929">
        <v>827672</v>
      </c>
      <c r="AN2929">
        <v>738293</v>
      </c>
      <c r="AO2929">
        <v>125.48</v>
      </c>
      <c r="AP2929">
        <v>65.89</v>
      </c>
      <c r="AQ2929">
        <v>58.37</v>
      </c>
      <c r="AR2929">
        <v>4.18</v>
      </c>
      <c r="AS2929">
        <v>2224</v>
      </c>
      <c r="AT2929">
        <v>192586</v>
      </c>
      <c r="AU2929">
        <v>5.8000000000000003E-2</v>
      </c>
      <c r="AV2929">
        <v>56.02</v>
      </c>
      <c r="AW2929">
        <v>332915074</v>
      </c>
      <c r="AX2929">
        <v>35.607999999999997</v>
      </c>
      <c r="AY2929">
        <v>38.299999999999997</v>
      </c>
      <c r="AZ2929">
        <v>15.413</v>
      </c>
      <c r="BA2929">
        <v>9.7319999999999993</v>
      </c>
      <c r="BB2929">
        <v>54225.446000000004</v>
      </c>
      <c r="BC2929">
        <v>1.2</v>
      </c>
      <c r="BD2929">
        <v>151.089</v>
      </c>
      <c r="BE2929">
        <v>10.79</v>
      </c>
      <c r="BF2929">
        <v>19.100000000000001</v>
      </c>
      <c r="BG2929">
        <v>24.6</v>
      </c>
      <c r="BI2929">
        <v>2.77</v>
      </c>
      <c r="BJ2929">
        <v>78.86</v>
      </c>
      <c r="BK2929">
        <v>0.92600000000000005</v>
      </c>
    </row>
    <row r="2930" spans="1:67" x14ac:dyDescent="0.3">
      <c r="A2930" t="s">
        <v>210</v>
      </c>
      <c r="B2930" t="s">
        <v>211</v>
      </c>
      <c r="C2930" t="s">
        <v>116</v>
      </c>
      <c r="D2930" s="33">
        <v>44490</v>
      </c>
      <c r="E2930">
        <v>45369812</v>
      </c>
      <c r="F2930">
        <v>78013</v>
      </c>
      <c r="G2930">
        <v>75912.429000000004</v>
      </c>
      <c r="H2930">
        <v>735477</v>
      </c>
      <c r="I2930">
        <v>1992</v>
      </c>
      <c r="J2930">
        <v>1696.5709999999999</v>
      </c>
      <c r="K2930">
        <v>136280.43799999999</v>
      </c>
      <c r="L2930">
        <v>234.333</v>
      </c>
      <c r="M2930">
        <v>228.023</v>
      </c>
      <c r="N2930">
        <v>2209.203</v>
      </c>
      <c r="O2930">
        <v>5.984</v>
      </c>
      <c r="P2930">
        <v>5.0960000000000001</v>
      </c>
      <c r="Q2930">
        <v>0.9</v>
      </c>
      <c r="R2930">
        <v>15606</v>
      </c>
      <c r="S2930">
        <v>46.877000000000002</v>
      </c>
      <c r="T2930">
        <v>48405</v>
      </c>
      <c r="U2930">
        <v>145.39699999999999</v>
      </c>
      <c r="X2930">
        <v>41595</v>
      </c>
      <c r="Y2930">
        <v>124.94199999999999</v>
      </c>
      <c r="Z2930">
        <v>1839389</v>
      </c>
      <c r="AA2930">
        <v>616863938</v>
      </c>
      <c r="AB2930">
        <v>1852.9169999999999</v>
      </c>
      <c r="AC2930">
        <v>5.5250000000000004</v>
      </c>
      <c r="AD2930">
        <v>1470014</v>
      </c>
      <c r="AE2930">
        <v>4.4160000000000004</v>
      </c>
      <c r="AF2930">
        <v>0.05</v>
      </c>
      <c r="AG2930">
        <v>20</v>
      </c>
      <c r="AH2930" t="s">
        <v>204</v>
      </c>
      <c r="AI2930">
        <v>417456993</v>
      </c>
      <c r="AJ2930">
        <v>218977354</v>
      </c>
      <c r="AK2930">
        <v>193987464</v>
      </c>
      <c r="AL2930">
        <v>14329196</v>
      </c>
      <c r="AM2930">
        <v>848947</v>
      </c>
      <c r="AN2930">
        <v>730587</v>
      </c>
      <c r="AO2930">
        <v>125.74</v>
      </c>
      <c r="AP2930">
        <v>65.959999999999994</v>
      </c>
      <c r="AQ2930">
        <v>58.43</v>
      </c>
      <c r="AR2930">
        <v>4.32</v>
      </c>
      <c r="AS2930">
        <v>2201</v>
      </c>
      <c r="AT2930">
        <v>189848</v>
      </c>
      <c r="AU2930">
        <v>5.7000000000000002E-2</v>
      </c>
      <c r="AV2930">
        <v>56.02</v>
      </c>
      <c r="AW2930">
        <v>332915074</v>
      </c>
      <c r="AX2930">
        <v>35.607999999999997</v>
      </c>
      <c r="AY2930">
        <v>38.299999999999997</v>
      </c>
      <c r="AZ2930">
        <v>15.413</v>
      </c>
      <c r="BA2930">
        <v>9.7319999999999993</v>
      </c>
      <c r="BB2930">
        <v>54225.446000000004</v>
      </c>
      <c r="BC2930">
        <v>1.2</v>
      </c>
      <c r="BD2930">
        <v>151.089</v>
      </c>
      <c r="BE2930">
        <v>10.79</v>
      </c>
      <c r="BF2930">
        <v>19.100000000000001</v>
      </c>
      <c r="BG2930">
        <v>24.6</v>
      </c>
      <c r="BI2930">
        <v>2.77</v>
      </c>
      <c r="BJ2930">
        <v>78.86</v>
      </c>
      <c r="BK2930">
        <v>0.92600000000000005</v>
      </c>
    </row>
    <row r="2931" spans="1:67" x14ac:dyDescent="0.3">
      <c r="A2931" t="s">
        <v>210</v>
      </c>
      <c r="B2931" t="s">
        <v>211</v>
      </c>
      <c r="C2931" t="s">
        <v>116</v>
      </c>
      <c r="D2931" s="33">
        <v>44491</v>
      </c>
      <c r="E2931">
        <v>45465838</v>
      </c>
      <c r="F2931">
        <v>96026</v>
      </c>
      <c r="G2931">
        <v>73983.570999999996</v>
      </c>
      <c r="H2931">
        <v>737335</v>
      </c>
      <c r="I2931">
        <v>1858</v>
      </c>
      <c r="J2931">
        <v>1705</v>
      </c>
      <c r="K2931">
        <v>136568.878</v>
      </c>
      <c r="L2931">
        <v>288.44</v>
      </c>
      <c r="M2931">
        <v>222.23</v>
      </c>
      <c r="N2931">
        <v>2214.7840000000001</v>
      </c>
      <c r="O2931">
        <v>5.5810000000000004</v>
      </c>
      <c r="P2931">
        <v>5.1210000000000004</v>
      </c>
      <c r="Q2931">
        <v>0.9</v>
      </c>
      <c r="R2931">
        <v>15395</v>
      </c>
      <c r="S2931">
        <v>46.243000000000002</v>
      </c>
      <c r="T2931">
        <v>47452</v>
      </c>
      <c r="U2931">
        <v>142.535</v>
      </c>
      <c r="X2931">
        <v>40788</v>
      </c>
      <c r="Y2931">
        <v>122.518</v>
      </c>
      <c r="Z2931">
        <v>1616542</v>
      </c>
      <c r="AA2931">
        <v>618480480</v>
      </c>
      <c r="AB2931">
        <v>1857.7729999999999</v>
      </c>
      <c r="AC2931">
        <v>4.8559999999999999</v>
      </c>
      <c r="AD2931">
        <v>1455611</v>
      </c>
      <c r="AE2931">
        <v>4.3719999999999999</v>
      </c>
      <c r="AF2931">
        <v>0.05</v>
      </c>
      <c r="AG2931">
        <v>20</v>
      </c>
      <c r="AH2931" t="s">
        <v>204</v>
      </c>
      <c r="AI2931">
        <v>418823005</v>
      </c>
      <c r="AJ2931">
        <v>219272180</v>
      </c>
      <c r="AK2931">
        <v>194233343</v>
      </c>
      <c r="AL2931">
        <v>15167170</v>
      </c>
      <c r="AM2931">
        <v>1366012</v>
      </c>
      <c r="AN2931">
        <v>776931</v>
      </c>
      <c r="AO2931">
        <v>126.15</v>
      </c>
      <c r="AP2931">
        <v>66.040000000000006</v>
      </c>
      <c r="AQ2931">
        <v>58.5</v>
      </c>
      <c r="AR2931">
        <v>4.57</v>
      </c>
      <c r="AS2931">
        <v>2340</v>
      </c>
      <c r="AT2931">
        <v>194426</v>
      </c>
      <c r="AU2931">
        <v>5.8999999999999997E-2</v>
      </c>
      <c r="AV2931">
        <v>56.02</v>
      </c>
      <c r="AW2931">
        <v>332915074</v>
      </c>
      <c r="AX2931">
        <v>35.607999999999997</v>
      </c>
      <c r="AY2931">
        <v>38.299999999999997</v>
      </c>
      <c r="AZ2931">
        <v>15.413</v>
      </c>
      <c r="BA2931">
        <v>9.7319999999999993</v>
      </c>
      <c r="BB2931">
        <v>54225.446000000004</v>
      </c>
      <c r="BC2931">
        <v>1.2</v>
      </c>
      <c r="BD2931">
        <v>151.089</v>
      </c>
      <c r="BE2931">
        <v>10.79</v>
      </c>
      <c r="BF2931">
        <v>19.100000000000001</v>
      </c>
      <c r="BG2931">
        <v>24.6</v>
      </c>
      <c r="BI2931">
        <v>2.77</v>
      </c>
      <c r="BJ2931">
        <v>78.86</v>
      </c>
      <c r="BK2931">
        <v>0.92600000000000005</v>
      </c>
    </row>
    <row r="2932" spans="1:67" x14ac:dyDescent="0.3">
      <c r="A2932" t="s">
        <v>210</v>
      </c>
      <c r="B2932" t="s">
        <v>211</v>
      </c>
      <c r="C2932" t="s">
        <v>116</v>
      </c>
      <c r="D2932" s="33">
        <v>44492</v>
      </c>
      <c r="E2932">
        <v>45498454</v>
      </c>
      <c r="F2932">
        <v>32616</v>
      </c>
      <c r="G2932">
        <v>72918.570999999996</v>
      </c>
      <c r="H2932">
        <v>737875</v>
      </c>
      <c r="I2932">
        <v>540</v>
      </c>
      <c r="J2932">
        <v>1704.143</v>
      </c>
      <c r="K2932">
        <v>136666.84899999999</v>
      </c>
      <c r="L2932">
        <v>97.971000000000004</v>
      </c>
      <c r="M2932">
        <v>219.03100000000001</v>
      </c>
      <c r="N2932">
        <v>2216.4059999999999</v>
      </c>
      <c r="O2932">
        <v>1.6220000000000001</v>
      </c>
      <c r="P2932">
        <v>5.1189999999999998</v>
      </c>
      <c r="Q2932">
        <v>0.91</v>
      </c>
      <c r="R2932">
        <v>14962</v>
      </c>
      <c r="S2932">
        <v>44.942</v>
      </c>
      <c r="T2932">
        <v>46396</v>
      </c>
      <c r="U2932">
        <v>139.363</v>
      </c>
      <c r="X2932">
        <v>40087</v>
      </c>
      <c r="Y2932">
        <v>120.41200000000001</v>
      </c>
      <c r="Z2932">
        <v>1103207</v>
      </c>
      <c r="AA2932">
        <v>619583687</v>
      </c>
      <c r="AB2932">
        <v>1861.086</v>
      </c>
      <c r="AC2932">
        <v>3.3140000000000001</v>
      </c>
      <c r="AD2932">
        <v>1442104</v>
      </c>
      <c r="AE2932">
        <v>4.3319999999999999</v>
      </c>
      <c r="AF2932">
        <v>0.05</v>
      </c>
      <c r="AG2932">
        <v>20</v>
      </c>
      <c r="AH2932" t="s">
        <v>204</v>
      </c>
      <c r="AI2932">
        <v>419646586</v>
      </c>
      <c r="AJ2932">
        <v>219450781</v>
      </c>
      <c r="AK2932">
        <v>194367066</v>
      </c>
      <c r="AL2932">
        <v>15683709</v>
      </c>
      <c r="AM2932">
        <v>823581</v>
      </c>
      <c r="AN2932">
        <v>824847</v>
      </c>
      <c r="AO2932">
        <v>126.4</v>
      </c>
      <c r="AP2932">
        <v>66.099999999999994</v>
      </c>
      <c r="AQ2932">
        <v>58.54</v>
      </c>
      <c r="AR2932">
        <v>4.72</v>
      </c>
      <c r="AS2932">
        <v>2484</v>
      </c>
      <c r="AT2932">
        <v>199748</v>
      </c>
      <c r="AU2932">
        <v>0.06</v>
      </c>
      <c r="AV2932">
        <v>56.02</v>
      </c>
      <c r="AW2932">
        <v>332915074</v>
      </c>
      <c r="AX2932">
        <v>35.607999999999997</v>
      </c>
      <c r="AY2932">
        <v>38.299999999999997</v>
      </c>
      <c r="AZ2932">
        <v>15.413</v>
      </c>
      <c r="BA2932">
        <v>9.7319999999999993</v>
      </c>
      <c r="BB2932">
        <v>54225.446000000004</v>
      </c>
      <c r="BC2932">
        <v>1.2</v>
      </c>
      <c r="BD2932">
        <v>151.089</v>
      </c>
      <c r="BE2932">
        <v>10.79</v>
      </c>
      <c r="BF2932">
        <v>19.100000000000001</v>
      </c>
      <c r="BG2932">
        <v>24.6</v>
      </c>
      <c r="BI2932">
        <v>2.77</v>
      </c>
      <c r="BJ2932">
        <v>78.86</v>
      </c>
      <c r="BK2932">
        <v>0.92600000000000005</v>
      </c>
    </row>
    <row r="2933" spans="1:67" x14ac:dyDescent="0.3">
      <c r="A2933" t="s">
        <v>210</v>
      </c>
      <c r="B2933" t="s">
        <v>211</v>
      </c>
      <c r="C2933" t="s">
        <v>116</v>
      </c>
      <c r="D2933" s="33">
        <v>44493</v>
      </c>
      <c r="E2933">
        <v>45517602</v>
      </c>
      <c r="F2933">
        <v>19148</v>
      </c>
      <c r="G2933">
        <v>71132.714000000007</v>
      </c>
      <c r="H2933">
        <v>738128</v>
      </c>
      <c r="I2933">
        <v>253</v>
      </c>
      <c r="J2933">
        <v>1674.4290000000001</v>
      </c>
      <c r="K2933">
        <v>136724.36499999999</v>
      </c>
      <c r="L2933">
        <v>57.515999999999998</v>
      </c>
      <c r="M2933">
        <v>213.666</v>
      </c>
      <c r="N2933">
        <v>2217.1660000000002</v>
      </c>
      <c r="O2933">
        <v>0.76</v>
      </c>
      <c r="P2933">
        <v>5.03</v>
      </c>
      <c r="Q2933">
        <v>0.92</v>
      </c>
      <c r="R2933">
        <v>14720</v>
      </c>
      <c r="S2933">
        <v>44.215000000000003</v>
      </c>
      <c r="T2933">
        <v>46112</v>
      </c>
      <c r="U2933">
        <v>138.51</v>
      </c>
      <c r="X2933">
        <v>39514</v>
      </c>
      <c r="Y2933">
        <v>118.691</v>
      </c>
      <c r="Z2933">
        <v>634268</v>
      </c>
      <c r="AA2933">
        <v>620217955</v>
      </c>
      <c r="AB2933">
        <v>1862.992</v>
      </c>
      <c r="AC2933">
        <v>1.905</v>
      </c>
      <c r="AD2933">
        <v>1432649</v>
      </c>
      <c r="AE2933">
        <v>4.3029999999999999</v>
      </c>
      <c r="AF2933">
        <v>0.05</v>
      </c>
      <c r="AG2933">
        <v>20</v>
      </c>
      <c r="AH2933" t="s">
        <v>204</v>
      </c>
      <c r="AI2933">
        <v>420117096</v>
      </c>
      <c r="AJ2933">
        <v>219560796</v>
      </c>
      <c r="AK2933">
        <v>194447536</v>
      </c>
      <c r="AL2933">
        <v>15965702</v>
      </c>
      <c r="AM2933">
        <v>470510</v>
      </c>
      <c r="AN2933">
        <v>853748</v>
      </c>
      <c r="AO2933">
        <v>126.54</v>
      </c>
      <c r="AP2933">
        <v>66.13</v>
      </c>
      <c r="AQ2933">
        <v>58.57</v>
      </c>
      <c r="AR2933">
        <v>4.8099999999999996</v>
      </c>
      <c r="AS2933">
        <v>2571</v>
      </c>
      <c r="AT2933">
        <v>203396</v>
      </c>
      <c r="AU2933">
        <v>6.0999999999999999E-2</v>
      </c>
      <c r="AV2933">
        <v>56.02</v>
      </c>
      <c r="AW2933">
        <v>332915074</v>
      </c>
      <c r="AX2933">
        <v>35.607999999999997</v>
      </c>
      <c r="AY2933">
        <v>38.299999999999997</v>
      </c>
      <c r="AZ2933">
        <v>15.413</v>
      </c>
      <c r="BA2933">
        <v>9.7319999999999993</v>
      </c>
      <c r="BB2933">
        <v>54225.446000000004</v>
      </c>
      <c r="BC2933">
        <v>1.2</v>
      </c>
      <c r="BD2933">
        <v>151.089</v>
      </c>
      <c r="BE2933">
        <v>10.79</v>
      </c>
      <c r="BF2933">
        <v>19.100000000000001</v>
      </c>
      <c r="BG2933">
        <v>24.6</v>
      </c>
      <c r="BI2933">
        <v>2.77</v>
      </c>
      <c r="BJ2933">
        <v>78.86</v>
      </c>
      <c r="BK2933">
        <v>0.92600000000000005</v>
      </c>
      <c r="BL2933">
        <v>855053.6</v>
      </c>
      <c r="BM2933">
        <v>16.02</v>
      </c>
      <c r="BN2933">
        <v>19.14</v>
      </c>
      <c r="BO2933">
        <v>2568.3835511755801</v>
      </c>
    </row>
    <row r="2934" spans="1:67" x14ac:dyDescent="0.3">
      <c r="A2934" t="s">
        <v>210</v>
      </c>
      <c r="B2934" t="s">
        <v>211</v>
      </c>
      <c r="C2934" t="s">
        <v>116</v>
      </c>
      <c r="D2934" s="33">
        <v>44494</v>
      </c>
      <c r="E2934">
        <v>45629739</v>
      </c>
      <c r="F2934">
        <v>112137</v>
      </c>
      <c r="G2934">
        <v>73091</v>
      </c>
      <c r="H2934">
        <v>739603</v>
      </c>
      <c r="I2934">
        <v>1475</v>
      </c>
      <c r="J2934">
        <v>1632</v>
      </c>
      <c r="K2934">
        <v>137061.198</v>
      </c>
      <c r="L2934">
        <v>336.834</v>
      </c>
      <c r="M2934">
        <v>219.548</v>
      </c>
      <c r="N2934">
        <v>2221.5970000000002</v>
      </c>
      <c r="O2934">
        <v>4.431</v>
      </c>
      <c r="P2934">
        <v>4.9020000000000001</v>
      </c>
      <c r="Q2934">
        <v>0.94</v>
      </c>
      <c r="R2934">
        <v>14913</v>
      </c>
      <c r="S2934">
        <v>44.795000000000002</v>
      </c>
      <c r="T2934">
        <v>46378</v>
      </c>
      <c r="U2934">
        <v>139.309</v>
      </c>
      <c r="X2934">
        <v>39109</v>
      </c>
      <c r="Y2934">
        <v>117.474</v>
      </c>
      <c r="Z2934">
        <v>1157800</v>
      </c>
      <c r="AA2934">
        <v>621375755</v>
      </c>
      <c r="AB2934">
        <v>1866.4690000000001</v>
      </c>
      <c r="AC2934">
        <v>3.4780000000000002</v>
      </c>
      <c r="AD2934">
        <v>1421840</v>
      </c>
      <c r="AE2934">
        <v>4.2709999999999999</v>
      </c>
      <c r="AF2934">
        <v>0.05</v>
      </c>
      <c r="AG2934">
        <v>20</v>
      </c>
      <c r="AH2934" t="s">
        <v>204</v>
      </c>
      <c r="AI2934">
        <v>421630756</v>
      </c>
      <c r="AJ2934">
        <v>219866843</v>
      </c>
      <c r="AK2934">
        <v>194651892</v>
      </c>
      <c r="AL2934">
        <v>16977777</v>
      </c>
      <c r="AM2934">
        <v>1513660</v>
      </c>
      <c r="AN2934">
        <v>952188</v>
      </c>
      <c r="AO2934">
        <v>126.99</v>
      </c>
      <c r="AP2934">
        <v>66.22</v>
      </c>
      <c r="AQ2934">
        <v>58.63</v>
      </c>
      <c r="AR2934">
        <v>5.1100000000000003</v>
      </c>
      <c r="AS2934">
        <v>2868</v>
      </c>
      <c r="AT2934">
        <v>215034</v>
      </c>
      <c r="AU2934">
        <v>6.5000000000000002E-2</v>
      </c>
      <c r="AV2934">
        <v>56.02</v>
      </c>
      <c r="AW2934">
        <v>332915074</v>
      </c>
      <c r="AX2934">
        <v>35.607999999999997</v>
      </c>
      <c r="AY2934">
        <v>38.299999999999997</v>
      </c>
      <c r="AZ2934">
        <v>15.413</v>
      </c>
      <c r="BA2934">
        <v>9.7319999999999993</v>
      </c>
      <c r="BB2934">
        <v>54225.446000000004</v>
      </c>
      <c r="BC2934">
        <v>1.2</v>
      </c>
      <c r="BD2934">
        <v>151.089</v>
      </c>
      <c r="BE2934">
        <v>10.79</v>
      </c>
      <c r="BF2934">
        <v>19.100000000000001</v>
      </c>
      <c r="BG2934">
        <v>24.6</v>
      </c>
      <c r="BI2934">
        <v>2.77</v>
      </c>
      <c r="BJ2934">
        <v>78.86</v>
      </c>
      <c r="BK2934">
        <v>0.92600000000000005</v>
      </c>
    </row>
    <row r="2935" spans="1:67" x14ac:dyDescent="0.3">
      <c r="A2935" t="s">
        <v>210</v>
      </c>
      <c r="B2935" t="s">
        <v>211</v>
      </c>
      <c r="C2935" t="s">
        <v>116</v>
      </c>
      <c r="D2935" s="33">
        <v>44495</v>
      </c>
      <c r="E2935">
        <v>45696490</v>
      </c>
      <c r="F2935">
        <v>66751</v>
      </c>
      <c r="G2935">
        <v>70905</v>
      </c>
      <c r="H2935">
        <v>741188</v>
      </c>
      <c r="I2935">
        <v>1585</v>
      </c>
      <c r="J2935">
        <v>1553.857</v>
      </c>
      <c r="K2935">
        <v>137261.70300000001</v>
      </c>
      <c r="L2935">
        <v>200.505</v>
      </c>
      <c r="M2935">
        <v>212.982</v>
      </c>
      <c r="N2935">
        <v>2226.3580000000002</v>
      </c>
      <c r="O2935">
        <v>4.7610000000000001</v>
      </c>
      <c r="P2935">
        <v>4.6669999999999998</v>
      </c>
      <c r="Q2935">
        <v>0.96</v>
      </c>
      <c r="R2935">
        <v>14854</v>
      </c>
      <c r="S2935">
        <v>44.618000000000002</v>
      </c>
      <c r="T2935">
        <v>45821</v>
      </c>
      <c r="U2935">
        <v>137.636</v>
      </c>
      <c r="X2935">
        <v>38501</v>
      </c>
      <c r="Y2935">
        <v>115.648</v>
      </c>
      <c r="Z2935">
        <v>1681350</v>
      </c>
      <c r="AA2935">
        <v>623057105</v>
      </c>
      <c r="AB2935">
        <v>1871.52</v>
      </c>
      <c r="AC2935">
        <v>5.05</v>
      </c>
      <c r="AD2935">
        <v>1416461</v>
      </c>
      <c r="AE2935">
        <v>4.2549999999999999</v>
      </c>
      <c r="AF2935">
        <v>0.05</v>
      </c>
      <c r="AG2935">
        <v>20</v>
      </c>
      <c r="AH2935" t="s">
        <v>204</v>
      </c>
      <c r="AI2935">
        <v>423177088</v>
      </c>
      <c r="AJ2935">
        <v>220168015</v>
      </c>
      <c r="AK2935">
        <v>194852895</v>
      </c>
      <c r="AL2935">
        <v>18033655</v>
      </c>
      <c r="AM2935">
        <v>1546332</v>
      </c>
      <c r="AN2935">
        <v>1056673</v>
      </c>
      <c r="AO2935">
        <v>127.46</v>
      </c>
      <c r="AP2935">
        <v>66.31</v>
      </c>
      <c r="AQ2935">
        <v>58.69</v>
      </c>
      <c r="AR2935">
        <v>5.43</v>
      </c>
      <c r="AS2935">
        <v>3183</v>
      </c>
      <c r="AT2935">
        <v>229021</v>
      </c>
      <c r="AU2935">
        <v>6.9000000000000006E-2</v>
      </c>
      <c r="AV2935">
        <v>56.02</v>
      </c>
      <c r="AW2935">
        <v>332915074</v>
      </c>
      <c r="AX2935">
        <v>35.607999999999997</v>
      </c>
      <c r="AY2935">
        <v>38.299999999999997</v>
      </c>
      <c r="AZ2935">
        <v>15.413</v>
      </c>
      <c r="BA2935">
        <v>9.7319999999999993</v>
      </c>
      <c r="BB2935">
        <v>54225.446000000004</v>
      </c>
      <c r="BC2935">
        <v>1.2</v>
      </c>
      <c r="BD2935">
        <v>151.089</v>
      </c>
      <c r="BE2935">
        <v>10.79</v>
      </c>
      <c r="BF2935">
        <v>19.100000000000001</v>
      </c>
      <c r="BG2935">
        <v>24.6</v>
      </c>
      <c r="BI2935">
        <v>2.77</v>
      </c>
      <c r="BJ2935">
        <v>78.86</v>
      </c>
      <c r="BK2935">
        <v>0.92600000000000005</v>
      </c>
    </row>
    <row r="2936" spans="1:67" x14ac:dyDescent="0.3">
      <c r="A2936" t="s">
        <v>210</v>
      </c>
      <c r="B2936" t="s">
        <v>211</v>
      </c>
      <c r="C2936" t="s">
        <v>116</v>
      </c>
      <c r="D2936" s="33">
        <v>44496</v>
      </c>
      <c r="E2936">
        <v>45799018</v>
      </c>
      <c r="F2936">
        <v>102528</v>
      </c>
      <c r="G2936">
        <v>72459.857000000004</v>
      </c>
      <c r="H2936">
        <v>743242</v>
      </c>
      <c r="I2936">
        <v>2054</v>
      </c>
      <c r="J2936">
        <v>1393.857</v>
      </c>
      <c r="K2936">
        <v>137569.67300000001</v>
      </c>
      <c r="L2936">
        <v>307.97000000000003</v>
      </c>
      <c r="M2936">
        <v>217.65299999999999</v>
      </c>
      <c r="N2936">
        <v>2232.527</v>
      </c>
      <c r="O2936">
        <v>6.17</v>
      </c>
      <c r="P2936">
        <v>4.1870000000000003</v>
      </c>
      <c r="Q2936">
        <v>0.97</v>
      </c>
      <c r="R2936">
        <v>14704</v>
      </c>
      <c r="S2936">
        <v>44.167000000000002</v>
      </c>
      <c r="T2936">
        <v>45006</v>
      </c>
      <c r="U2936">
        <v>135.18799999999999</v>
      </c>
      <c r="X2936">
        <v>38117</v>
      </c>
      <c r="Y2936">
        <v>114.495</v>
      </c>
      <c r="Z2936">
        <v>1801807</v>
      </c>
      <c r="AA2936">
        <v>624858912</v>
      </c>
      <c r="AB2936">
        <v>1876.932</v>
      </c>
      <c r="AC2936">
        <v>5.4119999999999999</v>
      </c>
      <c r="AD2936">
        <v>1404909</v>
      </c>
      <c r="AE2936">
        <v>4.22</v>
      </c>
      <c r="AF2936">
        <v>0.05</v>
      </c>
      <c r="AG2936">
        <v>20</v>
      </c>
      <c r="AH2936" t="s">
        <v>204</v>
      </c>
      <c r="AI2936">
        <v>424784901</v>
      </c>
      <c r="AJ2936">
        <v>220478500</v>
      </c>
      <c r="AK2936">
        <v>195059779</v>
      </c>
      <c r="AL2936">
        <v>19135790</v>
      </c>
      <c r="AM2936">
        <v>1607813</v>
      </c>
      <c r="AN2936">
        <v>1168122</v>
      </c>
      <c r="AO2936">
        <v>127.94</v>
      </c>
      <c r="AP2936">
        <v>66.41</v>
      </c>
      <c r="AQ2936">
        <v>58.75</v>
      </c>
      <c r="AR2936">
        <v>5.76</v>
      </c>
      <c r="AS2936">
        <v>3518</v>
      </c>
      <c r="AT2936">
        <v>244162</v>
      </c>
      <c r="AU2936">
        <v>7.3999999999999996E-2</v>
      </c>
      <c r="AV2936">
        <v>56.02</v>
      </c>
      <c r="AW2936">
        <v>332915074</v>
      </c>
      <c r="AX2936">
        <v>35.607999999999997</v>
      </c>
      <c r="AY2936">
        <v>38.299999999999997</v>
      </c>
      <c r="AZ2936">
        <v>15.413</v>
      </c>
      <c r="BA2936">
        <v>9.7319999999999993</v>
      </c>
      <c r="BB2936">
        <v>54225.446000000004</v>
      </c>
      <c r="BC2936">
        <v>1.2</v>
      </c>
      <c r="BD2936">
        <v>151.089</v>
      </c>
      <c r="BE2936">
        <v>10.79</v>
      </c>
      <c r="BF2936">
        <v>19.100000000000001</v>
      </c>
      <c r="BG2936">
        <v>24.6</v>
      </c>
      <c r="BI2936">
        <v>2.77</v>
      </c>
      <c r="BJ2936">
        <v>78.86</v>
      </c>
      <c r="BK2936">
        <v>0.92600000000000005</v>
      </c>
    </row>
    <row r="2937" spans="1:67" x14ac:dyDescent="0.3">
      <c r="A2937" t="s">
        <v>210</v>
      </c>
      <c r="B2937" t="s">
        <v>211</v>
      </c>
      <c r="C2937" t="s">
        <v>116</v>
      </c>
      <c r="D2937" s="33">
        <v>44497</v>
      </c>
      <c r="E2937">
        <v>45874251</v>
      </c>
      <c r="F2937">
        <v>75233</v>
      </c>
      <c r="G2937">
        <v>72062.714000000007</v>
      </c>
      <c r="H2937">
        <v>745086</v>
      </c>
      <c r="I2937">
        <v>1844</v>
      </c>
      <c r="J2937">
        <v>1372.7139999999999</v>
      </c>
      <c r="K2937">
        <v>137795.65599999999</v>
      </c>
      <c r="L2937">
        <v>225.983</v>
      </c>
      <c r="M2937">
        <v>216.46</v>
      </c>
      <c r="N2937">
        <v>2238.0659999999998</v>
      </c>
      <c r="O2937">
        <v>5.5389999999999997</v>
      </c>
      <c r="P2937">
        <v>4.1230000000000002</v>
      </c>
      <c r="Q2937">
        <v>0.98</v>
      </c>
      <c r="R2937">
        <v>14419</v>
      </c>
      <c r="S2937">
        <v>43.311</v>
      </c>
      <c r="T2937">
        <v>44195</v>
      </c>
      <c r="U2937">
        <v>132.75200000000001</v>
      </c>
      <c r="X2937">
        <v>37564</v>
      </c>
      <c r="Y2937">
        <v>112.834</v>
      </c>
      <c r="Z2937">
        <v>1692009</v>
      </c>
      <c r="AA2937">
        <v>626550921</v>
      </c>
      <c r="AB2937">
        <v>1882.0139999999999</v>
      </c>
      <c r="AC2937">
        <v>5.0819999999999999</v>
      </c>
      <c r="AD2937">
        <v>1383855</v>
      </c>
      <c r="AE2937">
        <v>4.157</v>
      </c>
      <c r="AF2937">
        <v>0.05</v>
      </c>
      <c r="AG2937">
        <v>20</v>
      </c>
      <c r="AH2937" t="s">
        <v>204</v>
      </c>
      <c r="AI2937">
        <v>426379021</v>
      </c>
      <c r="AJ2937">
        <v>220779507</v>
      </c>
      <c r="AK2937">
        <v>195268401</v>
      </c>
      <c r="AL2937">
        <v>20233347</v>
      </c>
      <c r="AM2937">
        <v>1594120</v>
      </c>
      <c r="AN2937">
        <v>1274575</v>
      </c>
      <c r="AO2937">
        <v>128.41999999999999</v>
      </c>
      <c r="AP2937">
        <v>66.5</v>
      </c>
      <c r="AQ2937">
        <v>58.81</v>
      </c>
      <c r="AR2937">
        <v>6.09</v>
      </c>
      <c r="AS2937">
        <v>3839</v>
      </c>
      <c r="AT2937">
        <v>257450</v>
      </c>
      <c r="AU2937">
        <v>7.8E-2</v>
      </c>
      <c r="AV2937">
        <v>56.02</v>
      </c>
      <c r="AW2937">
        <v>332915074</v>
      </c>
      <c r="AX2937">
        <v>35.607999999999997</v>
      </c>
      <c r="AY2937">
        <v>38.299999999999997</v>
      </c>
      <c r="AZ2937">
        <v>15.413</v>
      </c>
      <c r="BA2937">
        <v>9.7319999999999993</v>
      </c>
      <c r="BB2937">
        <v>54225.446000000004</v>
      </c>
      <c r="BC2937">
        <v>1.2</v>
      </c>
      <c r="BD2937">
        <v>151.089</v>
      </c>
      <c r="BE2937">
        <v>10.79</v>
      </c>
      <c r="BF2937">
        <v>19.100000000000001</v>
      </c>
      <c r="BG2937">
        <v>24.6</v>
      </c>
      <c r="BI2937">
        <v>2.77</v>
      </c>
      <c r="BJ2937">
        <v>78.86</v>
      </c>
      <c r="BK2937">
        <v>0.92600000000000005</v>
      </c>
    </row>
    <row r="2938" spans="1:67" x14ac:dyDescent="0.3">
      <c r="A2938" t="s">
        <v>210</v>
      </c>
      <c r="B2938" t="s">
        <v>211</v>
      </c>
      <c r="C2938" t="s">
        <v>116</v>
      </c>
      <c r="D2938" s="33">
        <v>44498</v>
      </c>
      <c r="E2938">
        <v>45969338</v>
      </c>
      <c r="F2938">
        <v>95087</v>
      </c>
      <c r="G2938">
        <v>71928.570999999996</v>
      </c>
      <c r="H2938">
        <v>746812</v>
      </c>
      <c r="I2938">
        <v>1726</v>
      </c>
      <c r="J2938">
        <v>1353.857</v>
      </c>
      <c r="K2938">
        <v>138081.27499999999</v>
      </c>
      <c r="L2938">
        <v>285.61900000000003</v>
      </c>
      <c r="M2938">
        <v>216.05699999999999</v>
      </c>
      <c r="N2938">
        <v>2243.2510000000002</v>
      </c>
      <c r="O2938">
        <v>5.1849999999999996</v>
      </c>
      <c r="P2938">
        <v>4.0670000000000002</v>
      </c>
      <c r="Q2938">
        <v>0.98</v>
      </c>
      <c r="R2938">
        <v>12455</v>
      </c>
      <c r="S2938">
        <v>37.411999999999999</v>
      </c>
      <c r="T2938">
        <v>43513</v>
      </c>
      <c r="U2938">
        <v>130.703</v>
      </c>
      <c r="X2938">
        <v>37213</v>
      </c>
      <c r="Y2938">
        <v>111.779</v>
      </c>
      <c r="Z2938">
        <v>1554892</v>
      </c>
      <c r="AA2938">
        <v>628105813</v>
      </c>
      <c r="AB2938">
        <v>1886.6849999999999</v>
      </c>
      <c r="AC2938">
        <v>4.6710000000000003</v>
      </c>
      <c r="AD2938">
        <v>1375048</v>
      </c>
      <c r="AE2938">
        <v>4.13</v>
      </c>
      <c r="AF2938">
        <v>0.05</v>
      </c>
      <c r="AG2938">
        <v>20</v>
      </c>
      <c r="AH2938" t="s">
        <v>204</v>
      </c>
      <c r="AI2938">
        <v>428149149</v>
      </c>
      <c r="AJ2938">
        <v>221109914</v>
      </c>
      <c r="AK2938">
        <v>195506280</v>
      </c>
      <c r="AL2938">
        <v>21448640</v>
      </c>
      <c r="AM2938">
        <v>1770128</v>
      </c>
      <c r="AN2938">
        <v>1332306</v>
      </c>
      <c r="AO2938">
        <v>128.96</v>
      </c>
      <c r="AP2938">
        <v>66.599999999999994</v>
      </c>
      <c r="AQ2938">
        <v>58.89</v>
      </c>
      <c r="AR2938">
        <v>6.46</v>
      </c>
      <c r="AS2938">
        <v>4013</v>
      </c>
      <c r="AT2938">
        <v>262533</v>
      </c>
      <c r="AU2938">
        <v>7.9000000000000001E-2</v>
      </c>
      <c r="AV2938">
        <v>56.02</v>
      </c>
      <c r="AW2938">
        <v>332915074</v>
      </c>
      <c r="AX2938">
        <v>35.607999999999997</v>
      </c>
      <c r="AY2938">
        <v>38.299999999999997</v>
      </c>
      <c r="AZ2938">
        <v>15.413</v>
      </c>
      <c r="BA2938">
        <v>9.7319999999999993</v>
      </c>
      <c r="BB2938">
        <v>54225.446000000004</v>
      </c>
      <c r="BC2938">
        <v>1.2</v>
      </c>
      <c r="BD2938">
        <v>151.089</v>
      </c>
      <c r="BE2938">
        <v>10.79</v>
      </c>
      <c r="BF2938">
        <v>19.100000000000001</v>
      </c>
      <c r="BG2938">
        <v>24.6</v>
      </c>
      <c r="BI2938">
        <v>2.77</v>
      </c>
      <c r="BJ2938">
        <v>78.86</v>
      </c>
      <c r="BK2938">
        <v>0.92600000000000005</v>
      </c>
    </row>
    <row r="2939" spans="1:67" x14ac:dyDescent="0.3">
      <c r="A2939" t="s">
        <v>210</v>
      </c>
      <c r="B2939" t="s">
        <v>211</v>
      </c>
      <c r="C2939" t="s">
        <v>116</v>
      </c>
      <c r="D2939" s="33">
        <v>44499</v>
      </c>
      <c r="E2939">
        <v>46003828</v>
      </c>
      <c r="F2939">
        <v>34490</v>
      </c>
      <c r="G2939">
        <v>72196.285999999993</v>
      </c>
      <c r="H2939">
        <v>747184</v>
      </c>
      <c r="I2939">
        <v>372</v>
      </c>
      <c r="J2939">
        <v>1329.857</v>
      </c>
      <c r="K2939">
        <v>138184.875</v>
      </c>
      <c r="L2939">
        <v>103.6</v>
      </c>
      <c r="M2939">
        <v>216.86099999999999</v>
      </c>
      <c r="N2939">
        <v>2244.3679999999999</v>
      </c>
      <c r="O2939">
        <v>1.117</v>
      </c>
      <c r="P2939">
        <v>3.9950000000000001</v>
      </c>
      <c r="Q2939">
        <v>0.98</v>
      </c>
      <c r="R2939">
        <v>12152</v>
      </c>
      <c r="S2939">
        <v>36.502000000000002</v>
      </c>
      <c r="T2939">
        <v>42764</v>
      </c>
      <c r="U2939">
        <v>128.453</v>
      </c>
      <c r="X2939">
        <v>36951</v>
      </c>
      <c r="Y2939">
        <v>110.992</v>
      </c>
      <c r="Z2939">
        <v>1052356</v>
      </c>
      <c r="AA2939">
        <v>629158169</v>
      </c>
      <c r="AB2939">
        <v>1889.846</v>
      </c>
      <c r="AC2939">
        <v>3.161</v>
      </c>
      <c r="AD2939">
        <v>1367783</v>
      </c>
      <c r="AE2939">
        <v>4.109</v>
      </c>
      <c r="AF2939">
        <v>0.05</v>
      </c>
      <c r="AG2939">
        <v>20</v>
      </c>
      <c r="AH2939" t="s">
        <v>204</v>
      </c>
      <c r="AI2939">
        <v>428963343</v>
      </c>
      <c r="AJ2939">
        <v>221279591</v>
      </c>
      <c r="AK2939">
        <v>195625440</v>
      </c>
      <c r="AL2939">
        <v>21981691</v>
      </c>
      <c r="AM2939">
        <v>814194</v>
      </c>
      <c r="AN2939">
        <v>1330965</v>
      </c>
      <c r="AO2939">
        <v>129.19999999999999</v>
      </c>
      <c r="AP2939">
        <v>66.650000000000006</v>
      </c>
      <c r="AQ2939">
        <v>58.92</v>
      </c>
      <c r="AR2939">
        <v>6.62</v>
      </c>
      <c r="AS2939">
        <v>4009</v>
      </c>
      <c r="AT2939">
        <v>261259</v>
      </c>
      <c r="AU2939">
        <v>7.9000000000000001E-2</v>
      </c>
      <c r="AV2939">
        <v>56.02</v>
      </c>
      <c r="AW2939">
        <v>332915074</v>
      </c>
      <c r="AX2939">
        <v>35.607999999999997</v>
      </c>
      <c r="AY2939">
        <v>38.299999999999997</v>
      </c>
      <c r="AZ2939">
        <v>15.413</v>
      </c>
      <c r="BA2939">
        <v>9.7319999999999993</v>
      </c>
      <c r="BB2939">
        <v>54225.446000000004</v>
      </c>
      <c r="BC2939">
        <v>1.2</v>
      </c>
      <c r="BD2939">
        <v>151.089</v>
      </c>
      <c r="BE2939">
        <v>10.79</v>
      </c>
      <c r="BF2939">
        <v>19.100000000000001</v>
      </c>
      <c r="BG2939">
        <v>24.6</v>
      </c>
      <c r="BI2939">
        <v>2.77</v>
      </c>
      <c r="BJ2939">
        <v>78.86</v>
      </c>
      <c r="BK2939">
        <v>0.92600000000000005</v>
      </c>
    </row>
    <row r="2940" spans="1:67" x14ac:dyDescent="0.3">
      <c r="A2940" t="s">
        <v>210</v>
      </c>
      <c r="B2940" t="s">
        <v>211</v>
      </c>
      <c r="C2940" t="s">
        <v>116</v>
      </c>
      <c r="D2940" s="33">
        <v>44500</v>
      </c>
      <c r="E2940">
        <v>46036283</v>
      </c>
      <c r="F2940">
        <v>32455</v>
      </c>
      <c r="G2940">
        <v>74097.285999999993</v>
      </c>
      <c r="H2940">
        <v>747417</v>
      </c>
      <c r="I2940">
        <v>233</v>
      </c>
      <c r="J2940">
        <v>1327</v>
      </c>
      <c r="K2940">
        <v>138282.36300000001</v>
      </c>
      <c r="L2940">
        <v>97.486999999999995</v>
      </c>
      <c r="M2940">
        <v>222.571</v>
      </c>
      <c r="N2940">
        <v>2245.0680000000002</v>
      </c>
      <c r="O2940">
        <v>0.7</v>
      </c>
      <c r="P2940">
        <v>3.9860000000000002</v>
      </c>
      <c r="Q2940">
        <v>0.99</v>
      </c>
      <c r="R2940">
        <v>12092</v>
      </c>
      <c r="S2940">
        <v>36.322000000000003</v>
      </c>
      <c r="T2940">
        <v>42511</v>
      </c>
      <c r="U2940">
        <v>127.693</v>
      </c>
      <c r="X2940">
        <v>36673</v>
      </c>
      <c r="Y2940">
        <v>110.157</v>
      </c>
      <c r="Z2940">
        <v>614990</v>
      </c>
      <c r="AA2940">
        <v>629773159</v>
      </c>
      <c r="AB2940">
        <v>1891.693</v>
      </c>
      <c r="AC2940">
        <v>1.847</v>
      </c>
      <c r="AD2940">
        <v>1365029</v>
      </c>
      <c r="AE2940">
        <v>4.0999999999999996</v>
      </c>
      <c r="AF2940">
        <v>0.05</v>
      </c>
      <c r="AG2940">
        <v>20</v>
      </c>
      <c r="AH2940" t="s">
        <v>204</v>
      </c>
      <c r="AI2940">
        <v>429397744</v>
      </c>
      <c r="AJ2940">
        <v>221381531</v>
      </c>
      <c r="AK2940">
        <v>195695931</v>
      </c>
      <c r="AL2940">
        <v>22246677</v>
      </c>
      <c r="AM2940">
        <v>434401</v>
      </c>
      <c r="AN2940">
        <v>1325807</v>
      </c>
      <c r="AO2940">
        <v>129.33000000000001</v>
      </c>
      <c r="AP2940">
        <v>66.680000000000007</v>
      </c>
      <c r="AQ2940">
        <v>58.94</v>
      </c>
      <c r="AR2940">
        <v>6.7</v>
      </c>
      <c r="AS2940">
        <v>3993</v>
      </c>
      <c r="AT2940">
        <v>260105</v>
      </c>
      <c r="AU2940">
        <v>7.8E-2</v>
      </c>
      <c r="AV2940">
        <v>56.02</v>
      </c>
      <c r="AW2940">
        <v>332915074</v>
      </c>
      <c r="AX2940">
        <v>35.607999999999997</v>
      </c>
      <c r="AY2940">
        <v>38.299999999999997</v>
      </c>
      <c r="AZ2940">
        <v>15.413</v>
      </c>
      <c r="BA2940">
        <v>9.7319999999999993</v>
      </c>
      <c r="BB2940">
        <v>54225.446000000004</v>
      </c>
      <c r="BC2940">
        <v>1.2</v>
      </c>
      <c r="BD2940">
        <v>151.089</v>
      </c>
      <c r="BE2940">
        <v>10.79</v>
      </c>
      <c r="BF2940">
        <v>19.100000000000001</v>
      </c>
      <c r="BG2940">
        <v>24.6</v>
      </c>
      <c r="BI2940">
        <v>2.77</v>
      </c>
      <c r="BJ2940">
        <v>78.86</v>
      </c>
      <c r="BK2940">
        <v>0.92600000000000005</v>
      </c>
      <c r="BL2940">
        <v>865049.2</v>
      </c>
      <c r="BM2940">
        <v>16.04</v>
      </c>
      <c r="BN2940">
        <v>17.940000000000001</v>
      </c>
      <c r="BO2940">
        <v>2598.4080252250801</v>
      </c>
    </row>
    <row r="2941" spans="1:67" x14ac:dyDescent="0.3">
      <c r="A2941" t="s">
        <v>210</v>
      </c>
      <c r="B2941" t="s">
        <v>211</v>
      </c>
      <c r="C2941" t="s">
        <v>116</v>
      </c>
      <c r="D2941" s="33">
        <v>44501</v>
      </c>
      <c r="E2941">
        <v>46149015</v>
      </c>
      <c r="F2941">
        <v>112732</v>
      </c>
      <c r="G2941">
        <v>74182.285999999993</v>
      </c>
      <c r="H2941">
        <v>748699</v>
      </c>
      <c r="I2941">
        <v>1282</v>
      </c>
      <c r="J2941">
        <v>1299.4290000000001</v>
      </c>
      <c r="K2941">
        <v>138620.984</v>
      </c>
      <c r="L2941">
        <v>338.62099999999998</v>
      </c>
      <c r="M2941">
        <v>222.82599999999999</v>
      </c>
      <c r="N2941">
        <v>2248.9189999999999</v>
      </c>
      <c r="O2941">
        <v>3.851</v>
      </c>
      <c r="P2941">
        <v>3.903</v>
      </c>
      <c r="Q2941">
        <v>0.99</v>
      </c>
      <c r="R2941">
        <v>12108</v>
      </c>
      <c r="S2941">
        <v>36.369999999999997</v>
      </c>
      <c r="T2941">
        <v>42623</v>
      </c>
      <c r="U2941">
        <v>128.03</v>
      </c>
      <c r="X2941">
        <v>36143</v>
      </c>
      <c r="Y2941">
        <v>108.565</v>
      </c>
      <c r="Z2941">
        <v>1059248</v>
      </c>
      <c r="AA2941">
        <v>630832407</v>
      </c>
      <c r="AB2941">
        <v>1894.875</v>
      </c>
      <c r="AC2941">
        <v>3.1819999999999999</v>
      </c>
      <c r="AD2941">
        <v>1350950</v>
      </c>
      <c r="AE2941">
        <v>4.0579999999999998</v>
      </c>
      <c r="AF2941">
        <v>0.05</v>
      </c>
      <c r="AG2941">
        <v>20</v>
      </c>
      <c r="AH2941" t="s">
        <v>204</v>
      </c>
      <c r="AI2941">
        <v>430842073</v>
      </c>
      <c r="AJ2941">
        <v>221668237</v>
      </c>
      <c r="AK2941">
        <v>195890820</v>
      </c>
      <c r="AL2941">
        <v>23218052</v>
      </c>
      <c r="AM2941">
        <v>1444329</v>
      </c>
      <c r="AN2941">
        <v>1315902</v>
      </c>
      <c r="AO2941">
        <v>129.77000000000001</v>
      </c>
      <c r="AP2941">
        <v>66.77</v>
      </c>
      <c r="AQ2941">
        <v>59</v>
      </c>
      <c r="AR2941">
        <v>6.99</v>
      </c>
      <c r="AS2941">
        <v>3963</v>
      </c>
      <c r="AT2941">
        <v>257342</v>
      </c>
      <c r="AU2941">
        <v>7.8E-2</v>
      </c>
      <c r="AV2941">
        <v>56.02</v>
      </c>
      <c r="AW2941">
        <v>332915074</v>
      </c>
      <c r="AX2941">
        <v>35.607999999999997</v>
      </c>
      <c r="AY2941">
        <v>38.299999999999997</v>
      </c>
      <c r="AZ2941">
        <v>15.413</v>
      </c>
      <c r="BA2941">
        <v>9.7319999999999993</v>
      </c>
      <c r="BB2941">
        <v>54225.446000000004</v>
      </c>
      <c r="BC2941">
        <v>1.2</v>
      </c>
      <c r="BD2941">
        <v>151.089</v>
      </c>
      <c r="BE2941">
        <v>10.79</v>
      </c>
      <c r="BF2941">
        <v>19.100000000000001</v>
      </c>
      <c r="BG2941">
        <v>24.6</v>
      </c>
      <c r="BI2941">
        <v>2.77</v>
      </c>
      <c r="BJ2941">
        <v>78.86</v>
      </c>
      <c r="BK2941">
        <v>0.92600000000000005</v>
      </c>
    </row>
    <row r="2942" spans="1:67" x14ac:dyDescent="0.3">
      <c r="A2942" t="s">
        <v>210</v>
      </c>
      <c r="B2942" t="s">
        <v>211</v>
      </c>
      <c r="C2942" t="s">
        <v>116</v>
      </c>
      <c r="D2942" s="33">
        <v>44502</v>
      </c>
      <c r="E2942">
        <v>46217789</v>
      </c>
      <c r="F2942">
        <v>68774</v>
      </c>
      <c r="G2942">
        <v>74471.285999999993</v>
      </c>
      <c r="H2942">
        <v>749969</v>
      </c>
      <c r="I2942">
        <v>1270</v>
      </c>
      <c r="J2942">
        <v>1254.4290000000001</v>
      </c>
      <c r="K2942">
        <v>138827.565</v>
      </c>
      <c r="L2942">
        <v>206.58099999999999</v>
      </c>
      <c r="M2942">
        <v>223.69499999999999</v>
      </c>
      <c r="N2942">
        <v>2252.7339999999999</v>
      </c>
      <c r="O2942">
        <v>3.8149999999999999</v>
      </c>
      <c r="P2942">
        <v>3.7679999999999998</v>
      </c>
      <c r="Q2942">
        <v>0.99</v>
      </c>
      <c r="R2942">
        <v>11947</v>
      </c>
      <c r="S2942">
        <v>35.886000000000003</v>
      </c>
      <c r="T2942">
        <v>42290</v>
      </c>
      <c r="U2942">
        <v>127.029</v>
      </c>
      <c r="X2942">
        <v>36058</v>
      </c>
      <c r="Y2942">
        <v>108.31</v>
      </c>
      <c r="Z2942">
        <v>1640285</v>
      </c>
      <c r="AA2942">
        <v>632472692</v>
      </c>
      <c r="AB2942">
        <v>1899.8019999999999</v>
      </c>
      <c r="AC2942">
        <v>4.9269999999999996</v>
      </c>
      <c r="AD2942">
        <v>1345084</v>
      </c>
      <c r="AE2942">
        <v>4.04</v>
      </c>
      <c r="AF2942">
        <v>5.0999999999999997E-2</v>
      </c>
      <c r="AG2942">
        <v>19.600000000000001</v>
      </c>
      <c r="AH2942" t="s">
        <v>204</v>
      </c>
      <c r="AI2942">
        <v>432330155</v>
      </c>
      <c r="AJ2942">
        <v>221955131</v>
      </c>
      <c r="AK2942">
        <v>196079199</v>
      </c>
      <c r="AL2942">
        <v>24244839</v>
      </c>
      <c r="AM2942">
        <v>1488082</v>
      </c>
      <c r="AN2942">
        <v>1307581</v>
      </c>
      <c r="AO2942">
        <v>130.22</v>
      </c>
      <c r="AP2942">
        <v>66.849999999999994</v>
      </c>
      <c r="AQ2942">
        <v>59.06</v>
      </c>
      <c r="AR2942">
        <v>7.3</v>
      </c>
      <c r="AS2942">
        <v>3938</v>
      </c>
      <c r="AT2942">
        <v>255302</v>
      </c>
      <c r="AU2942">
        <v>7.6999999999999999E-2</v>
      </c>
      <c r="AV2942">
        <v>56.02</v>
      </c>
      <c r="AW2942">
        <v>332915074</v>
      </c>
      <c r="AX2942">
        <v>35.607999999999997</v>
      </c>
      <c r="AY2942">
        <v>38.299999999999997</v>
      </c>
      <c r="AZ2942">
        <v>15.413</v>
      </c>
      <c r="BA2942">
        <v>9.7319999999999993</v>
      </c>
      <c r="BB2942">
        <v>54225.446000000004</v>
      </c>
      <c r="BC2942">
        <v>1.2</v>
      </c>
      <c r="BD2942">
        <v>151.089</v>
      </c>
      <c r="BE2942">
        <v>10.79</v>
      </c>
      <c r="BF2942">
        <v>19.100000000000001</v>
      </c>
      <c r="BG2942">
        <v>24.6</v>
      </c>
      <c r="BI2942">
        <v>2.77</v>
      </c>
      <c r="BJ2942">
        <v>78.86</v>
      </c>
      <c r="BK2942">
        <v>0.92600000000000005</v>
      </c>
    </row>
    <row r="2943" spans="1:67" x14ac:dyDescent="0.3">
      <c r="A2943" t="s">
        <v>210</v>
      </c>
      <c r="B2943" t="s">
        <v>211</v>
      </c>
      <c r="C2943" t="s">
        <v>116</v>
      </c>
      <c r="D2943" s="33">
        <v>44503</v>
      </c>
      <c r="E2943">
        <v>46303430</v>
      </c>
      <c r="F2943">
        <v>85641</v>
      </c>
      <c r="G2943">
        <v>72058.857000000004</v>
      </c>
      <c r="H2943">
        <v>751928</v>
      </c>
      <c r="I2943">
        <v>1959</v>
      </c>
      <c r="J2943">
        <v>1240.857</v>
      </c>
      <c r="K2943">
        <v>139084.81099999999</v>
      </c>
      <c r="L2943">
        <v>257.24599999999998</v>
      </c>
      <c r="M2943">
        <v>216.44800000000001</v>
      </c>
      <c r="N2943">
        <v>2258.6179999999999</v>
      </c>
      <c r="O2943">
        <v>5.8840000000000003</v>
      </c>
      <c r="P2943">
        <v>3.7269999999999999</v>
      </c>
      <c r="Q2943">
        <v>1</v>
      </c>
      <c r="R2943">
        <v>11767</v>
      </c>
      <c r="S2943">
        <v>35.344999999999999</v>
      </c>
      <c r="T2943">
        <v>41982</v>
      </c>
      <c r="U2943">
        <v>126.104</v>
      </c>
      <c r="X2943">
        <v>35886</v>
      </c>
      <c r="Y2943">
        <v>107.79300000000001</v>
      </c>
      <c r="Z2943">
        <v>1894234</v>
      </c>
      <c r="AA2943">
        <v>634366926</v>
      </c>
      <c r="AB2943">
        <v>1905.492</v>
      </c>
      <c r="AC2943">
        <v>5.69</v>
      </c>
      <c r="AD2943">
        <v>1358288</v>
      </c>
      <c r="AE2943">
        <v>4.08</v>
      </c>
      <c r="AF2943">
        <v>5.0999999999999997E-2</v>
      </c>
      <c r="AG2943">
        <v>19.600000000000001</v>
      </c>
      <c r="AH2943" t="s">
        <v>204</v>
      </c>
      <c r="AI2943">
        <v>433878150</v>
      </c>
      <c r="AJ2943">
        <v>222269366</v>
      </c>
      <c r="AK2943">
        <v>196271175</v>
      </c>
      <c r="AL2943">
        <v>25301412</v>
      </c>
      <c r="AM2943">
        <v>1547995</v>
      </c>
      <c r="AN2943">
        <v>1299036</v>
      </c>
      <c r="AO2943">
        <v>130.68</v>
      </c>
      <c r="AP2943">
        <v>66.95</v>
      </c>
      <c r="AQ2943">
        <v>59.12</v>
      </c>
      <c r="AR2943">
        <v>7.62</v>
      </c>
      <c r="AS2943">
        <v>3913</v>
      </c>
      <c r="AT2943">
        <v>255838</v>
      </c>
      <c r="AU2943">
        <v>7.6999999999999999E-2</v>
      </c>
      <c r="AV2943">
        <v>56.02</v>
      </c>
      <c r="AW2943">
        <v>332915074</v>
      </c>
      <c r="AX2943">
        <v>35.607999999999997</v>
      </c>
      <c r="AY2943">
        <v>38.299999999999997</v>
      </c>
      <c r="AZ2943">
        <v>15.413</v>
      </c>
      <c r="BA2943">
        <v>9.7319999999999993</v>
      </c>
      <c r="BB2943">
        <v>54225.446000000004</v>
      </c>
      <c r="BC2943">
        <v>1.2</v>
      </c>
      <c r="BD2943">
        <v>151.089</v>
      </c>
      <c r="BE2943">
        <v>10.79</v>
      </c>
      <c r="BF2943">
        <v>19.100000000000001</v>
      </c>
      <c r="BG2943">
        <v>24.6</v>
      </c>
      <c r="BI2943">
        <v>2.77</v>
      </c>
      <c r="BJ2943">
        <v>78.86</v>
      </c>
      <c r="BK2943">
        <v>0.92600000000000005</v>
      </c>
    </row>
    <row r="2944" spans="1:67" x14ac:dyDescent="0.3">
      <c r="A2944" t="s">
        <v>210</v>
      </c>
      <c r="B2944" t="s">
        <v>211</v>
      </c>
      <c r="C2944" t="s">
        <v>116</v>
      </c>
      <c r="D2944" s="33">
        <v>44504</v>
      </c>
      <c r="E2944">
        <v>46384899</v>
      </c>
      <c r="F2944">
        <v>81469</v>
      </c>
      <c r="G2944">
        <v>72949.714000000007</v>
      </c>
      <c r="H2944">
        <v>753134</v>
      </c>
      <c r="I2944">
        <v>1206</v>
      </c>
      <c r="J2944">
        <v>1149.7139999999999</v>
      </c>
      <c r="K2944">
        <v>139329.52499999999</v>
      </c>
      <c r="L2944">
        <v>244.714</v>
      </c>
      <c r="M2944">
        <v>219.124</v>
      </c>
      <c r="N2944">
        <v>2262.241</v>
      </c>
      <c r="O2944">
        <v>3.6230000000000002</v>
      </c>
      <c r="P2944">
        <v>3.4529999999999998</v>
      </c>
      <c r="Q2944">
        <v>1.01</v>
      </c>
      <c r="R2944">
        <v>11555</v>
      </c>
      <c r="S2944">
        <v>34.709000000000003</v>
      </c>
      <c r="T2944">
        <v>41356</v>
      </c>
      <c r="U2944">
        <v>124.224</v>
      </c>
      <c r="X2944">
        <v>35754</v>
      </c>
      <c r="Y2944">
        <v>107.39700000000001</v>
      </c>
      <c r="Z2944">
        <v>1754630</v>
      </c>
      <c r="AA2944">
        <v>636121556</v>
      </c>
      <c r="AB2944">
        <v>1910.7619999999999</v>
      </c>
      <c r="AC2944">
        <v>5.2709999999999999</v>
      </c>
      <c r="AD2944">
        <v>1367234</v>
      </c>
      <c r="AE2944">
        <v>4.1070000000000002</v>
      </c>
      <c r="AF2944">
        <v>5.1999999999999998E-2</v>
      </c>
      <c r="AG2944">
        <v>19.2</v>
      </c>
      <c r="AH2944" t="s">
        <v>204</v>
      </c>
      <c r="AI2944">
        <v>435499967</v>
      </c>
      <c r="AJ2944">
        <v>222622418</v>
      </c>
      <c r="AK2944">
        <v>196466126</v>
      </c>
      <c r="AL2944">
        <v>26390188</v>
      </c>
      <c r="AM2944">
        <v>1621817</v>
      </c>
      <c r="AN2944">
        <v>1302992</v>
      </c>
      <c r="AO2944">
        <v>131.16999999999999</v>
      </c>
      <c r="AP2944">
        <v>67.05</v>
      </c>
      <c r="AQ2944">
        <v>59.17</v>
      </c>
      <c r="AR2944">
        <v>7.95</v>
      </c>
      <c r="AS2944">
        <v>3925</v>
      </c>
      <c r="AT2944">
        <v>263273</v>
      </c>
      <c r="AU2944">
        <v>7.9000000000000001E-2</v>
      </c>
      <c r="AV2944">
        <v>56.02</v>
      </c>
      <c r="AW2944">
        <v>332915074</v>
      </c>
      <c r="AX2944">
        <v>35.607999999999997</v>
      </c>
      <c r="AY2944">
        <v>38.299999999999997</v>
      </c>
      <c r="AZ2944">
        <v>15.413</v>
      </c>
      <c r="BA2944">
        <v>9.7319999999999993</v>
      </c>
      <c r="BB2944">
        <v>54225.446000000004</v>
      </c>
      <c r="BC2944">
        <v>1.2</v>
      </c>
      <c r="BD2944">
        <v>151.089</v>
      </c>
      <c r="BE2944">
        <v>10.79</v>
      </c>
      <c r="BF2944">
        <v>19.100000000000001</v>
      </c>
      <c r="BG2944">
        <v>24.6</v>
      </c>
      <c r="BI2944">
        <v>2.77</v>
      </c>
      <c r="BJ2944">
        <v>78.86</v>
      </c>
      <c r="BK2944">
        <v>0.92600000000000005</v>
      </c>
    </row>
    <row r="2945" spans="1:67" x14ac:dyDescent="0.3">
      <c r="A2945" t="s">
        <v>210</v>
      </c>
      <c r="B2945" t="s">
        <v>211</v>
      </c>
      <c r="C2945" t="s">
        <v>116</v>
      </c>
      <c r="D2945" s="33">
        <v>44505</v>
      </c>
      <c r="E2945">
        <v>46481713</v>
      </c>
      <c r="F2945">
        <v>96814</v>
      </c>
      <c r="G2945">
        <v>73196.429000000004</v>
      </c>
      <c r="H2945">
        <v>755267</v>
      </c>
      <c r="I2945">
        <v>2133</v>
      </c>
      <c r="J2945">
        <v>1207.857</v>
      </c>
      <c r="K2945">
        <v>139620.33199999999</v>
      </c>
      <c r="L2945">
        <v>290.80700000000002</v>
      </c>
      <c r="M2945">
        <v>219.86500000000001</v>
      </c>
      <c r="N2945">
        <v>2268.6480000000001</v>
      </c>
      <c r="O2945">
        <v>6.407</v>
      </c>
      <c r="P2945">
        <v>3.6280000000000001</v>
      </c>
      <c r="Q2945">
        <v>1.02</v>
      </c>
      <c r="R2945">
        <v>11341</v>
      </c>
      <c r="S2945">
        <v>34.066000000000003</v>
      </c>
      <c r="T2945">
        <v>40944</v>
      </c>
      <c r="U2945">
        <v>122.986</v>
      </c>
      <c r="X2945">
        <v>35648</v>
      </c>
      <c r="Y2945">
        <v>107.078</v>
      </c>
      <c r="Z2945">
        <v>1592620</v>
      </c>
      <c r="AA2945">
        <v>637714176</v>
      </c>
      <c r="AB2945">
        <v>1915.546</v>
      </c>
      <c r="AC2945">
        <v>4.7839999999999998</v>
      </c>
      <c r="AD2945">
        <v>1372623</v>
      </c>
      <c r="AE2945">
        <v>4.1230000000000002</v>
      </c>
      <c r="AF2945">
        <v>5.1999999999999998E-2</v>
      </c>
      <c r="AG2945">
        <v>19.2</v>
      </c>
      <c r="AH2945" t="s">
        <v>204</v>
      </c>
      <c r="AI2945">
        <v>437394750</v>
      </c>
      <c r="AJ2945">
        <v>223078714</v>
      </c>
      <c r="AK2945">
        <v>196695559</v>
      </c>
      <c r="AL2945">
        <v>27615201</v>
      </c>
      <c r="AM2945">
        <v>1894783</v>
      </c>
      <c r="AN2945">
        <v>1320800</v>
      </c>
      <c r="AO2945">
        <v>131.74</v>
      </c>
      <c r="AP2945">
        <v>67.19</v>
      </c>
      <c r="AQ2945">
        <v>59.24</v>
      </c>
      <c r="AR2945">
        <v>8.32</v>
      </c>
      <c r="AS2945">
        <v>3978</v>
      </c>
      <c r="AT2945">
        <v>281257</v>
      </c>
      <c r="AU2945">
        <v>8.5000000000000006E-2</v>
      </c>
      <c r="AV2945">
        <v>56.02</v>
      </c>
      <c r="AW2945">
        <v>332915074</v>
      </c>
      <c r="AX2945">
        <v>35.607999999999997</v>
      </c>
      <c r="AY2945">
        <v>38.299999999999997</v>
      </c>
      <c r="AZ2945">
        <v>15.413</v>
      </c>
      <c r="BA2945">
        <v>9.7319999999999993</v>
      </c>
      <c r="BB2945">
        <v>54225.446000000004</v>
      </c>
      <c r="BC2945">
        <v>1.2</v>
      </c>
      <c r="BD2945">
        <v>151.089</v>
      </c>
      <c r="BE2945">
        <v>10.79</v>
      </c>
      <c r="BF2945">
        <v>19.100000000000001</v>
      </c>
      <c r="BG2945">
        <v>24.6</v>
      </c>
      <c r="BI2945">
        <v>2.77</v>
      </c>
      <c r="BJ2945">
        <v>78.86</v>
      </c>
      <c r="BK2945">
        <v>0.92600000000000005</v>
      </c>
    </row>
    <row r="2946" spans="1:67" x14ac:dyDescent="0.3">
      <c r="A2946" t="s">
        <v>210</v>
      </c>
      <c r="B2946" t="s">
        <v>211</v>
      </c>
      <c r="C2946" t="s">
        <v>116</v>
      </c>
      <c r="D2946" s="33">
        <v>44506</v>
      </c>
      <c r="E2946">
        <v>46516974</v>
      </c>
      <c r="F2946">
        <v>35261</v>
      </c>
      <c r="G2946">
        <v>73306.570999999996</v>
      </c>
      <c r="H2946">
        <v>755729</v>
      </c>
      <c r="I2946">
        <v>462</v>
      </c>
      <c r="J2946">
        <v>1220.7139999999999</v>
      </c>
      <c r="K2946">
        <v>139726.247</v>
      </c>
      <c r="L2946">
        <v>105.916</v>
      </c>
      <c r="M2946">
        <v>220.196</v>
      </c>
      <c r="N2946">
        <v>2270.0349999999999</v>
      </c>
      <c r="O2946">
        <v>1.3879999999999999</v>
      </c>
      <c r="P2946">
        <v>3.6669999999999998</v>
      </c>
      <c r="Q2946">
        <v>1.03</v>
      </c>
      <c r="R2946">
        <v>11231</v>
      </c>
      <c r="S2946">
        <v>33.734999999999999</v>
      </c>
      <c r="T2946">
        <v>40175</v>
      </c>
      <c r="U2946">
        <v>120.676</v>
      </c>
      <c r="X2946">
        <v>35537</v>
      </c>
      <c r="Y2946">
        <v>106.745</v>
      </c>
      <c r="Z2946">
        <v>1113938</v>
      </c>
      <c r="AA2946">
        <v>638828114</v>
      </c>
      <c r="AB2946">
        <v>1918.8920000000001</v>
      </c>
      <c r="AC2946">
        <v>3.3460000000000001</v>
      </c>
      <c r="AD2946">
        <v>1381421</v>
      </c>
      <c r="AE2946">
        <v>4.149</v>
      </c>
      <c r="AF2946">
        <v>5.2999999999999999E-2</v>
      </c>
      <c r="AG2946">
        <v>18.899999999999999</v>
      </c>
      <c r="AH2946" t="s">
        <v>204</v>
      </c>
      <c r="AI2946">
        <v>438421906</v>
      </c>
      <c r="AJ2946">
        <v>223469727</v>
      </c>
      <c r="AK2946">
        <v>196813193</v>
      </c>
      <c r="AL2946">
        <v>28141524</v>
      </c>
      <c r="AM2946">
        <v>1027156</v>
      </c>
      <c r="AN2946">
        <v>1351223</v>
      </c>
      <c r="AO2946">
        <v>132.05000000000001</v>
      </c>
      <c r="AP2946">
        <v>67.31</v>
      </c>
      <c r="AQ2946">
        <v>59.28</v>
      </c>
      <c r="AR2946">
        <v>8.48</v>
      </c>
      <c r="AS2946">
        <v>4070</v>
      </c>
      <c r="AT2946">
        <v>312877</v>
      </c>
      <c r="AU2946">
        <v>9.4E-2</v>
      </c>
      <c r="AV2946">
        <v>56.02</v>
      </c>
      <c r="AW2946">
        <v>332915074</v>
      </c>
      <c r="AX2946">
        <v>35.607999999999997</v>
      </c>
      <c r="AY2946">
        <v>38.299999999999997</v>
      </c>
      <c r="AZ2946">
        <v>15.413</v>
      </c>
      <c r="BA2946">
        <v>9.7319999999999993</v>
      </c>
      <c r="BB2946">
        <v>54225.446000000004</v>
      </c>
      <c r="BC2946">
        <v>1.2</v>
      </c>
      <c r="BD2946">
        <v>151.089</v>
      </c>
      <c r="BE2946">
        <v>10.79</v>
      </c>
      <c r="BF2946">
        <v>19.100000000000001</v>
      </c>
      <c r="BG2946">
        <v>24.6</v>
      </c>
      <c r="BI2946">
        <v>2.77</v>
      </c>
      <c r="BJ2946">
        <v>78.86</v>
      </c>
      <c r="BK2946">
        <v>0.92600000000000005</v>
      </c>
    </row>
    <row r="2947" spans="1:67" x14ac:dyDescent="0.3">
      <c r="A2947" t="s">
        <v>210</v>
      </c>
      <c r="B2947" t="s">
        <v>211</v>
      </c>
      <c r="C2947" t="s">
        <v>116</v>
      </c>
      <c r="D2947" s="33">
        <v>44507</v>
      </c>
      <c r="E2947">
        <v>46553825</v>
      </c>
      <c r="F2947">
        <v>36851</v>
      </c>
      <c r="G2947">
        <v>73934.570999999996</v>
      </c>
      <c r="H2947">
        <v>755927</v>
      </c>
      <c r="I2947">
        <v>198</v>
      </c>
      <c r="J2947">
        <v>1215.7139999999999</v>
      </c>
      <c r="K2947">
        <v>139836.93900000001</v>
      </c>
      <c r="L2947">
        <v>110.69199999999999</v>
      </c>
      <c r="M2947">
        <v>222.08199999999999</v>
      </c>
      <c r="N2947">
        <v>2270.63</v>
      </c>
      <c r="O2947">
        <v>0.59499999999999997</v>
      </c>
      <c r="P2947">
        <v>3.6520000000000001</v>
      </c>
      <c r="Q2947">
        <v>1.04</v>
      </c>
      <c r="R2947">
        <v>11210</v>
      </c>
      <c r="S2947">
        <v>33.671999999999997</v>
      </c>
      <c r="T2947">
        <v>40471</v>
      </c>
      <c r="U2947">
        <v>121.566</v>
      </c>
      <c r="X2947">
        <v>35715</v>
      </c>
      <c r="Y2947">
        <v>107.28</v>
      </c>
      <c r="Z2947">
        <v>833080</v>
      </c>
      <c r="AA2947">
        <v>639661194</v>
      </c>
      <c r="AB2947">
        <v>1921.395</v>
      </c>
      <c r="AC2947">
        <v>2.5019999999999998</v>
      </c>
      <c r="AD2947">
        <v>1412576</v>
      </c>
      <c r="AE2947">
        <v>4.2430000000000003</v>
      </c>
      <c r="AF2947">
        <v>5.2999999999999999E-2</v>
      </c>
      <c r="AG2947">
        <v>18.899999999999999</v>
      </c>
      <c r="AH2947" t="s">
        <v>204</v>
      </c>
      <c r="AI2947">
        <v>438973024</v>
      </c>
      <c r="AJ2947">
        <v>223698330</v>
      </c>
      <c r="AK2947">
        <v>196883746</v>
      </c>
      <c r="AL2947">
        <v>28398655</v>
      </c>
      <c r="AM2947">
        <v>551118</v>
      </c>
      <c r="AN2947">
        <v>1367897</v>
      </c>
      <c r="AO2947">
        <v>132.22</v>
      </c>
      <c r="AP2947">
        <v>67.38</v>
      </c>
      <c r="AQ2947">
        <v>59.3</v>
      </c>
      <c r="AR2947">
        <v>8.5500000000000007</v>
      </c>
      <c r="AS2947">
        <v>4120</v>
      </c>
      <c r="AT2947">
        <v>330971</v>
      </c>
      <c r="AU2947">
        <v>0.1</v>
      </c>
      <c r="AV2947">
        <v>56.02</v>
      </c>
      <c r="AW2947">
        <v>332915074</v>
      </c>
      <c r="AX2947">
        <v>35.607999999999997</v>
      </c>
      <c r="AY2947">
        <v>38.299999999999997</v>
      </c>
      <c r="AZ2947">
        <v>15.413</v>
      </c>
      <c r="BA2947">
        <v>9.7319999999999993</v>
      </c>
      <c r="BB2947">
        <v>54225.446000000004</v>
      </c>
      <c r="BC2947">
        <v>1.2</v>
      </c>
      <c r="BD2947">
        <v>151.089</v>
      </c>
      <c r="BE2947">
        <v>10.79</v>
      </c>
      <c r="BF2947">
        <v>19.100000000000001</v>
      </c>
      <c r="BG2947">
        <v>24.6</v>
      </c>
      <c r="BI2947">
        <v>2.77</v>
      </c>
      <c r="BJ2947">
        <v>78.86</v>
      </c>
      <c r="BK2947">
        <v>0.92600000000000005</v>
      </c>
      <c r="BL2947">
        <v>874358</v>
      </c>
      <c r="BM2947">
        <v>16.05</v>
      </c>
      <c r="BN2947">
        <v>16.61</v>
      </c>
      <c r="BO2947">
        <v>2626.36951068187</v>
      </c>
    </row>
    <row r="2948" spans="1:67" x14ac:dyDescent="0.3">
      <c r="A2948" t="s">
        <v>210</v>
      </c>
      <c r="B2948" t="s">
        <v>211</v>
      </c>
      <c r="C2948" t="s">
        <v>116</v>
      </c>
      <c r="D2948" s="33">
        <v>44508</v>
      </c>
      <c r="E2948">
        <v>46664001</v>
      </c>
      <c r="F2948">
        <v>110176</v>
      </c>
      <c r="G2948">
        <v>73569.429000000004</v>
      </c>
      <c r="H2948">
        <v>757188</v>
      </c>
      <c r="I2948">
        <v>1261</v>
      </c>
      <c r="J2948">
        <v>1212.7139999999999</v>
      </c>
      <c r="K2948">
        <v>140167.883</v>
      </c>
      <c r="L2948">
        <v>330.94299999999998</v>
      </c>
      <c r="M2948">
        <v>220.98599999999999</v>
      </c>
      <c r="N2948">
        <v>2274.4180000000001</v>
      </c>
      <c r="O2948">
        <v>3.7879999999999998</v>
      </c>
      <c r="P2948">
        <v>3.6429999999999998</v>
      </c>
      <c r="Q2948">
        <v>1.04</v>
      </c>
      <c r="R2948">
        <v>11332</v>
      </c>
      <c r="S2948">
        <v>34.039000000000001</v>
      </c>
      <c r="T2948">
        <v>41348</v>
      </c>
      <c r="U2948">
        <v>124.2</v>
      </c>
      <c r="X2948">
        <v>36202</v>
      </c>
      <c r="Y2948">
        <v>108.742</v>
      </c>
      <c r="Z2948">
        <v>1233638</v>
      </c>
      <c r="AA2948">
        <v>640894832</v>
      </c>
      <c r="AB2948">
        <v>1925.1</v>
      </c>
      <c r="AC2948">
        <v>3.706</v>
      </c>
      <c r="AD2948">
        <v>1437489</v>
      </c>
      <c r="AE2948">
        <v>4.3179999999999996</v>
      </c>
      <c r="AF2948">
        <v>5.2999999999999999E-2</v>
      </c>
      <c r="AG2948">
        <v>18.899999999999999</v>
      </c>
      <c r="AH2948" t="s">
        <v>204</v>
      </c>
      <c r="AI2948">
        <v>440422909</v>
      </c>
      <c r="AJ2948">
        <v>224171191</v>
      </c>
      <c r="AK2948">
        <v>197056631</v>
      </c>
      <c r="AL2948">
        <v>29215518</v>
      </c>
      <c r="AM2948">
        <v>1449885</v>
      </c>
      <c r="AN2948">
        <v>1368691</v>
      </c>
      <c r="AO2948">
        <v>132.65</v>
      </c>
      <c r="AP2948">
        <v>67.52</v>
      </c>
      <c r="AQ2948">
        <v>59.35</v>
      </c>
      <c r="AR2948">
        <v>8.8000000000000007</v>
      </c>
      <c r="AS2948">
        <v>4122</v>
      </c>
      <c r="AT2948">
        <v>357565</v>
      </c>
      <c r="AU2948">
        <v>0.108</v>
      </c>
      <c r="AV2948">
        <v>50.46</v>
      </c>
      <c r="AW2948">
        <v>332915074</v>
      </c>
      <c r="AX2948">
        <v>35.607999999999997</v>
      </c>
      <c r="AY2948">
        <v>38.299999999999997</v>
      </c>
      <c r="AZ2948">
        <v>15.413</v>
      </c>
      <c r="BA2948">
        <v>9.7319999999999993</v>
      </c>
      <c r="BB2948">
        <v>54225.446000000004</v>
      </c>
      <c r="BC2948">
        <v>1.2</v>
      </c>
      <c r="BD2948">
        <v>151.089</v>
      </c>
      <c r="BE2948">
        <v>10.79</v>
      </c>
      <c r="BF2948">
        <v>19.100000000000001</v>
      </c>
      <c r="BG2948">
        <v>24.6</v>
      </c>
      <c r="BI2948">
        <v>2.77</v>
      </c>
      <c r="BJ2948">
        <v>78.86</v>
      </c>
      <c r="BK2948">
        <v>0.92600000000000005</v>
      </c>
    </row>
    <row r="2949" spans="1:67" x14ac:dyDescent="0.3">
      <c r="A2949" t="s">
        <v>210</v>
      </c>
      <c r="B2949" t="s">
        <v>211</v>
      </c>
      <c r="C2949" t="s">
        <v>116</v>
      </c>
      <c r="D2949" s="33">
        <v>44509</v>
      </c>
      <c r="E2949">
        <v>46742492</v>
      </c>
      <c r="F2949">
        <v>78491</v>
      </c>
      <c r="G2949">
        <v>74957.570999999996</v>
      </c>
      <c r="H2949">
        <v>758610</v>
      </c>
      <c r="I2949">
        <v>1422</v>
      </c>
      <c r="J2949">
        <v>1234.4290000000001</v>
      </c>
      <c r="K2949">
        <v>140403.65100000001</v>
      </c>
      <c r="L2949">
        <v>235.76900000000001</v>
      </c>
      <c r="M2949">
        <v>225.155</v>
      </c>
      <c r="N2949">
        <v>2278.6889999999999</v>
      </c>
      <c r="O2949">
        <v>4.2709999999999999</v>
      </c>
      <c r="P2949">
        <v>3.7080000000000002</v>
      </c>
      <c r="Q2949">
        <v>1.05</v>
      </c>
      <c r="R2949">
        <v>11356</v>
      </c>
      <c r="S2949">
        <v>34.110999999999997</v>
      </c>
      <c r="T2949">
        <v>41730</v>
      </c>
      <c r="U2949">
        <v>125.34699999999999</v>
      </c>
      <c r="X2949">
        <v>36543</v>
      </c>
      <c r="Y2949">
        <v>109.767</v>
      </c>
      <c r="Z2949">
        <v>1852269</v>
      </c>
      <c r="AA2949">
        <v>642747101</v>
      </c>
      <c r="AB2949">
        <v>1930.664</v>
      </c>
      <c r="AC2949">
        <v>5.5640000000000001</v>
      </c>
      <c r="AD2949">
        <v>1467773</v>
      </c>
      <c r="AE2949">
        <v>4.4089999999999998</v>
      </c>
      <c r="AF2949">
        <v>5.2999999999999999E-2</v>
      </c>
      <c r="AG2949">
        <v>18.899999999999999</v>
      </c>
      <c r="AH2949" t="s">
        <v>204</v>
      </c>
      <c r="AI2949">
        <v>442045706</v>
      </c>
      <c r="AJ2949">
        <v>224695715</v>
      </c>
      <c r="AK2949">
        <v>197222714</v>
      </c>
      <c r="AL2949">
        <v>30157731</v>
      </c>
      <c r="AM2949">
        <v>1622797</v>
      </c>
      <c r="AN2949">
        <v>1387936</v>
      </c>
      <c r="AO2949">
        <v>133.13999999999999</v>
      </c>
      <c r="AP2949">
        <v>67.680000000000007</v>
      </c>
      <c r="AQ2949">
        <v>59.4</v>
      </c>
      <c r="AR2949">
        <v>9.08</v>
      </c>
      <c r="AS2949">
        <v>4180</v>
      </c>
      <c r="AT2949">
        <v>391512</v>
      </c>
      <c r="AU2949">
        <v>0.11799999999999999</v>
      </c>
      <c r="AV2949">
        <v>50.46</v>
      </c>
      <c r="AW2949">
        <v>332915074</v>
      </c>
      <c r="AX2949">
        <v>35.607999999999997</v>
      </c>
      <c r="AY2949">
        <v>38.299999999999997</v>
      </c>
      <c r="AZ2949">
        <v>15.413</v>
      </c>
      <c r="BA2949">
        <v>9.7319999999999993</v>
      </c>
      <c r="BB2949">
        <v>54225.446000000004</v>
      </c>
      <c r="BC2949">
        <v>1.2</v>
      </c>
      <c r="BD2949">
        <v>151.089</v>
      </c>
      <c r="BE2949">
        <v>10.79</v>
      </c>
      <c r="BF2949">
        <v>19.100000000000001</v>
      </c>
      <c r="BG2949">
        <v>24.6</v>
      </c>
      <c r="BI2949">
        <v>2.77</v>
      </c>
      <c r="BJ2949">
        <v>78.86</v>
      </c>
      <c r="BK2949">
        <v>0.92600000000000005</v>
      </c>
    </row>
    <row r="2950" spans="1:67" x14ac:dyDescent="0.3">
      <c r="A2950" t="s">
        <v>210</v>
      </c>
      <c r="B2950" t="s">
        <v>211</v>
      </c>
      <c r="C2950" t="s">
        <v>116</v>
      </c>
      <c r="D2950" s="33">
        <v>44510</v>
      </c>
      <c r="E2950">
        <v>46837600</v>
      </c>
      <c r="F2950">
        <v>95108</v>
      </c>
      <c r="G2950">
        <v>76310</v>
      </c>
      <c r="H2950">
        <v>760293</v>
      </c>
      <c r="I2950">
        <v>1683</v>
      </c>
      <c r="J2950">
        <v>1195</v>
      </c>
      <c r="K2950">
        <v>140689.334</v>
      </c>
      <c r="L2950">
        <v>285.68200000000002</v>
      </c>
      <c r="M2950">
        <v>229.21799999999999</v>
      </c>
      <c r="N2950">
        <v>2283.7449999999999</v>
      </c>
      <c r="O2950">
        <v>5.0549999999999997</v>
      </c>
      <c r="P2950">
        <v>3.59</v>
      </c>
      <c r="Q2950">
        <v>1.07</v>
      </c>
      <c r="R2950">
        <v>11289</v>
      </c>
      <c r="S2950">
        <v>33.909999999999997</v>
      </c>
      <c r="T2950">
        <v>41810</v>
      </c>
      <c r="U2950">
        <v>125.58799999999999</v>
      </c>
      <c r="X2950">
        <v>36751</v>
      </c>
      <c r="Y2950">
        <v>110.392</v>
      </c>
      <c r="Z2950">
        <v>1808168</v>
      </c>
      <c r="AA2950">
        <v>644555269</v>
      </c>
      <c r="AB2950">
        <v>1936.095</v>
      </c>
      <c r="AC2950">
        <v>5.431</v>
      </c>
      <c r="AD2950">
        <v>1455478</v>
      </c>
      <c r="AE2950">
        <v>4.3719999999999999</v>
      </c>
      <c r="AF2950">
        <v>5.5E-2</v>
      </c>
      <c r="AG2950">
        <v>18.2</v>
      </c>
      <c r="AH2950" t="s">
        <v>204</v>
      </c>
      <c r="AI2950">
        <v>443797512</v>
      </c>
      <c r="AJ2950">
        <v>225270634</v>
      </c>
      <c r="AK2950">
        <v>197392888</v>
      </c>
      <c r="AL2950">
        <v>31174000</v>
      </c>
      <c r="AM2950">
        <v>1751806</v>
      </c>
      <c r="AN2950">
        <v>1417052</v>
      </c>
      <c r="AO2950">
        <v>133.66999999999999</v>
      </c>
      <c r="AP2950">
        <v>67.849999999999994</v>
      </c>
      <c r="AQ2950">
        <v>59.45</v>
      </c>
      <c r="AR2950">
        <v>9.39</v>
      </c>
      <c r="AS2950">
        <v>4268</v>
      </c>
      <c r="AT2950">
        <v>428753</v>
      </c>
      <c r="AU2950">
        <v>0.129</v>
      </c>
      <c r="AV2950">
        <v>50.46</v>
      </c>
      <c r="AW2950">
        <v>332915074</v>
      </c>
      <c r="AX2950">
        <v>35.607999999999997</v>
      </c>
      <c r="AY2950">
        <v>38.299999999999997</v>
      </c>
      <c r="AZ2950">
        <v>15.413</v>
      </c>
      <c r="BA2950">
        <v>9.7319999999999993</v>
      </c>
      <c r="BB2950">
        <v>54225.446000000004</v>
      </c>
      <c r="BC2950">
        <v>1.2</v>
      </c>
      <c r="BD2950">
        <v>151.089</v>
      </c>
      <c r="BE2950">
        <v>10.79</v>
      </c>
      <c r="BF2950">
        <v>19.100000000000001</v>
      </c>
      <c r="BG2950">
        <v>24.6</v>
      </c>
      <c r="BI2950">
        <v>2.77</v>
      </c>
      <c r="BJ2950">
        <v>78.86</v>
      </c>
      <c r="BK2950">
        <v>0.92600000000000005</v>
      </c>
    </row>
    <row r="2951" spans="1:67" x14ac:dyDescent="0.3">
      <c r="A2951" t="s">
        <v>210</v>
      </c>
      <c r="B2951" t="s">
        <v>211</v>
      </c>
      <c r="C2951" t="s">
        <v>116</v>
      </c>
      <c r="D2951" s="33">
        <v>44511</v>
      </c>
      <c r="E2951">
        <v>46895460</v>
      </c>
      <c r="F2951">
        <v>57860</v>
      </c>
      <c r="G2951">
        <v>72937.285999999993</v>
      </c>
      <c r="H2951">
        <v>761165</v>
      </c>
      <c r="I2951">
        <v>872</v>
      </c>
      <c r="J2951">
        <v>1147.2860000000001</v>
      </c>
      <c r="K2951">
        <v>140863.13200000001</v>
      </c>
      <c r="L2951">
        <v>173.798</v>
      </c>
      <c r="M2951">
        <v>219.08699999999999</v>
      </c>
      <c r="N2951">
        <v>2286.364</v>
      </c>
      <c r="O2951">
        <v>2.6190000000000002</v>
      </c>
      <c r="P2951">
        <v>3.4460000000000002</v>
      </c>
      <c r="Q2951">
        <v>1.0900000000000001</v>
      </c>
      <c r="R2951">
        <v>11280</v>
      </c>
      <c r="S2951">
        <v>33.883000000000003</v>
      </c>
      <c r="T2951">
        <v>41717</v>
      </c>
      <c r="U2951">
        <v>125.30800000000001</v>
      </c>
      <c r="X2951">
        <v>37030</v>
      </c>
      <c r="Y2951">
        <v>111.23</v>
      </c>
      <c r="Z2951">
        <v>1718353</v>
      </c>
      <c r="AA2951">
        <v>646273622</v>
      </c>
      <c r="AB2951">
        <v>1941.2570000000001</v>
      </c>
      <c r="AC2951">
        <v>5.1619999999999999</v>
      </c>
      <c r="AD2951">
        <v>1450295</v>
      </c>
      <c r="AE2951">
        <v>4.3559999999999999</v>
      </c>
      <c r="AF2951">
        <v>5.6000000000000001E-2</v>
      </c>
      <c r="AG2951">
        <v>17.899999999999999</v>
      </c>
      <c r="AH2951" t="s">
        <v>204</v>
      </c>
      <c r="AI2951">
        <v>445386128</v>
      </c>
      <c r="AJ2951">
        <v>225821549</v>
      </c>
      <c r="AK2951">
        <v>197546367</v>
      </c>
      <c r="AL2951">
        <v>32066779</v>
      </c>
      <c r="AM2951">
        <v>1588616</v>
      </c>
      <c r="AN2951">
        <v>1412309</v>
      </c>
      <c r="AO2951">
        <v>134.15</v>
      </c>
      <c r="AP2951">
        <v>68.02</v>
      </c>
      <c r="AQ2951">
        <v>59.5</v>
      </c>
      <c r="AR2951">
        <v>9.66</v>
      </c>
      <c r="AS2951">
        <v>4254</v>
      </c>
      <c r="AT2951">
        <v>457019</v>
      </c>
      <c r="AU2951">
        <v>0.13800000000000001</v>
      </c>
      <c r="AV2951">
        <v>50.46</v>
      </c>
      <c r="AW2951">
        <v>332915074</v>
      </c>
      <c r="AX2951">
        <v>35.607999999999997</v>
      </c>
      <c r="AY2951">
        <v>38.299999999999997</v>
      </c>
      <c r="AZ2951">
        <v>15.413</v>
      </c>
      <c r="BA2951">
        <v>9.7319999999999993</v>
      </c>
      <c r="BB2951">
        <v>54225.446000000004</v>
      </c>
      <c r="BC2951">
        <v>1.2</v>
      </c>
      <c r="BD2951">
        <v>151.089</v>
      </c>
      <c r="BE2951">
        <v>10.79</v>
      </c>
      <c r="BF2951">
        <v>19.100000000000001</v>
      </c>
      <c r="BG2951">
        <v>24.6</v>
      </c>
      <c r="BI2951">
        <v>2.77</v>
      </c>
      <c r="BJ2951">
        <v>78.86</v>
      </c>
      <c r="BK2951">
        <v>0.92600000000000005</v>
      </c>
    </row>
    <row r="2952" spans="1:67" x14ac:dyDescent="0.3">
      <c r="A2952" t="s">
        <v>210</v>
      </c>
      <c r="B2952" t="s">
        <v>211</v>
      </c>
      <c r="C2952" t="s">
        <v>116</v>
      </c>
      <c r="D2952" s="33">
        <v>44512</v>
      </c>
      <c r="E2952">
        <v>47038857</v>
      </c>
      <c r="F2952">
        <v>143397</v>
      </c>
      <c r="G2952">
        <v>79592</v>
      </c>
      <c r="H2952">
        <v>763626</v>
      </c>
      <c r="I2952">
        <v>2461</v>
      </c>
      <c r="J2952">
        <v>1194.143</v>
      </c>
      <c r="K2952">
        <v>141293.86300000001</v>
      </c>
      <c r="L2952">
        <v>430.73099999999999</v>
      </c>
      <c r="M2952">
        <v>239.07599999999999</v>
      </c>
      <c r="N2952">
        <v>2293.7559999999999</v>
      </c>
      <c r="O2952">
        <v>7.3920000000000003</v>
      </c>
      <c r="P2952">
        <v>3.5870000000000002</v>
      </c>
      <c r="Q2952">
        <v>1.1299999999999999</v>
      </c>
      <c r="R2952">
        <v>11271</v>
      </c>
      <c r="S2952">
        <v>33.854999999999997</v>
      </c>
      <c r="T2952">
        <v>41632</v>
      </c>
      <c r="U2952">
        <v>125.053</v>
      </c>
      <c r="X2952">
        <v>37331</v>
      </c>
      <c r="Y2952">
        <v>112.134</v>
      </c>
      <c r="Z2952">
        <v>1475808</v>
      </c>
      <c r="AA2952">
        <v>647749430</v>
      </c>
      <c r="AB2952">
        <v>1945.69</v>
      </c>
      <c r="AC2952">
        <v>4.4329999999999998</v>
      </c>
      <c r="AD2952">
        <v>1433608</v>
      </c>
      <c r="AE2952">
        <v>4.306</v>
      </c>
      <c r="AF2952">
        <v>5.7000000000000002E-2</v>
      </c>
      <c r="AG2952">
        <v>17.5</v>
      </c>
      <c r="AH2952" t="s">
        <v>204</v>
      </c>
      <c r="AI2952">
        <v>447360595</v>
      </c>
      <c r="AJ2952">
        <v>226462425</v>
      </c>
      <c r="AK2952">
        <v>197745619</v>
      </c>
      <c r="AL2952">
        <v>33212685</v>
      </c>
      <c r="AM2952">
        <v>1974467</v>
      </c>
      <c r="AN2952">
        <v>1423692</v>
      </c>
      <c r="AO2952">
        <v>134.74</v>
      </c>
      <c r="AP2952">
        <v>68.209999999999994</v>
      </c>
      <c r="AQ2952">
        <v>59.56</v>
      </c>
      <c r="AR2952">
        <v>10</v>
      </c>
      <c r="AS2952">
        <v>4288</v>
      </c>
      <c r="AT2952">
        <v>483387</v>
      </c>
      <c r="AU2952">
        <v>0.14599999999999999</v>
      </c>
      <c r="AV2952">
        <v>50.46</v>
      </c>
      <c r="AW2952">
        <v>332915074</v>
      </c>
      <c r="AX2952">
        <v>35.607999999999997</v>
      </c>
      <c r="AY2952">
        <v>38.299999999999997</v>
      </c>
      <c r="AZ2952">
        <v>15.413</v>
      </c>
      <c r="BA2952">
        <v>9.7319999999999993</v>
      </c>
      <c r="BB2952">
        <v>54225.446000000004</v>
      </c>
      <c r="BC2952">
        <v>1.2</v>
      </c>
      <c r="BD2952">
        <v>151.089</v>
      </c>
      <c r="BE2952">
        <v>10.79</v>
      </c>
      <c r="BF2952">
        <v>19.100000000000001</v>
      </c>
      <c r="BG2952">
        <v>24.6</v>
      </c>
      <c r="BI2952">
        <v>2.77</v>
      </c>
      <c r="BJ2952">
        <v>78.86</v>
      </c>
      <c r="BK2952">
        <v>0.92600000000000005</v>
      </c>
    </row>
    <row r="2953" spans="1:67" x14ac:dyDescent="0.3">
      <c r="A2953" t="s">
        <v>210</v>
      </c>
      <c r="B2953" t="s">
        <v>211</v>
      </c>
      <c r="C2953" t="s">
        <v>116</v>
      </c>
      <c r="D2953" s="33">
        <v>44513</v>
      </c>
      <c r="E2953">
        <v>47083095</v>
      </c>
      <c r="F2953">
        <v>44238</v>
      </c>
      <c r="G2953">
        <v>80874.429000000004</v>
      </c>
      <c r="H2953">
        <v>764186</v>
      </c>
      <c r="I2953">
        <v>560</v>
      </c>
      <c r="J2953">
        <v>1208.143</v>
      </c>
      <c r="K2953">
        <v>141426.74400000001</v>
      </c>
      <c r="L2953">
        <v>132.881</v>
      </c>
      <c r="M2953">
        <v>242.928</v>
      </c>
      <c r="N2953">
        <v>2295.4380000000001</v>
      </c>
      <c r="O2953">
        <v>1.6819999999999999</v>
      </c>
      <c r="P2953">
        <v>3.629</v>
      </c>
      <c r="Q2953">
        <v>1.1299999999999999</v>
      </c>
      <c r="R2953">
        <v>11296</v>
      </c>
      <c r="S2953">
        <v>33.930999999999997</v>
      </c>
      <c r="T2953">
        <v>41371</v>
      </c>
      <c r="U2953">
        <v>124.26900000000001</v>
      </c>
      <c r="X2953">
        <v>37795</v>
      </c>
      <c r="Y2953">
        <v>113.527</v>
      </c>
      <c r="Z2953">
        <v>1108209</v>
      </c>
      <c r="AA2953">
        <v>648857639</v>
      </c>
      <c r="AB2953">
        <v>1949.019</v>
      </c>
      <c r="AC2953">
        <v>3.3290000000000002</v>
      </c>
      <c r="AD2953">
        <v>1432789</v>
      </c>
      <c r="AE2953">
        <v>4.3040000000000003</v>
      </c>
      <c r="AF2953">
        <v>5.8000000000000003E-2</v>
      </c>
      <c r="AG2953">
        <v>17.2</v>
      </c>
      <c r="AH2953" t="s">
        <v>204</v>
      </c>
      <c r="AI2953">
        <v>448527195</v>
      </c>
      <c r="AJ2953">
        <v>226997163</v>
      </c>
      <c r="AK2953">
        <v>197848526</v>
      </c>
      <c r="AL2953">
        <v>33745907</v>
      </c>
      <c r="AM2953">
        <v>1166600</v>
      </c>
      <c r="AN2953">
        <v>1443613</v>
      </c>
      <c r="AO2953">
        <v>135.09</v>
      </c>
      <c r="AP2953">
        <v>68.37</v>
      </c>
      <c r="AQ2953">
        <v>59.59</v>
      </c>
      <c r="AR2953">
        <v>10.16</v>
      </c>
      <c r="AS2953">
        <v>4348</v>
      </c>
      <c r="AT2953">
        <v>503919</v>
      </c>
      <c r="AU2953">
        <v>0.152</v>
      </c>
      <c r="AV2953">
        <v>50.46</v>
      </c>
      <c r="AW2953">
        <v>332915074</v>
      </c>
      <c r="AX2953">
        <v>35.607999999999997</v>
      </c>
      <c r="AY2953">
        <v>38.299999999999997</v>
      </c>
      <c r="AZ2953">
        <v>15.413</v>
      </c>
      <c r="BA2953">
        <v>9.7319999999999993</v>
      </c>
      <c r="BB2953">
        <v>54225.446000000004</v>
      </c>
      <c r="BC2953">
        <v>1.2</v>
      </c>
      <c r="BD2953">
        <v>151.089</v>
      </c>
      <c r="BE2953">
        <v>10.79</v>
      </c>
      <c r="BF2953">
        <v>19.100000000000001</v>
      </c>
      <c r="BG2953">
        <v>24.6</v>
      </c>
      <c r="BI2953">
        <v>2.77</v>
      </c>
      <c r="BJ2953">
        <v>78.86</v>
      </c>
      <c r="BK2953">
        <v>0.92600000000000005</v>
      </c>
    </row>
    <row r="2954" spans="1:67" x14ac:dyDescent="0.3">
      <c r="A2954" t="s">
        <v>210</v>
      </c>
      <c r="B2954" t="s">
        <v>211</v>
      </c>
      <c r="C2954" t="s">
        <v>116</v>
      </c>
      <c r="D2954" s="33">
        <v>44514</v>
      </c>
      <c r="E2954">
        <v>47115017</v>
      </c>
      <c r="F2954">
        <v>31922</v>
      </c>
      <c r="G2954">
        <v>80170.285999999993</v>
      </c>
      <c r="H2954">
        <v>764380</v>
      </c>
      <c r="I2954">
        <v>194</v>
      </c>
      <c r="J2954">
        <v>1207.5709999999999</v>
      </c>
      <c r="K2954">
        <v>141522.63</v>
      </c>
      <c r="L2954">
        <v>95.885999999999996</v>
      </c>
      <c r="M2954">
        <v>240.81299999999999</v>
      </c>
      <c r="N2954">
        <v>2296.0210000000002</v>
      </c>
      <c r="O2954">
        <v>0.58299999999999996</v>
      </c>
      <c r="P2954">
        <v>3.6269999999999998</v>
      </c>
      <c r="Q2954">
        <v>1.1100000000000001</v>
      </c>
      <c r="R2954">
        <v>11264</v>
      </c>
      <c r="S2954">
        <v>33.834000000000003</v>
      </c>
      <c r="T2954">
        <v>41871</v>
      </c>
      <c r="U2954">
        <v>125.771</v>
      </c>
      <c r="X2954">
        <v>38105</v>
      </c>
      <c r="Y2954">
        <v>114.459</v>
      </c>
      <c r="Z2954">
        <v>773907</v>
      </c>
      <c r="AA2954">
        <v>649631546</v>
      </c>
      <c r="AB2954">
        <v>1951.3430000000001</v>
      </c>
      <c r="AC2954">
        <v>2.3250000000000002</v>
      </c>
      <c r="AD2954">
        <v>1424336</v>
      </c>
      <c r="AE2954">
        <v>4.2779999999999996</v>
      </c>
      <c r="AF2954">
        <v>5.8999999999999997E-2</v>
      </c>
      <c r="AG2954">
        <v>16.899999999999999</v>
      </c>
      <c r="AH2954" t="s">
        <v>204</v>
      </c>
      <c r="AI2954">
        <v>449102386</v>
      </c>
      <c r="AJ2954">
        <v>227238034</v>
      </c>
      <c r="AK2954">
        <v>197909177</v>
      </c>
      <c r="AL2954">
        <v>34022842</v>
      </c>
      <c r="AM2954">
        <v>575191</v>
      </c>
      <c r="AN2954">
        <v>1447052</v>
      </c>
      <c r="AO2954">
        <v>135.27000000000001</v>
      </c>
      <c r="AP2954">
        <v>68.44</v>
      </c>
      <c r="AQ2954">
        <v>59.61</v>
      </c>
      <c r="AR2954">
        <v>10.25</v>
      </c>
      <c r="AS2954">
        <v>4358</v>
      </c>
      <c r="AT2954">
        <v>505672</v>
      </c>
      <c r="AU2954">
        <v>0.152</v>
      </c>
      <c r="AV2954">
        <v>50.46</v>
      </c>
      <c r="AW2954">
        <v>332915074</v>
      </c>
      <c r="AX2954">
        <v>35.607999999999997</v>
      </c>
      <c r="AY2954">
        <v>38.299999999999997</v>
      </c>
      <c r="AZ2954">
        <v>15.413</v>
      </c>
      <c r="BA2954">
        <v>9.7319999999999993</v>
      </c>
      <c r="BB2954">
        <v>54225.446000000004</v>
      </c>
      <c r="BC2954">
        <v>1.2</v>
      </c>
      <c r="BD2954">
        <v>151.089</v>
      </c>
      <c r="BE2954">
        <v>10.79</v>
      </c>
      <c r="BF2954">
        <v>19.100000000000001</v>
      </c>
      <c r="BG2954">
        <v>24.6</v>
      </c>
      <c r="BI2954">
        <v>2.77</v>
      </c>
      <c r="BJ2954">
        <v>78.86</v>
      </c>
      <c r="BK2954">
        <v>0.92600000000000005</v>
      </c>
      <c r="BL2954">
        <v>884169.8</v>
      </c>
      <c r="BM2954">
        <v>16.059999999999999</v>
      </c>
      <c r="BN2954">
        <v>17.420000000000002</v>
      </c>
      <c r="BO2954">
        <v>2655.8418919775299</v>
      </c>
    </row>
    <row r="2955" spans="1:67" x14ac:dyDescent="0.3">
      <c r="A2955" t="s">
        <v>210</v>
      </c>
      <c r="B2955" t="s">
        <v>211</v>
      </c>
      <c r="C2955" t="s">
        <v>116</v>
      </c>
      <c r="D2955" s="33">
        <v>44515</v>
      </c>
      <c r="E2955">
        <v>47248474</v>
      </c>
      <c r="F2955">
        <v>133457</v>
      </c>
      <c r="G2955">
        <v>83496.142999999996</v>
      </c>
      <c r="H2955">
        <v>765694</v>
      </c>
      <c r="I2955">
        <v>1314</v>
      </c>
      <c r="J2955">
        <v>1215.143</v>
      </c>
      <c r="K2955">
        <v>141923.50399999999</v>
      </c>
      <c r="L2955">
        <v>400.87400000000002</v>
      </c>
      <c r="M2955">
        <v>250.803</v>
      </c>
      <c r="N2955">
        <v>2299.9679999999998</v>
      </c>
      <c r="O2955">
        <v>3.9470000000000001</v>
      </c>
      <c r="P2955">
        <v>3.65</v>
      </c>
      <c r="Q2955">
        <v>1.1100000000000001</v>
      </c>
      <c r="R2955">
        <v>11534</v>
      </c>
      <c r="S2955">
        <v>34.645000000000003</v>
      </c>
      <c r="T2955">
        <v>43285</v>
      </c>
      <c r="U2955">
        <v>130.018</v>
      </c>
      <c r="X2955">
        <v>38431</v>
      </c>
      <c r="Y2955">
        <v>115.438</v>
      </c>
      <c r="Z2955">
        <v>1247691</v>
      </c>
      <c r="AA2955">
        <v>650879237</v>
      </c>
      <c r="AB2955">
        <v>1955.0909999999999</v>
      </c>
      <c r="AC2955">
        <v>3.7480000000000002</v>
      </c>
      <c r="AD2955">
        <v>1426344</v>
      </c>
      <c r="AE2955">
        <v>4.2839999999999998</v>
      </c>
      <c r="AF2955">
        <v>0.06</v>
      </c>
      <c r="AG2955">
        <v>16.7</v>
      </c>
      <c r="AH2955" t="s">
        <v>204</v>
      </c>
      <c r="AI2955">
        <v>450639276</v>
      </c>
      <c r="AJ2955">
        <v>227700755</v>
      </c>
      <c r="AK2955">
        <v>198076132</v>
      </c>
      <c r="AL2955">
        <v>34939934</v>
      </c>
      <c r="AM2955">
        <v>1536890</v>
      </c>
      <c r="AN2955">
        <v>1459481</v>
      </c>
      <c r="AO2955">
        <v>135.72999999999999</v>
      </c>
      <c r="AP2955">
        <v>68.58</v>
      </c>
      <c r="AQ2955">
        <v>59.66</v>
      </c>
      <c r="AR2955">
        <v>10.52</v>
      </c>
      <c r="AS2955">
        <v>4396</v>
      </c>
      <c r="AT2955">
        <v>504223</v>
      </c>
      <c r="AU2955">
        <v>0.152</v>
      </c>
      <c r="AV2955">
        <v>50.46</v>
      </c>
      <c r="AW2955">
        <v>332915074</v>
      </c>
      <c r="AX2955">
        <v>35.607999999999997</v>
      </c>
      <c r="AY2955">
        <v>38.299999999999997</v>
      </c>
      <c r="AZ2955">
        <v>15.413</v>
      </c>
      <c r="BA2955">
        <v>9.7319999999999993</v>
      </c>
      <c r="BB2955">
        <v>54225.446000000004</v>
      </c>
      <c r="BC2955">
        <v>1.2</v>
      </c>
      <c r="BD2955">
        <v>151.089</v>
      </c>
      <c r="BE2955">
        <v>10.79</v>
      </c>
      <c r="BF2955">
        <v>19.100000000000001</v>
      </c>
      <c r="BG2955">
        <v>24.6</v>
      </c>
      <c r="BI2955">
        <v>2.77</v>
      </c>
      <c r="BJ2955">
        <v>78.86</v>
      </c>
      <c r="BK2955">
        <v>0.92600000000000005</v>
      </c>
    </row>
    <row r="2956" spans="1:67" x14ac:dyDescent="0.3">
      <c r="A2956" t="s">
        <v>210</v>
      </c>
      <c r="B2956" t="s">
        <v>211</v>
      </c>
      <c r="C2956" t="s">
        <v>116</v>
      </c>
      <c r="D2956" s="33">
        <v>44516</v>
      </c>
      <c r="E2956">
        <v>47335874</v>
      </c>
      <c r="F2956">
        <v>87400</v>
      </c>
      <c r="G2956">
        <v>84768.857000000004</v>
      </c>
      <c r="H2956">
        <v>767026</v>
      </c>
      <c r="I2956">
        <v>1332</v>
      </c>
      <c r="J2956">
        <v>1202.2860000000001</v>
      </c>
      <c r="K2956">
        <v>142186.03400000001</v>
      </c>
      <c r="L2956">
        <v>262.529</v>
      </c>
      <c r="M2956">
        <v>254.626</v>
      </c>
      <c r="N2956">
        <v>2303.9690000000001</v>
      </c>
      <c r="O2956">
        <v>4.0010000000000003</v>
      </c>
      <c r="P2956">
        <v>3.6110000000000002</v>
      </c>
      <c r="Q2956">
        <v>1.1200000000000001</v>
      </c>
      <c r="R2956">
        <v>11600</v>
      </c>
      <c r="S2956">
        <v>34.844000000000001</v>
      </c>
      <c r="T2956">
        <v>44009</v>
      </c>
      <c r="U2956">
        <v>132.19300000000001</v>
      </c>
      <c r="X2956">
        <v>39084</v>
      </c>
      <c r="Y2956">
        <v>117.399</v>
      </c>
      <c r="Z2956">
        <v>1837006</v>
      </c>
      <c r="AA2956">
        <v>652716243</v>
      </c>
      <c r="AB2956">
        <v>1960.6089999999999</v>
      </c>
      <c r="AC2956">
        <v>5.5179999999999998</v>
      </c>
      <c r="AD2956">
        <v>1424163</v>
      </c>
      <c r="AE2956">
        <v>4.2779999999999996</v>
      </c>
      <c r="AF2956">
        <v>0.06</v>
      </c>
      <c r="AG2956">
        <v>16.7</v>
      </c>
      <c r="AH2956" t="s">
        <v>204</v>
      </c>
      <c r="AI2956">
        <v>452305465</v>
      </c>
      <c r="AJ2956">
        <v>228190693</v>
      </c>
      <c r="AK2956">
        <v>198243004</v>
      </c>
      <c r="AL2956">
        <v>35960530</v>
      </c>
      <c r="AM2956">
        <v>1666189</v>
      </c>
      <c r="AN2956">
        <v>1465680</v>
      </c>
      <c r="AO2956">
        <v>136.22999999999999</v>
      </c>
      <c r="AP2956">
        <v>68.73</v>
      </c>
      <c r="AQ2956">
        <v>59.71</v>
      </c>
      <c r="AR2956">
        <v>10.83</v>
      </c>
      <c r="AS2956">
        <v>4415</v>
      </c>
      <c r="AT2956">
        <v>499283</v>
      </c>
      <c r="AU2956">
        <v>0.15</v>
      </c>
      <c r="AV2956">
        <v>50.46</v>
      </c>
      <c r="AW2956">
        <v>332915074</v>
      </c>
      <c r="AX2956">
        <v>35.607999999999997</v>
      </c>
      <c r="AY2956">
        <v>38.299999999999997</v>
      </c>
      <c r="AZ2956">
        <v>15.413</v>
      </c>
      <c r="BA2956">
        <v>9.7319999999999993</v>
      </c>
      <c r="BB2956">
        <v>54225.446000000004</v>
      </c>
      <c r="BC2956">
        <v>1.2</v>
      </c>
      <c r="BD2956">
        <v>151.089</v>
      </c>
      <c r="BE2956">
        <v>10.79</v>
      </c>
      <c r="BF2956">
        <v>19.100000000000001</v>
      </c>
      <c r="BG2956">
        <v>24.6</v>
      </c>
      <c r="BI2956">
        <v>2.77</v>
      </c>
      <c r="BJ2956">
        <v>78.86</v>
      </c>
      <c r="BK2956">
        <v>0.92600000000000005</v>
      </c>
    </row>
    <row r="2957" spans="1:67" x14ac:dyDescent="0.3">
      <c r="A2957" t="s">
        <v>210</v>
      </c>
      <c r="B2957" t="s">
        <v>211</v>
      </c>
      <c r="C2957" t="s">
        <v>116</v>
      </c>
      <c r="D2957" s="33">
        <v>44517</v>
      </c>
      <c r="E2957">
        <v>47448678</v>
      </c>
      <c r="F2957">
        <v>112804</v>
      </c>
      <c r="G2957">
        <v>87296.857000000004</v>
      </c>
      <c r="H2957">
        <v>768670</v>
      </c>
      <c r="I2957">
        <v>1644</v>
      </c>
      <c r="J2957">
        <v>1196.7139999999999</v>
      </c>
      <c r="K2957">
        <v>142524.87100000001</v>
      </c>
      <c r="L2957">
        <v>338.83699999999999</v>
      </c>
      <c r="M2957">
        <v>262.22000000000003</v>
      </c>
      <c r="N2957">
        <v>2308.9070000000002</v>
      </c>
      <c r="O2957">
        <v>4.9379999999999997</v>
      </c>
      <c r="P2957">
        <v>3.5950000000000002</v>
      </c>
      <c r="Q2957">
        <v>1.1200000000000001</v>
      </c>
      <c r="R2957">
        <v>11665</v>
      </c>
      <c r="S2957">
        <v>35.039000000000001</v>
      </c>
      <c r="T2957">
        <v>44369</v>
      </c>
      <c r="U2957">
        <v>133.274</v>
      </c>
      <c r="X2957">
        <v>39749</v>
      </c>
      <c r="Y2957">
        <v>119.39700000000001</v>
      </c>
      <c r="Z2957">
        <v>1943236</v>
      </c>
      <c r="AA2957">
        <v>654659479</v>
      </c>
      <c r="AB2957">
        <v>1966.4459999999999</v>
      </c>
      <c r="AC2957">
        <v>5.8369999999999997</v>
      </c>
      <c r="AD2957">
        <v>1443459</v>
      </c>
      <c r="AE2957">
        <v>4.3360000000000003</v>
      </c>
      <c r="AF2957">
        <v>6.0999999999999999E-2</v>
      </c>
      <c r="AG2957">
        <v>16.399999999999999</v>
      </c>
      <c r="AH2957" t="s">
        <v>204</v>
      </c>
      <c r="AI2957">
        <v>454048776</v>
      </c>
      <c r="AJ2957">
        <v>228698951</v>
      </c>
      <c r="AK2957">
        <v>198415229</v>
      </c>
      <c r="AL2957">
        <v>37033995</v>
      </c>
      <c r="AM2957">
        <v>1743311</v>
      </c>
      <c r="AN2957">
        <v>1464466</v>
      </c>
      <c r="AO2957">
        <v>136.76</v>
      </c>
      <c r="AP2957">
        <v>68.88</v>
      </c>
      <c r="AQ2957">
        <v>59.76</v>
      </c>
      <c r="AR2957">
        <v>11.15</v>
      </c>
      <c r="AS2957">
        <v>4411</v>
      </c>
      <c r="AT2957">
        <v>489760</v>
      </c>
      <c r="AU2957">
        <v>0.14799999999999999</v>
      </c>
      <c r="AV2957">
        <v>50.46</v>
      </c>
      <c r="AW2957">
        <v>332915074</v>
      </c>
      <c r="AX2957">
        <v>35.607999999999997</v>
      </c>
      <c r="AY2957">
        <v>38.299999999999997</v>
      </c>
      <c r="AZ2957">
        <v>15.413</v>
      </c>
      <c r="BA2957">
        <v>9.7319999999999993</v>
      </c>
      <c r="BB2957">
        <v>54225.446000000004</v>
      </c>
      <c r="BC2957">
        <v>1.2</v>
      </c>
      <c r="BD2957">
        <v>151.089</v>
      </c>
      <c r="BE2957">
        <v>10.79</v>
      </c>
      <c r="BF2957">
        <v>19.100000000000001</v>
      </c>
      <c r="BG2957">
        <v>24.6</v>
      </c>
      <c r="BI2957">
        <v>2.77</v>
      </c>
      <c r="BJ2957">
        <v>78.86</v>
      </c>
      <c r="BK2957">
        <v>0.92600000000000005</v>
      </c>
    </row>
    <row r="2958" spans="1:67" x14ac:dyDescent="0.3">
      <c r="A2958" t="s">
        <v>210</v>
      </c>
      <c r="B2958" t="s">
        <v>211</v>
      </c>
      <c r="C2958" t="s">
        <v>116</v>
      </c>
      <c r="D2958" s="33">
        <v>44518</v>
      </c>
      <c r="E2958">
        <v>47558716</v>
      </c>
      <c r="F2958">
        <v>110038</v>
      </c>
      <c r="G2958">
        <v>94750.857000000004</v>
      </c>
      <c r="H2958">
        <v>770023</v>
      </c>
      <c r="I2958">
        <v>1353</v>
      </c>
      <c r="J2958">
        <v>1265.4290000000001</v>
      </c>
      <c r="K2958">
        <v>142855.4</v>
      </c>
      <c r="L2958">
        <v>330.529</v>
      </c>
      <c r="M2958">
        <v>284.61</v>
      </c>
      <c r="N2958">
        <v>2312.971</v>
      </c>
      <c r="O2958">
        <v>4.0640000000000001</v>
      </c>
      <c r="P2958">
        <v>3.8010000000000002</v>
      </c>
      <c r="Q2958">
        <v>1.1299999999999999</v>
      </c>
      <c r="R2958">
        <v>11792</v>
      </c>
      <c r="S2958">
        <v>35.42</v>
      </c>
      <c r="T2958">
        <v>45095</v>
      </c>
      <c r="U2958">
        <v>135.45500000000001</v>
      </c>
      <c r="X2958">
        <v>40608</v>
      </c>
      <c r="Y2958">
        <v>121.977</v>
      </c>
      <c r="Z2958">
        <v>1875553</v>
      </c>
      <c r="AA2958">
        <v>656535032</v>
      </c>
      <c r="AB2958">
        <v>1972.08</v>
      </c>
      <c r="AC2958">
        <v>5.6340000000000003</v>
      </c>
      <c r="AD2958">
        <v>1465916</v>
      </c>
      <c r="AE2958">
        <v>4.4029999999999996</v>
      </c>
      <c r="AF2958">
        <v>6.0999999999999999E-2</v>
      </c>
      <c r="AG2958">
        <v>16.399999999999999</v>
      </c>
      <c r="AH2958" t="s">
        <v>204</v>
      </c>
      <c r="AI2958">
        <v>455819977</v>
      </c>
      <c r="AJ2958">
        <v>229207704</v>
      </c>
      <c r="AK2958">
        <v>198586468</v>
      </c>
      <c r="AL2958">
        <v>38136231</v>
      </c>
      <c r="AM2958">
        <v>1771201</v>
      </c>
      <c r="AN2958">
        <v>1490550</v>
      </c>
      <c r="AO2958">
        <v>137.29</v>
      </c>
      <c r="AP2958">
        <v>69.040000000000006</v>
      </c>
      <c r="AQ2958">
        <v>59.81</v>
      </c>
      <c r="AR2958">
        <v>11.49</v>
      </c>
      <c r="AS2958">
        <v>4489</v>
      </c>
      <c r="AT2958">
        <v>483736</v>
      </c>
      <c r="AU2958">
        <v>0.14599999999999999</v>
      </c>
      <c r="AV2958">
        <v>50.46</v>
      </c>
      <c r="AW2958">
        <v>332915074</v>
      </c>
      <c r="AX2958">
        <v>35.607999999999997</v>
      </c>
      <c r="AY2958">
        <v>38.299999999999997</v>
      </c>
      <c r="AZ2958">
        <v>15.413</v>
      </c>
      <c r="BA2958">
        <v>9.7319999999999993</v>
      </c>
      <c r="BB2958">
        <v>54225.446000000004</v>
      </c>
      <c r="BC2958">
        <v>1.2</v>
      </c>
      <c r="BD2958">
        <v>151.089</v>
      </c>
      <c r="BE2958">
        <v>10.79</v>
      </c>
      <c r="BF2958">
        <v>19.100000000000001</v>
      </c>
      <c r="BG2958">
        <v>24.6</v>
      </c>
      <c r="BI2958">
        <v>2.77</v>
      </c>
      <c r="BJ2958">
        <v>78.86</v>
      </c>
      <c r="BK2958">
        <v>0.92600000000000005</v>
      </c>
    </row>
    <row r="2959" spans="1:67" x14ac:dyDescent="0.3">
      <c r="A2959" t="s">
        <v>210</v>
      </c>
      <c r="B2959" t="s">
        <v>211</v>
      </c>
      <c r="C2959" t="s">
        <v>116</v>
      </c>
      <c r="D2959" s="33">
        <v>44519</v>
      </c>
      <c r="E2959">
        <v>47685553</v>
      </c>
      <c r="F2959">
        <v>126837</v>
      </c>
      <c r="G2959">
        <v>92385.142999999996</v>
      </c>
      <c r="H2959">
        <v>771816</v>
      </c>
      <c r="I2959">
        <v>1793</v>
      </c>
      <c r="J2959">
        <v>1170</v>
      </c>
      <c r="K2959">
        <v>143236.389</v>
      </c>
      <c r="L2959">
        <v>380.98899999999998</v>
      </c>
      <c r="M2959">
        <v>277.50400000000002</v>
      </c>
      <c r="N2959">
        <v>2318.357</v>
      </c>
      <c r="O2959">
        <v>5.3860000000000001</v>
      </c>
      <c r="P2959">
        <v>3.5139999999999998</v>
      </c>
      <c r="Q2959">
        <v>1.1100000000000001</v>
      </c>
      <c r="R2959">
        <v>11823</v>
      </c>
      <c r="S2959">
        <v>35.514000000000003</v>
      </c>
      <c r="T2959">
        <v>45157</v>
      </c>
      <c r="U2959">
        <v>135.64099999999999</v>
      </c>
      <c r="X2959">
        <v>41013</v>
      </c>
      <c r="Y2959">
        <v>123.194</v>
      </c>
      <c r="Z2959">
        <v>1650554</v>
      </c>
      <c r="AA2959">
        <v>658185586</v>
      </c>
      <c r="AB2959">
        <v>1977.038</v>
      </c>
      <c r="AC2959">
        <v>4.9580000000000002</v>
      </c>
      <c r="AD2959">
        <v>1490879</v>
      </c>
      <c r="AE2959">
        <v>4.4779999999999998</v>
      </c>
      <c r="AF2959">
        <v>6.0999999999999999E-2</v>
      </c>
      <c r="AG2959">
        <v>16.399999999999999</v>
      </c>
      <c r="AH2959" t="s">
        <v>204</v>
      </c>
      <c r="AI2959">
        <v>457874466</v>
      </c>
      <c r="AJ2959">
        <v>229792321</v>
      </c>
      <c r="AK2959">
        <v>198781456</v>
      </c>
      <c r="AL2959">
        <v>39422583</v>
      </c>
      <c r="AM2959">
        <v>2054489</v>
      </c>
      <c r="AN2959">
        <v>1501982</v>
      </c>
      <c r="AO2959">
        <v>137.91</v>
      </c>
      <c r="AP2959">
        <v>69.209999999999994</v>
      </c>
      <c r="AQ2959">
        <v>59.87</v>
      </c>
      <c r="AR2959">
        <v>11.87</v>
      </c>
      <c r="AS2959">
        <v>4524</v>
      </c>
      <c r="AT2959">
        <v>475699</v>
      </c>
      <c r="AU2959">
        <v>0.14299999999999999</v>
      </c>
      <c r="AV2959">
        <v>50.46</v>
      </c>
      <c r="AW2959">
        <v>332915074</v>
      </c>
      <c r="AX2959">
        <v>35.607999999999997</v>
      </c>
      <c r="AY2959">
        <v>38.299999999999997</v>
      </c>
      <c r="AZ2959">
        <v>15.413</v>
      </c>
      <c r="BA2959">
        <v>9.7319999999999993</v>
      </c>
      <c r="BB2959">
        <v>54225.446000000004</v>
      </c>
      <c r="BC2959">
        <v>1.2</v>
      </c>
      <c r="BD2959">
        <v>151.089</v>
      </c>
      <c r="BE2959">
        <v>10.79</v>
      </c>
      <c r="BF2959">
        <v>19.100000000000001</v>
      </c>
      <c r="BG2959">
        <v>24.6</v>
      </c>
      <c r="BI2959">
        <v>2.77</v>
      </c>
      <c r="BJ2959">
        <v>78.86</v>
      </c>
      <c r="BK2959">
        <v>0.92600000000000005</v>
      </c>
    </row>
    <row r="2960" spans="1:67" x14ac:dyDescent="0.3">
      <c r="A2960" t="s">
        <v>210</v>
      </c>
      <c r="B2960" t="s">
        <v>211</v>
      </c>
      <c r="C2960" t="s">
        <v>116</v>
      </c>
      <c r="D2960" s="33">
        <v>44520</v>
      </c>
      <c r="E2960">
        <v>47731186</v>
      </c>
      <c r="F2960">
        <v>45633</v>
      </c>
      <c r="G2960">
        <v>92584.429000000004</v>
      </c>
      <c r="H2960">
        <v>772266</v>
      </c>
      <c r="I2960">
        <v>450</v>
      </c>
      <c r="J2960">
        <v>1154.2860000000001</v>
      </c>
      <c r="K2960">
        <v>143373.46</v>
      </c>
      <c r="L2960">
        <v>137.071</v>
      </c>
      <c r="M2960">
        <v>278.10199999999998</v>
      </c>
      <c r="N2960">
        <v>2319.7089999999998</v>
      </c>
      <c r="O2960">
        <v>1.3520000000000001</v>
      </c>
      <c r="P2960">
        <v>3.4670000000000001</v>
      </c>
      <c r="Q2960">
        <v>1.08</v>
      </c>
      <c r="R2960">
        <v>11785</v>
      </c>
      <c r="S2960">
        <v>35.399000000000001</v>
      </c>
      <c r="T2960">
        <v>44825</v>
      </c>
      <c r="U2960">
        <v>134.64400000000001</v>
      </c>
      <c r="X2960">
        <v>41397</v>
      </c>
      <c r="Y2960">
        <v>124.34699999999999</v>
      </c>
      <c r="Z2960">
        <v>1132357</v>
      </c>
      <c r="AA2960">
        <v>659317943</v>
      </c>
      <c r="AB2960">
        <v>1980.4390000000001</v>
      </c>
      <c r="AC2960">
        <v>3.4009999999999998</v>
      </c>
      <c r="AD2960">
        <v>1494329</v>
      </c>
      <c r="AE2960">
        <v>4.4889999999999999</v>
      </c>
      <c r="AF2960">
        <v>6.2E-2</v>
      </c>
      <c r="AG2960">
        <v>16.100000000000001</v>
      </c>
      <c r="AH2960" t="s">
        <v>204</v>
      </c>
      <c r="AI2960">
        <v>459098153</v>
      </c>
      <c r="AJ2960">
        <v>230252822</v>
      </c>
      <c r="AK2960">
        <v>198882296</v>
      </c>
      <c r="AL2960">
        <v>40090720</v>
      </c>
      <c r="AM2960">
        <v>1223687</v>
      </c>
      <c r="AN2960">
        <v>1510137</v>
      </c>
      <c r="AO2960">
        <v>138.28</v>
      </c>
      <c r="AP2960">
        <v>69.349999999999994</v>
      </c>
      <c r="AQ2960">
        <v>59.9</v>
      </c>
      <c r="AR2960">
        <v>12.08</v>
      </c>
      <c r="AS2960">
        <v>4548</v>
      </c>
      <c r="AT2960">
        <v>465094</v>
      </c>
      <c r="AU2960">
        <v>0.14000000000000001</v>
      </c>
      <c r="AV2960">
        <v>50.46</v>
      </c>
      <c r="AW2960">
        <v>332915074</v>
      </c>
      <c r="AX2960">
        <v>35.607999999999997</v>
      </c>
      <c r="AY2960">
        <v>38.299999999999997</v>
      </c>
      <c r="AZ2960">
        <v>15.413</v>
      </c>
      <c r="BA2960">
        <v>9.7319999999999993</v>
      </c>
      <c r="BB2960">
        <v>54225.446000000004</v>
      </c>
      <c r="BC2960">
        <v>1.2</v>
      </c>
      <c r="BD2960">
        <v>151.089</v>
      </c>
      <c r="BE2960">
        <v>10.79</v>
      </c>
      <c r="BF2960">
        <v>19.100000000000001</v>
      </c>
      <c r="BG2960">
        <v>24.6</v>
      </c>
      <c r="BI2960">
        <v>2.77</v>
      </c>
      <c r="BJ2960">
        <v>78.86</v>
      </c>
      <c r="BK2960">
        <v>0.92600000000000005</v>
      </c>
    </row>
    <row r="2961" spans="1:67" x14ac:dyDescent="0.3">
      <c r="A2961" t="s">
        <v>210</v>
      </c>
      <c r="B2961" t="s">
        <v>211</v>
      </c>
      <c r="C2961" t="s">
        <v>116</v>
      </c>
      <c r="D2961" s="33">
        <v>44521</v>
      </c>
      <c r="E2961">
        <v>47770997</v>
      </c>
      <c r="F2961">
        <v>39811</v>
      </c>
      <c r="G2961">
        <v>93711.429000000004</v>
      </c>
      <c r="H2961">
        <v>772480</v>
      </c>
      <c r="I2961">
        <v>214</v>
      </c>
      <c r="J2961">
        <v>1157.143</v>
      </c>
      <c r="K2961">
        <v>143493.04300000001</v>
      </c>
      <c r="L2961">
        <v>119.583</v>
      </c>
      <c r="M2961">
        <v>281.48700000000002</v>
      </c>
      <c r="N2961">
        <v>2320.3519999999999</v>
      </c>
      <c r="O2961">
        <v>0.64300000000000002</v>
      </c>
      <c r="P2961">
        <v>3.476</v>
      </c>
      <c r="Q2961">
        <v>1.05</v>
      </c>
      <c r="R2961">
        <v>11973</v>
      </c>
      <c r="S2961">
        <v>35.963999999999999</v>
      </c>
      <c r="T2961">
        <v>45373</v>
      </c>
      <c r="U2961">
        <v>136.29</v>
      </c>
      <c r="X2961">
        <v>41824</v>
      </c>
      <c r="Y2961">
        <v>125.63</v>
      </c>
      <c r="Z2961">
        <v>758253</v>
      </c>
      <c r="AA2961">
        <v>660076196</v>
      </c>
      <c r="AB2961">
        <v>1982.7159999999999</v>
      </c>
      <c r="AC2961">
        <v>2.278</v>
      </c>
      <c r="AD2961">
        <v>1492093</v>
      </c>
      <c r="AE2961">
        <v>4.4820000000000002</v>
      </c>
      <c r="AF2961">
        <v>6.2E-2</v>
      </c>
      <c r="AG2961">
        <v>16.100000000000001</v>
      </c>
      <c r="AH2961" t="s">
        <v>204</v>
      </c>
      <c r="AI2961">
        <v>459736297</v>
      </c>
      <c r="AJ2961">
        <v>230460012</v>
      </c>
      <c r="AK2961">
        <v>198942347</v>
      </c>
      <c r="AL2961">
        <v>40464437</v>
      </c>
      <c r="AM2961">
        <v>638144</v>
      </c>
      <c r="AN2961">
        <v>1519130</v>
      </c>
      <c r="AO2961">
        <v>138.47</v>
      </c>
      <c r="AP2961">
        <v>69.41</v>
      </c>
      <c r="AQ2961">
        <v>59.92</v>
      </c>
      <c r="AR2961">
        <v>12.19</v>
      </c>
      <c r="AS2961">
        <v>4576</v>
      </c>
      <c r="AT2961">
        <v>460283</v>
      </c>
      <c r="AU2961">
        <v>0.13900000000000001</v>
      </c>
      <c r="AV2961">
        <v>50.46</v>
      </c>
      <c r="AW2961">
        <v>332915074</v>
      </c>
      <c r="AX2961">
        <v>35.607999999999997</v>
      </c>
      <c r="AY2961">
        <v>38.299999999999997</v>
      </c>
      <c r="AZ2961">
        <v>15.413</v>
      </c>
      <c r="BA2961">
        <v>9.7319999999999993</v>
      </c>
      <c r="BB2961">
        <v>54225.446000000004</v>
      </c>
      <c r="BC2961">
        <v>1.2</v>
      </c>
      <c r="BD2961">
        <v>151.089</v>
      </c>
      <c r="BE2961">
        <v>10.79</v>
      </c>
      <c r="BF2961">
        <v>19.100000000000001</v>
      </c>
      <c r="BG2961">
        <v>24.6</v>
      </c>
      <c r="BI2961">
        <v>2.77</v>
      </c>
      <c r="BJ2961">
        <v>78.86</v>
      </c>
      <c r="BK2961">
        <v>0.92600000000000005</v>
      </c>
      <c r="BL2961">
        <v>892758.4</v>
      </c>
      <c r="BM2961">
        <v>16.05</v>
      </c>
      <c r="BN2961">
        <v>15.04</v>
      </c>
      <c r="BO2961">
        <v>2681.6400629549098</v>
      </c>
    </row>
    <row r="2962" spans="1:67" x14ac:dyDescent="0.3">
      <c r="A2962" t="s">
        <v>210</v>
      </c>
      <c r="B2962" t="s">
        <v>211</v>
      </c>
      <c r="C2962" t="s">
        <v>116</v>
      </c>
      <c r="D2962" s="33">
        <v>44522</v>
      </c>
      <c r="E2962">
        <v>47915174</v>
      </c>
      <c r="F2962">
        <v>144177</v>
      </c>
      <c r="G2962">
        <v>95242.857000000004</v>
      </c>
      <c r="H2962">
        <v>773740</v>
      </c>
      <c r="I2962">
        <v>1260</v>
      </c>
      <c r="J2962">
        <v>1149.4290000000001</v>
      </c>
      <c r="K2962">
        <v>143926.117</v>
      </c>
      <c r="L2962">
        <v>433.07400000000001</v>
      </c>
      <c r="M2962">
        <v>286.08800000000002</v>
      </c>
      <c r="N2962">
        <v>2324.136</v>
      </c>
      <c r="O2962">
        <v>3.7850000000000001</v>
      </c>
      <c r="P2962">
        <v>3.4529999999999998</v>
      </c>
      <c r="Q2962">
        <v>1.02</v>
      </c>
      <c r="R2962">
        <v>12296</v>
      </c>
      <c r="S2962">
        <v>36.933999999999997</v>
      </c>
      <c r="T2962">
        <v>46834</v>
      </c>
      <c r="U2962">
        <v>140.679</v>
      </c>
      <c r="X2962">
        <v>42572</v>
      </c>
      <c r="Y2962">
        <v>127.876</v>
      </c>
      <c r="Z2962">
        <v>1151547</v>
      </c>
      <c r="AA2962">
        <v>661227743</v>
      </c>
      <c r="AB2962">
        <v>1986.175</v>
      </c>
      <c r="AC2962">
        <v>3.4590000000000001</v>
      </c>
      <c r="AD2962">
        <v>1478358</v>
      </c>
      <c r="AE2962">
        <v>4.4409999999999998</v>
      </c>
      <c r="AF2962">
        <v>6.3E-2</v>
      </c>
      <c r="AG2962">
        <v>15.9</v>
      </c>
      <c r="AH2962" t="s">
        <v>204</v>
      </c>
      <c r="AI2962">
        <v>461531460</v>
      </c>
      <c r="AJ2962">
        <v>230951312</v>
      </c>
      <c r="AK2962">
        <v>199113469</v>
      </c>
      <c r="AL2962">
        <v>41606314</v>
      </c>
      <c r="AM2962">
        <v>1795163</v>
      </c>
      <c r="AN2962">
        <v>1556026</v>
      </c>
      <c r="AO2962">
        <v>139.01</v>
      </c>
      <c r="AP2962">
        <v>69.56</v>
      </c>
      <c r="AQ2962">
        <v>59.97</v>
      </c>
      <c r="AR2962">
        <v>12.53</v>
      </c>
      <c r="AS2962">
        <v>4687</v>
      </c>
      <c r="AT2962">
        <v>464365</v>
      </c>
      <c r="AU2962">
        <v>0.14000000000000001</v>
      </c>
      <c r="AV2962">
        <v>50.46</v>
      </c>
      <c r="AW2962">
        <v>332915074</v>
      </c>
      <c r="AX2962">
        <v>35.607999999999997</v>
      </c>
      <c r="AY2962">
        <v>38.299999999999997</v>
      </c>
      <c r="AZ2962">
        <v>15.413</v>
      </c>
      <c r="BA2962">
        <v>9.7319999999999993</v>
      </c>
      <c r="BB2962">
        <v>54225.446000000004</v>
      </c>
      <c r="BC2962">
        <v>1.2</v>
      </c>
      <c r="BD2962">
        <v>151.089</v>
      </c>
      <c r="BE2962">
        <v>10.79</v>
      </c>
      <c r="BF2962">
        <v>19.100000000000001</v>
      </c>
      <c r="BG2962">
        <v>24.6</v>
      </c>
      <c r="BI2962">
        <v>2.77</v>
      </c>
      <c r="BJ2962">
        <v>78.86</v>
      </c>
      <c r="BK2962">
        <v>0.92600000000000005</v>
      </c>
    </row>
    <row r="2963" spans="1:67" x14ac:dyDescent="0.3">
      <c r="A2963" t="s">
        <v>210</v>
      </c>
      <c r="B2963" t="s">
        <v>211</v>
      </c>
      <c r="C2963" t="s">
        <v>116</v>
      </c>
      <c r="D2963" s="33">
        <v>44523</v>
      </c>
      <c r="E2963">
        <v>48006658</v>
      </c>
      <c r="F2963">
        <v>91484</v>
      </c>
      <c r="G2963">
        <v>95826.285999999993</v>
      </c>
      <c r="H2963">
        <v>775116</v>
      </c>
      <c r="I2963">
        <v>1376</v>
      </c>
      <c r="J2963">
        <v>1155.7139999999999</v>
      </c>
      <c r="K2963">
        <v>144200.91399999999</v>
      </c>
      <c r="L2963">
        <v>274.79700000000003</v>
      </c>
      <c r="M2963">
        <v>287.83999999999997</v>
      </c>
      <c r="N2963">
        <v>2328.2689999999998</v>
      </c>
      <c r="O2963">
        <v>4.133</v>
      </c>
      <c r="P2963">
        <v>3.4710000000000001</v>
      </c>
      <c r="Q2963">
        <v>0.99</v>
      </c>
      <c r="R2963">
        <v>12329</v>
      </c>
      <c r="S2963">
        <v>37.033000000000001</v>
      </c>
      <c r="T2963">
        <v>47702</v>
      </c>
      <c r="U2963">
        <v>143.286</v>
      </c>
      <c r="X2963">
        <v>43166</v>
      </c>
      <c r="Y2963">
        <v>129.661</v>
      </c>
      <c r="Z2963">
        <v>1621694</v>
      </c>
      <c r="AA2963">
        <v>662849437</v>
      </c>
      <c r="AB2963">
        <v>1991.047</v>
      </c>
      <c r="AC2963">
        <v>4.8710000000000004</v>
      </c>
      <c r="AD2963">
        <v>1447599</v>
      </c>
      <c r="AE2963">
        <v>4.3479999999999999</v>
      </c>
      <c r="AF2963">
        <v>6.5000000000000002E-2</v>
      </c>
      <c r="AG2963">
        <v>15.4</v>
      </c>
      <c r="AH2963" t="s">
        <v>204</v>
      </c>
      <c r="AI2963">
        <v>463304921</v>
      </c>
      <c r="AJ2963">
        <v>231443879</v>
      </c>
      <c r="AK2963">
        <v>199278929</v>
      </c>
      <c r="AL2963">
        <v>42731482</v>
      </c>
      <c r="AM2963">
        <v>1773461</v>
      </c>
      <c r="AN2963">
        <v>1571351</v>
      </c>
      <c r="AO2963">
        <v>139.55000000000001</v>
      </c>
      <c r="AP2963">
        <v>69.709999999999994</v>
      </c>
      <c r="AQ2963">
        <v>60.02</v>
      </c>
      <c r="AR2963">
        <v>12.87</v>
      </c>
      <c r="AS2963">
        <v>4733</v>
      </c>
      <c r="AT2963">
        <v>464741</v>
      </c>
      <c r="AU2963">
        <v>0.14000000000000001</v>
      </c>
      <c r="AV2963">
        <v>50.46</v>
      </c>
      <c r="AW2963">
        <v>332915074</v>
      </c>
      <c r="AX2963">
        <v>35.607999999999997</v>
      </c>
      <c r="AY2963">
        <v>38.299999999999997</v>
      </c>
      <c r="AZ2963">
        <v>15.413</v>
      </c>
      <c r="BA2963">
        <v>9.7319999999999993</v>
      </c>
      <c r="BB2963">
        <v>54225.446000000004</v>
      </c>
      <c r="BC2963">
        <v>1.2</v>
      </c>
      <c r="BD2963">
        <v>151.089</v>
      </c>
      <c r="BE2963">
        <v>10.79</v>
      </c>
      <c r="BF2963">
        <v>19.100000000000001</v>
      </c>
      <c r="BG2963">
        <v>24.6</v>
      </c>
      <c r="BI2963">
        <v>2.77</v>
      </c>
      <c r="BJ2963">
        <v>78.86</v>
      </c>
      <c r="BK2963">
        <v>0.92600000000000005</v>
      </c>
    </row>
    <row r="2964" spans="1:67" x14ac:dyDescent="0.3">
      <c r="A2964" t="s">
        <v>210</v>
      </c>
      <c r="B2964" t="s">
        <v>211</v>
      </c>
      <c r="C2964" t="s">
        <v>116</v>
      </c>
      <c r="D2964" s="33">
        <v>44524</v>
      </c>
      <c r="E2964">
        <v>48118048</v>
      </c>
      <c r="F2964">
        <v>111390</v>
      </c>
      <c r="G2964">
        <v>95624.285999999993</v>
      </c>
      <c r="H2964">
        <v>776829</v>
      </c>
      <c r="I2964">
        <v>1713</v>
      </c>
      <c r="J2964">
        <v>1165.5709999999999</v>
      </c>
      <c r="K2964">
        <v>144535.50399999999</v>
      </c>
      <c r="L2964">
        <v>334.59</v>
      </c>
      <c r="M2964">
        <v>287.233</v>
      </c>
      <c r="N2964">
        <v>2333.415</v>
      </c>
      <c r="O2964">
        <v>5.1449999999999996</v>
      </c>
      <c r="P2964">
        <v>3.5009999999999999</v>
      </c>
      <c r="Q2964">
        <v>0.96</v>
      </c>
      <c r="R2964">
        <v>12448</v>
      </c>
      <c r="S2964">
        <v>37.390999999999998</v>
      </c>
      <c r="T2964">
        <v>47900</v>
      </c>
      <c r="U2964">
        <v>143.881</v>
      </c>
      <c r="X2964">
        <v>43629</v>
      </c>
      <c r="Y2964">
        <v>131.05099999999999</v>
      </c>
      <c r="Z2964">
        <v>1651011</v>
      </c>
      <c r="AA2964">
        <v>664500448</v>
      </c>
      <c r="AB2964">
        <v>1996.0060000000001</v>
      </c>
      <c r="AC2964">
        <v>4.9589999999999996</v>
      </c>
      <c r="AD2964">
        <v>1405853</v>
      </c>
      <c r="AE2964">
        <v>4.2229999999999999</v>
      </c>
      <c r="AF2964">
        <v>6.6000000000000003E-2</v>
      </c>
      <c r="AG2964">
        <v>15.2</v>
      </c>
      <c r="AH2964" t="s">
        <v>204</v>
      </c>
      <c r="AI2964">
        <v>464675684</v>
      </c>
      <c r="AJ2964">
        <v>231847989</v>
      </c>
      <c r="AK2964">
        <v>199432326</v>
      </c>
      <c r="AL2964">
        <v>43554562</v>
      </c>
      <c r="AM2964">
        <v>1370763</v>
      </c>
      <c r="AN2964">
        <v>1518130</v>
      </c>
      <c r="AO2964">
        <v>139.96</v>
      </c>
      <c r="AP2964">
        <v>69.83</v>
      </c>
      <c r="AQ2964">
        <v>60.07</v>
      </c>
      <c r="AR2964">
        <v>13.12</v>
      </c>
      <c r="AS2964">
        <v>4573</v>
      </c>
      <c r="AT2964">
        <v>449863</v>
      </c>
      <c r="AU2964">
        <v>0.13500000000000001</v>
      </c>
      <c r="AV2964">
        <v>50.46</v>
      </c>
      <c r="AW2964">
        <v>332915074</v>
      </c>
      <c r="AX2964">
        <v>35.607999999999997</v>
      </c>
      <c r="AY2964">
        <v>38.299999999999997</v>
      </c>
      <c r="AZ2964">
        <v>15.413</v>
      </c>
      <c r="BA2964">
        <v>9.7319999999999993</v>
      </c>
      <c r="BB2964">
        <v>54225.446000000004</v>
      </c>
      <c r="BC2964">
        <v>1.2</v>
      </c>
      <c r="BD2964">
        <v>151.089</v>
      </c>
      <c r="BE2964">
        <v>10.79</v>
      </c>
      <c r="BF2964">
        <v>19.100000000000001</v>
      </c>
      <c r="BG2964">
        <v>24.6</v>
      </c>
      <c r="BI2964">
        <v>2.77</v>
      </c>
      <c r="BJ2964">
        <v>78.86</v>
      </c>
      <c r="BK2964">
        <v>0.92600000000000005</v>
      </c>
    </row>
    <row r="2965" spans="1:67" x14ac:dyDescent="0.3">
      <c r="A2965" t="s">
        <v>210</v>
      </c>
      <c r="B2965" t="s">
        <v>211</v>
      </c>
      <c r="C2965" t="s">
        <v>116</v>
      </c>
      <c r="D2965" s="33">
        <v>44525</v>
      </c>
      <c r="E2965">
        <v>48157902</v>
      </c>
      <c r="F2965">
        <v>39854</v>
      </c>
      <c r="G2965">
        <v>85598</v>
      </c>
      <c r="H2965">
        <v>777300</v>
      </c>
      <c r="I2965">
        <v>471</v>
      </c>
      <c r="J2965">
        <v>1039.5709999999999</v>
      </c>
      <c r="K2965">
        <v>144655.21599999999</v>
      </c>
      <c r="L2965">
        <v>119.712</v>
      </c>
      <c r="M2965">
        <v>257.11700000000002</v>
      </c>
      <c r="N2965">
        <v>2334.83</v>
      </c>
      <c r="O2965">
        <v>1.415</v>
      </c>
      <c r="P2965">
        <v>3.1230000000000002</v>
      </c>
      <c r="Q2965">
        <v>0.93</v>
      </c>
      <c r="R2965">
        <v>12471</v>
      </c>
      <c r="S2965">
        <v>37.46</v>
      </c>
      <c r="T2965">
        <v>47297</v>
      </c>
      <c r="U2965">
        <v>142.06899999999999</v>
      </c>
      <c r="X2965">
        <v>43698</v>
      </c>
      <c r="Y2965">
        <v>131.25899999999999</v>
      </c>
      <c r="Z2965">
        <v>753474</v>
      </c>
      <c r="AA2965">
        <v>665253922</v>
      </c>
      <c r="AB2965">
        <v>1998.269</v>
      </c>
      <c r="AC2965">
        <v>2.2629999999999999</v>
      </c>
      <c r="AD2965">
        <v>1245556</v>
      </c>
      <c r="AE2965">
        <v>3.7410000000000001</v>
      </c>
      <c r="AF2965">
        <v>6.9000000000000006E-2</v>
      </c>
      <c r="AG2965">
        <v>14.5</v>
      </c>
      <c r="AH2965" t="s">
        <v>204</v>
      </c>
      <c r="AI2965">
        <v>464702756</v>
      </c>
      <c r="AJ2965">
        <v>231857006</v>
      </c>
      <c r="AK2965">
        <v>199437356</v>
      </c>
      <c r="AL2965">
        <v>43567620</v>
      </c>
      <c r="AM2965">
        <v>27072</v>
      </c>
      <c r="AN2965">
        <v>1268968</v>
      </c>
      <c r="AO2965">
        <v>139.97</v>
      </c>
      <c r="AP2965">
        <v>69.83</v>
      </c>
      <c r="AQ2965">
        <v>60.07</v>
      </c>
      <c r="AR2965">
        <v>13.12</v>
      </c>
      <c r="AS2965">
        <v>3822</v>
      </c>
      <c r="AT2965">
        <v>378472</v>
      </c>
      <c r="AU2965">
        <v>0.114</v>
      </c>
      <c r="AV2965">
        <v>50.46</v>
      </c>
      <c r="AW2965">
        <v>332915074</v>
      </c>
      <c r="AX2965">
        <v>35.607999999999997</v>
      </c>
      <c r="AY2965">
        <v>38.299999999999997</v>
      </c>
      <c r="AZ2965">
        <v>15.413</v>
      </c>
      <c r="BA2965">
        <v>9.7319999999999993</v>
      </c>
      <c r="BB2965">
        <v>54225.446000000004</v>
      </c>
      <c r="BC2965">
        <v>1.2</v>
      </c>
      <c r="BD2965">
        <v>151.089</v>
      </c>
      <c r="BE2965">
        <v>10.79</v>
      </c>
      <c r="BF2965">
        <v>19.100000000000001</v>
      </c>
      <c r="BG2965">
        <v>24.6</v>
      </c>
      <c r="BI2965">
        <v>2.77</v>
      </c>
      <c r="BJ2965">
        <v>78.86</v>
      </c>
      <c r="BK2965">
        <v>0.92600000000000005</v>
      </c>
    </row>
    <row r="2966" spans="1:67" x14ac:dyDescent="0.3">
      <c r="A2966" t="s">
        <v>210</v>
      </c>
      <c r="B2966" t="s">
        <v>211</v>
      </c>
      <c r="C2966" t="s">
        <v>116</v>
      </c>
      <c r="D2966" s="33">
        <v>44526</v>
      </c>
      <c r="E2966">
        <v>48211118</v>
      </c>
      <c r="F2966">
        <v>53216</v>
      </c>
      <c r="G2966">
        <v>75080.714000000007</v>
      </c>
      <c r="H2966">
        <v>777671</v>
      </c>
      <c r="I2966">
        <v>371</v>
      </c>
      <c r="J2966">
        <v>836.42899999999997</v>
      </c>
      <c r="K2966">
        <v>144815.065</v>
      </c>
      <c r="L2966">
        <v>159.84899999999999</v>
      </c>
      <c r="M2966">
        <v>225.52500000000001</v>
      </c>
      <c r="N2966">
        <v>2335.944</v>
      </c>
      <c r="O2966">
        <v>1.1140000000000001</v>
      </c>
      <c r="P2966">
        <v>2.512</v>
      </c>
      <c r="Q2966">
        <v>0.95</v>
      </c>
      <c r="R2966">
        <v>12654</v>
      </c>
      <c r="S2966">
        <v>38.01</v>
      </c>
      <c r="T2966">
        <v>48189</v>
      </c>
      <c r="U2966">
        <v>144.749</v>
      </c>
      <c r="X2966">
        <v>43394</v>
      </c>
      <c r="Y2966">
        <v>130.346</v>
      </c>
      <c r="Z2966">
        <v>761582</v>
      </c>
      <c r="AA2966">
        <v>666015504</v>
      </c>
      <c r="AB2966">
        <v>2000.557</v>
      </c>
      <c r="AC2966">
        <v>2.2879999999999998</v>
      </c>
      <c r="AD2966">
        <v>1118560</v>
      </c>
      <c r="AE2966">
        <v>3.36</v>
      </c>
      <c r="AF2966">
        <v>7.1999999999999995E-2</v>
      </c>
      <c r="AG2966">
        <v>13.9</v>
      </c>
      <c r="AH2966" t="s">
        <v>204</v>
      </c>
      <c r="AI2966">
        <v>465897896</v>
      </c>
      <c r="AJ2966">
        <v>232170293</v>
      </c>
      <c r="AK2966">
        <v>199612310</v>
      </c>
      <c r="AL2966">
        <v>44279980</v>
      </c>
      <c r="AM2966">
        <v>1195140</v>
      </c>
      <c r="AN2966">
        <v>1146204</v>
      </c>
      <c r="AO2966">
        <v>140.33000000000001</v>
      </c>
      <c r="AP2966">
        <v>69.930000000000007</v>
      </c>
      <c r="AQ2966">
        <v>60.12</v>
      </c>
      <c r="AR2966">
        <v>13.34</v>
      </c>
      <c r="AS2966">
        <v>3452</v>
      </c>
      <c r="AT2966">
        <v>339710</v>
      </c>
      <c r="AU2966">
        <v>0.10199999999999999</v>
      </c>
      <c r="AV2966">
        <v>50.46</v>
      </c>
      <c r="AW2966">
        <v>332915074</v>
      </c>
      <c r="AX2966">
        <v>35.607999999999997</v>
      </c>
      <c r="AY2966">
        <v>38.299999999999997</v>
      </c>
      <c r="AZ2966">
        <v>15.413</v>
      </c>
      <c r="BA2966">
        <v>9.7319999999999993</v>
      </c>
      <c r="BB2966">
        <v>54225.446000000004</v>
      </c>
      <c r="BC2966">
        <v>1.2</v>
      </c>
      <c r="BD2966">
        <v>151.089</v>
      </c>
      <c r="BE2966">
        <v>10.79</v>
      </c>
      <c r="BF2966">
        <v>19.100000000000001</v>
      </c>
      <c r="BG2966">
        <v>24.6</v>
      </c>
      <c r="BI2966">
        <v>2.77</v>
      </c>
      <c r="BJ2966">
        <v>78.86</v>
      </c>
      <c r="BK2966">
        <v>0.92600000000000005</v>
      </c>
    </row>
    <row r="2967" spans="1:67" x14ac:dyDescent="0.3">
      <c r="A2967" t="s">
        <v>210</v>
      </c>
      <c r="B2967" t="s">
        <v>211</v>
      </c>
      <c r="C2967" t="s">
        <v>116</v>
      </c>
      <c r="D2967" s="33">
        <v>44527</v>
      </c>
      <c r="E2967">
        <v>48237810</v>
      </c>
      <c r="F2967">
        <v>26692</v>
      </c>
      <c r="G2967">
        <v>72374.857000000004</v>
      </c>
      <c r="H2967">
        <v>777982</v>
      </c>
      <c r="I2967">
        <v>311</v>
      </c>
      <c r="J2967">
        <v>816.57100000000003</v>
      </c>
      <c r="K2967">
        <v>144895.24100000001</v>
      </c>
      <c r="L2967">
        <v>80.177000000000007</v>
      </c>
      <c r="M2967">
        <v>217.39699999999999</v>
      </c>
      <c r="N2967">
        <v>2336.8780000000002</v>
      </c>
      <c r="O2967">
        <v>0.93400000000000005</v>
      </c>
      <c r="P2967">
        <v>2.4529999999999998</v>
      </c>
      <c r="Q2967">
        <v>1.05</v>
      </c>
      <c r="R2967">
        <v>12849</v>
      </c>
      <c r="S2967">
        <v>38.594999999999999</v>
      </c>
      <c r="T2967">
        <v>49069</v>
      </c>
      <c r="U2967">
        <v>147.392</v>
      </c>
      <c r="X2967">
        <v>44186</v>
      </c>
      <c r="Y2967">
        <v>132.72499999999999</v>
      </c>
      <c r="Z2967">
        <v>902321</v>
      </c>
      <c r="AA2967">
        <v>666917825</v>
      </c>
      <c r="AB2967">
        <v>2003.2670000000001</v>
      </c>
      <c r="AC2967">
        <v>2.71</v>
      </c>
      <c r="AD2967">
        <v>1085697</v>
      </c>
      <c r="AE2967">
        <v>3.2610000000000001</v>
      </c>
      <c r="AF2967">
        <v>7.3999999999999996E-2</v>
      </c>
      <c r="AG2967">
        <v>13.5</v>
      </c>
      <c r="AH2967" t="s">
        <v>204</v>
      </c>
      <c r="AI2967">
        <v>466783360</v>
      </c>
      <c r="AJ2967">
        <v>232391786</v>
      </c>
      <c r="AK2967">
        <v>199809850</v>
      </c>
      <c r="AL2967">
        <v>44750485</v>
      </c>
      <c r="AM2967">
        <v>885464</v>
      </c>
      <c r="AN2967">
        <v>1097887</v>
      </c>
      <c r="AO2967">
        <v>140.59</v>
      </c>
      <c r="AP2967">
        <v>70</v>
      </c>
      <c r="AQ2967">
        <v>60.18</v>
      </c>
      <c r="AR2967">
        <v>13.48</v>
      </c>
      <c r="AS2967">
        <v>3307</v>
      </c>
      <c r="AT2967">
        <v>305566</v>
      </c>
      <c r="AU2967">
        <v>9.1999999999999998E-2</v>
      </c>
      <c r="AV2967">
        <v>50.46</v>
      </c>
      <c r="AW2967">
        <v>332915074</v>
      </c>
      <c r="AX2967">
        <v>35.607999999999997</v>
      </c>
      <c r="AY2967">
        <v>38.299999999999997</v>
      </c>
      <c r="AZ2967">
        <v>15.413</v>
      </c>
      <c r="BA2967">
        <v>9.7319999999999993</v>
      </c>
      <c r="BB2967">
        <v>54225.446000000004</v>
      </c>
      <c r="BC2967">
        <v>1.2</v>
      </c>
      <c r="BD2967">
        <v>151.089</v>
      </c>
      <c r="BE2967">
        <v>10.79</v>
      </c>
      <c r="BF2967">
        <v>19.100000000000001</v>
      </c>
      <c r="BG2967">
        <v>24.6</v>
      </c>
      <c r="BI2967">
        <v>2.77</v>
      </c>
      <c r="BJ2967">
        <v>78.86</v>
      </c>
      <c r="BK2967">
        <v>0.92600000000000005</v>
      </c>
    </row>
    <row r="2968" spans="1:67" x14ac:dyDescent="0.3">
      <c r="A2968" t="s">
        <v>210</v>
      </c>
      <c r="B2968" t="s">
        <v>211</v>
      </c>
      <c r="C2968" t="s">
        <v>116</v>
      </c>
      <c r="D2968" s="33">
        <v>44528</v>
      </c>
      <c r="E2968">
        <v>48281009</v>
      </c>
      <c r="F2968">
        <v>43199</v>
      </c>
      <c r="G2968">
        <v>72858.857000000004</v>
      </c>
      <c r="H2968">
        <v>778227</v>
      </c>
      <c r="I2968">
        <v>245</v>
      </c>
      <c r="J2968">
        <v>821</v>
      </c>
      <c r="K2968">
        <v>145025.00099999999</v>
      </c>
      <c r="L2968">
        <v>129.76</v>
      </c>
      <c r="M2968">
        <v>218.851</v>
      </c>
      <c r="N2968">
        <v>2337.614</v>
      </c>
      <c r="O2968">
        <v>0.73599999999999999</v>
      </c>
      <c r="P2968">
        <v>2.4660000000000002</v>
      </c>
      <c r="Q2968">
        <v>1.1499999999999999</v>
      </c>
      <c r="R2968">
        <v>13105</v>
      </c>
      <c r="S2968">
        <v>39.363999999999997</v>
      </c>
      <c r="T2968">
        <v>50165</v>
      </c>
      <c r="U2968">
        <v>150.684</v>
      </c>
      <c r="X2968">
        <v>44801</v>
      </c>
      <c r="Y2968">
        <v>134.572</v>
      </c>
      <c r="Z2968">
        <v>815867</v>
      </c>
      <c r="AA2968">
        <v>667733692</v>
      </c>
      <c r="AB2968">
        <v>2005.7180000000001</v>
      </c>
      <c r="AC2968">
        <v>2.4510000000000001</v>
      </c>
      <c r="AD2968">
        <v>1093928</v>
      </c>
      <c r="AE2968">
        <v>3.286</v>
      </c>
      <c r="AF2968">
        <v>7.4999999999999997E-2</v>
      </c>
      <c r="AG2968">
        <v>13.3</v>
      </c>
      <c r="AH2968" t="s">
        <v>204</v>
      </c>
      <c r="AI2968">
        <v>467368089</v>
      </c>
      <c r="AJ2968">
        <v>232535132</v>
      </c>
      <c r="AK2968">
        <v>199956224</v>
      </c>
      <c r="AL2968">
        <v>45047871</v>
      </c>
      <c r="AM2968">
        <v>584729</v>
      </c>
      <c r="AN2968">
        <v>1090256</v>
      </c>
      <c r="AO2968">
        <v>140.77000000000001</v>
      </c>
      <c r="AP2968">
        <v>70.040000000000006</v>
      </c>
      <c r="AQ2968">
        <v>60.23</v>
      </c>
      <c r="AR2968">
        <v>13.57</v>
      </c>
      <c r="AS2968">
        <v>3284</v>
      </c>
      <c r="AT2968">
        <v>296446</v>
      </c>
      <c r="AU2968">
        <v>8.8999999999999996E-2</v>
      </c>
      <c r="AV2968">
        <v>50.46</v>
      </c>
      <c r="AW2968">
        <v>332915074</v>
      </c>
      <c r="AX2968">
        <v>35.607999999999997</v>
      </c>
      <c r="AY2968">
        <v>38.299999999999997</v>
      </c>
      <c r="AZ2968">
        <v>15.413</v>
      </c>
      <c r="BA2968">
        <v>9.7319999999999993</v>
      </c>
      <c r="BB2968">
        <v>54225.446000000004</v>
      </c>
      <c r="BC2968">
        <v>1.2</v>
      </c>
      <c r="BD2968">
        <v>151.089</v>
      </c>
      <c r="BE2968">
        <v>10.79</v>
      </c>
      <c r="BF2968">
        <v>19.100000000000001</v>
      </c>
      <c r="BG2968">
        <v>24.6</v>
      </c>
      <c r="BI2968">
        <v>2.77</v>
      </c>
      <c r="BJ2968">
        <v>78.86</v>
      </c>
      <c r="BK2968">
        <v>0.92600000000000005</v>
      </c>
      <c r="BL2968">
        <v>902190.4</v>
      </c>
      <c r="BM2968">
        <v>16.059999999999999</v>
      </c>
      <c r="BN2968">
        <v>16.510000000000002</v>
      </c>
      <c r="BO2968">
        <v>2709.9716127603201</v>
      </c>
    </row>
    <row r="2969" spans="1:67" x14ac:dyDescent="0.3">
      <c r="A2969" t="s">
        <v>210</v>
      </c>
      <c r="B2969" t="s">
        <v>211</v>
      </c>
      <c r="C2969" t="s">
        <v>116</v>
      </c>
      <c r="D2969" s="33">
        <v>44529</v>
      </c>
      <c r="E2969">
        <v>48466633</v>
      </c>
      <c r="F2969">
        <v>185624</v>
      </c>
      <c r="G2969">
        <v>78779.857000000004</v>
      </c>
      <c r="H2969">
        <v>780162</v>
      </c>
      <c r="I2969">
        <v>1935</v>
      </c>
      <c r="J2969">
        <v>917.42899999999997</v>
      </c>
      <c r="K2969">
        <v>145582.573</v>
      </c>
      <c r="L2969">
        <v>557.572</v>
      </c>
      <c r="M2969">
        <v>236.636</v>
      </c>
      <c r="N2969">
        <v>2343.4259999999999</v>
      </c>
      <c r="O2969">
        <v>5.8120000000000003</v>
      </c>
      <c r="P2969">
        <v>2.7559999999999998</v>
      </c>
      <c r="Q2969">
        <v>1.24</v>
      </c>
      <c r="R2969">
        <v>13379</v>
      </c>
      <c r="S2969">
        <v>40.186999999999998</v>
      </c>
      <c r="T2969">
        <v>51812</v>
      </c>
      <c r="U2969">
        <v>155.631</v>
      </c>
      <c r="X2969">
        <v>45340</v>
      </c>
      <c r="Y2969">
        <v>136.191</v>
      </c>
      <c r="Z2969">
        <v>1345550</v>
      </c>
      <c r="AA2969">
        <v>669079242</v>
      </c>
      <c r="AB2969">
        <v>2009.76</v>
      </c>
      <c r="AC2969">
        <v>4.0419999999999998</v>
      </c>
      <c r="AD2969">
        <v>1121643</v>
      </c>
      <c r="AE2969">
        <v>3.3690000000000002</v>
      </c>
      <c r="AF2969">
        <v>7.5999999999999998E-2</v>
      </c>
      <c r="AG2969">
        <v>13.2</v>
      </c>
      <c r="AH2969" t="s">
        <v>204</v>
      </c>
      <c r="AI2969">
        <v>469013514</v>
      </c>
      <c r="AJ2969">
        <v>232891696</v>
      </c>
      <c r="AK2969">
        <v>200315339</v>
      </c>
      <c r="AL2969">
        <v>45987617</v>
      </c>
      <c r="AM2969">
        <v>1645425</v>
      </c>
      <c r="AN2969">
        <v>1068865</v>
      </c>
      <c r="AO2969">
        <v>141.27000000000001</v>
      </c>
      <c r="AP2969">
        <v>70.150000000000006</v>
      </c>
      <c r="AQ2969">
        <v>60.33</v>
      </c>
      <c r="AR2969">
        <v>13.85</v>
      </c>
      <c r="AS2969">
        <v>3219</v>
      </c>
      <c r="AT2969">
        <v>277198</v>
      </c>
      <c r="AU2969">
        <v>8.3000000000000004E-2</v>
      </c>
      <c r="AV2969">
        <v>56.02</v>
      </c>
      <c r="AW2969">
        <v>332915074</v>
      </c>
      <c r="AX2969">
        <v>35.607999999999997</v>
      </c>
      <c r="AY2969">
        <v>38.299999999999997</v>
      </c>
      <c r="AZ2969">
        <v>15.413</v>
      </c>
      <c r="BA2969">
        <v>9.7319999999999993</v>
      </c>
      <c r="BB2969">
        <v>54225.446000000004</v>
      </c>
      <c r="BC2969">
        <v>1.2</v>
      </c>
      <c r="BD2969">
        <v>151.089</v>
      </c>
      <c r="BE2969">
        <v>10.79</v>
      </c>
      <c r="BF2969">
        <v>19.100000000000001</v>
      </c>
      <c r="BG2969">
        <v>24.6</v>
      </c>
      <c r="BI2969">
        <v>2.77</v>
      </c>
      <c r="BJ2969">
        <v>78.86</v>
      </c>
      <c r="BK2969">
        <v>0.92600000000000005</v>
      </c>
    </row>
    <row r="2970" spans="1:67" x14ac:dyDescent="0.3">
      <c r="A2970" t="s">
        <v>210</v>
      </c>
      <c r="B2970" t="s">
        <v>211</v>
      </c>
      <c r="C2970" t="s">
        <v>116</v>
      </c>
      <c r="D2970" s="33">
        <v>44530</v>
      </c>
      <c r="E2970">
        <v>48583889</v>
      </c>
      <c r="F2970">
        <v>117256</v>
      </c>
      <c r="G2970">
        <v>82461.570999999996</v>
      </c>
      <c r="H2970">
        <v>781801</v>
      </c>
      <c r="I2970">
        <v>1639</v>
      </c>
      <c r="J2970">
        <v>955</v>
      </c>
      <c r="K2970">
        <v>145934.783</v>
      </c>
      <c r="L2970">
        <v>352.21</v>
      </c>
      <c r="M2970">
        <v>247.696</v>
      </c>
      <c r="N2970">
        <v>2348.35</v>
      </c>
      <c r="O2970">
        <v>4.923</v>
      </c>
      <c r="P2970">
        <v>2.8690000000000002</v>
      </c>
      <c r="Q2970">
        <v>1.26</v>
      </c>
      <c r="R2970">
        <v>13545</v>
      </c>
      <c r="S2970">
        <v>40.686</v>
      </c>
      <c r="T2970">
        <v>52643</v>
      </c>
      <c r="U2970">
        <v>158.12700000000001</v>
      </c>
      <c r="X2970">
        <v>45901</v>
      </c>
      <c r="Y2970">
        <v>137.876</v>
      </c>
      <c r="Z2970">
        <v>1861588</v>
      </c>
      <c r="AA2970">
        <v>670940830</v>
      </c>
      <c r="AB2970">
        <v>2015.3510000000001</v>
      </c>
      <c r="AC2970">
        <v>5.5919999999999996</v>
      </c>
      <c r="AD2970">
        <v>1155913</v>
      </c>
      <c r="AE2970">
        <v>3.472</v>
      </c>
      <c r="AF2970">
        <v>7.6999999999999999E-2</v>
      </c>
      <c r="AG2970">
        <v>13</v>
      </c>
      <c r="AH2970" t="s">
        <v>204</v>
      </c>
      <c r="AI2970">
        <v>470916128</v>
      </c>
      <c r="AJ2970">
        <v>233299221</v>
      </c>
      <c r="AK2970">
        <v>200704890</v>
      </c>
      <c r="AL2970">
        <v>47104650</v>
      </c>
      <c r="AM2970">
        <v>1902614</v>
      </c>
      <c r="AN2970">
        <v>1087315</v>
      </c>
      <c r="AO2970">
        <v>141.84</v>
      </c>
      <c r="AP2970">
        <v>70.27</v>
      </c>
      <c r="AQ2970">
        <v>60.45</v>
      </c>
      <c r="AR2970">
        <v>14.19</v>
      </c>
      <c r="AS2970">
        <v>3275</v>
      </c>
      <c r="AT2970">
        <v>265049</v>
      </c>
      <c r="AU2970">
        <v>0.08</v>
      </c>
      <c r="AV2970">
        <v>47.69</v>
      </c>
      <c r="AW2970">
        <v>332915074</v>
      </c>
      <c r="AX2970">
        <v>35.607999999999997</v>
      </c>
      <c r="AY2970">
        <v>38.299999999999997</v>
      </c>
      <c r="AZ2970">
        <v>15.413</v>
      </c>
      <c r="BA2970">
        <v>9.7319999999999993</v>
      </c>
      <c r="BB2970">
        <v>54225.446000000004</v>
      </c>
      <c r="BC2970">
        <v>1.2</v>
      </c>
      <c r="BD2970">
        <v>151.089</v>
      </c>
      <c r="BE2970">
        <v>10.79</v>
      </c>
      <c r="BF2970">
        <v>19.100000000000001</v>
      </c>
      <c r="BG2970">
        <v>24.6</v>
      </c>
      <c r="BI2970">
        <v>2.77</v>
      </c>
      <c r="BJ2970">
        <v>78.86</v>
      </c>
      <c r="BK2970">
        <v>0.92600000000000005</v>
      </c>
    </row>
    <row r="2971" spans="1:67" x14ac:dyDescent="0.3">
      <c r="A2971" t="s">
        <v>210</v>
      </c>
      <c r="B2971" t="s">
        <v>211</v>
      </c>
      <c r="C2971" t="s">
        <v>116</v>
      </c>
      <c r="D2971" s="33">
        <v>44531</v>
      </c>
      <c r="E2971">
        <v>48721085</v>
      </c>
      <c r="F2971">
        <v>137196</v>
      </c>
      <c r="G2971">
        <v>86148.142999999996</v>
      </c>
      <c r="H2971">
        <v>783858</v>
      </c>
      <c r="I2971">
        <v>2057</v>
      </c>
      <c r="J2971">
        <v>1004.143</v>
      </c>
      <c r="K2971">
        <v>146346.88800000001</v>
      </c>
      <c r="L2971">
        <v>412.10500000000002</v>
      </c>
      <c r="M2971">
        <v>258.76900000000001</v>
      </c>
      <c r="N2971">
        <v>2354.5279999999998</v>
      </c>
      <c r="O2971">
        <v>6.1790000000000003</v>
      </c>
      <c r="P2971">
        <v>3.016</v>
      </c>
      <c r="Q2971">
        <v>1.27</v>
      </c>
      <c r="R2971">
        <v>13671</v>
      </c>
      <c r="S2971">
        <v>41.064999999999998</v>
      </c>
      <c r="T2971">
        <v>53310</v>
      </c>
      <c r="U2971">
        <v>160.131</v>
      </c>
      <c r="X2971">
        <v>46733</v>
      </c>
      <c r="Y2971">
        <v>140.375</v>
      </c>
      <c r="Z2971">
        <v>1940805</v>
      </c>
      <c r="AA2971">
        <v>672881635</v>
      </c>
      <c r="AB2971">
        <v>2021.181</v>
      </c>
      <c r="AC2971">
        <v>5.83</v>
      </c>
      <c r="AD2971">
        <v>1197312</v>
      </c>
      <c r="AE2971">
        <v>3.5960000000000001</v>
      </c>
      <c r="AF2971">
        <v>7.9000000000000001E-2</v>
      </c>
      <c r="AG2971">
        <v>12.7</v>
      </c>
      <c r="AH2971" t="s">
        <v>204</v>
      </c>
      <c r="AI2971">
        <v>473040799</v>
      </c>
      <c r="AJ2971">
        <v>233759746</v>
      </c>
      <c r="AK2971">
        <v>201111900</v>
      </c>
      <c r="AL2971">
        <v>48370212</v>
      </c>
      <c r="AM2971">
        <v>2124671</v>
      </c>
      <c r="AN2971">
        <v>1195016</v>
      </c>
      <c r="AO2971">
        <v>142.47999999999999</v>
      </c>
      <c r="AP2971">
        <v>70.41</v>
      </c>
      <c r="AQ2971">
        <v>60.57</v>
      </c>
      <c r="AR2971">
        <v>14.57</v>
      </c>
      <c r="AS2971">
        <v>3599</v>
      </c>
      <c r="AT2971">
        <v>273108</v>
      </c>
      <c r="AU2971">
        <v>8.2000000000000003E-2</v>
      </c>
      <c r="AV2971">
        <v>47.69</v>
      </c>
      <c r="AW2971">
        <v>332915074</v>
      </c>
      <c r="AX2971">
        <v>35.607999999999997</v>
      </c>
      <c r="AY2971">
        <v>38.299999999999997</v>
      </c>
      <c r="AZ2971">
        <v>15.413</v>
      </c>
      <c r="BA2971">
        <v>9.7319999999999993</v>
      </c>
      <c r="BB2971">
        <v>54225.446000000004</v>
      </c>
      <c r="BC2971">
        <v>1.2</v>
      </c>
      <c r="BD2971">
        <v>151.089</v>
      </c>
      <c r="BE2971">
        <v>10.79</v>
      </c>
      <c r="BF2971">
        <v>19.100000000000001</v>
      </c>
      <c r="BG2971">
        <v>24.6</v>
      </c>
      <c r="BI2971">
        <v>2.77</v>
      </c>
      <c r="BJ2971">
        <v>78.86</v>
      </c>
      <c r="BK2971">
        <v>0.92600000000000005</v>
      </c>
    </row>
    <row r="2972" spans="1:67" x14ac:dyDescent="0.3">
      <c r="A2972" t="s">
        <v>210</v>
      </c>
      <c r="B2972" t="s">
        <v>211</v>
      </c>
      <c r="C2972" t="s">
        <v>116</v>
      </c>
      <c r="D2972" s="33">
        <v>44532</v>
      </c>
      <c r="E2972">
        <v>48859989</v>
      </c>
      <c r="F2972">
        <v>138904</v>
      </c>
      <c r="G2972">
        <v>100298.143</v>
      </c>
      <c r="H2972">
        <v>787768</v>
      </c>
      <c r="I2972">
        <v>3910</v>
      </c>
      <c r="J2972">
        <v>1495.4290000000001</v>
      </c>
      <c r="K2972">
        <v>146764.12299999999</v>
      </c>
      <c r="L2972">
        <v>417.23599999999999</v>
      </c>
      <c r="M2972">
        <v>301.27199999999999</v>
      </c>
      <c r="N2972">
        <v>2366.2730000000001</v>
      </c>
      <c r="O2972">
        <v>11.744999999999999</v>
      </c>
      <c r="P2972">
        <v>4.492</v>
      </c>
      <c r="Q2972">
        <v>1.27</v>
      </c>
      <c r="R2972">
        <v>13772</v>
      </c>
      <c r="S2972">
        <v>41.368000000000002</v>
      </c>
      <c r="T2972">
        <v>53586</v>
      </c>
      <c r="U2972">
        <v>160.96</v>
      </c>
      <c r="X2972">
        <v>47639</v>
      </c>
      <c r="Y2972">
        <v>143.09700000000001</v>
      </c>
      <c r="Z2972">
        <v>2022485</v>
      </c>
      <c r="AA2972">
        <v>674904120</v>
      </c>
      <c r="AB2972">
        <v>2027.2560000000001</v>
      </c>
      <c r="AC2972">
        <v>6.0750000000000002</v>
      </c>
      <c r="AD2972">
        <v>1378600</v>
      </c>
      <c r="AE2972">
        <v>4.141</v>
      </c>
      <c r="AF2972">
        <v>7.5999999999999998E-2</v>
      </c>
      <c r="AG2972">
        <v>13.2</v>
      </c>
      <c r="AH2972" t="s">
        <v>204</v>
      </c>
      <c r="AI2972">
        <v>475178957</v>
      </c>
      <c r="AJ2972">
        <v>234208897</v>
      </c>
      <c r="AK2972">
        <v>201504365</v>
      </c>
      <c r="AL2972">
        <v>49677199</v>
      </c>
      <c r="AM2972">
        <v>2138158</v>
      </c>
      <c r="AN2972">
        <v>1496600</v>
      </c>
      <c r="AO2972">
        <v>143.12</v>
      </c>
      <c r="AP2972">
        <v>70.540000000000006</v>
      </c>
      <c r="AQ2972">
        <v>60.69</v>
      </c>
      <c r="AR2972">
        <v>14.96</v>
      </c>
      <c r="AS2972">
        <v>4508</v>
      </c>
      <c r="AT2972">
        <v>335984</v>
      </c>
      <c r="AU2972">
        <v>0.10100000000000001</v>
      </c>
      <c r="AV2972">
        <v>47.69</v>
      </c>
      <c r="AW2972">
        <v>332915074</v>
      </c>
      <c r="AX2972">
        <v>35.607999999999997</v>
      </c>
      <c r="AY2972">
        <v>38.299999999999997</v>
      </c>
      <c r="AZ2972">
        <v>15.413</v>
      </c>
      <c r="BA2972">
        <v>9.7319999999999993</v>
      </c>
      <c r="BB2972">
        <v>54225.446000000004</v>
      </c>
      <c r="BC2972">
        <v>1.2</v>
      </c>
      <c r="BD2972">
        <v>151.089</v>
      </c>
      <c r="BE2972">
        <v>10.79</v>
      </c>
      <c r="BF2972">
        <v>19.100000000000001</v>
      </c>
      <c r="BG2972">
        <v>24.6</v>
      </c>
      <c r="BI2972">
        <v>2.77</v>
      </c>
      <c r="BJ2972">
        <v>78.86</v>
      </c>
      <c r="BK2972">
        <v>0.92600000000000005</v>
      </c>
    </row>
    <row r="2973" spans="1:67" x14ac:dyDescent="0.3">
      <c r="A2973" t="s">
        <v>210</v>
      </c>
      <c r="B2973" t="s">
        <v>211</v>
      </c>
      <c r="C2973" t="s">
        <v>116</v>
      </c>
      <c r="D2973" s="33">
        <v>44533</v>
      </c>
      <c r="E2973">
        <v>49018674</v>
      </c>
      <c r="F2973">
        <v>158685</v>
      </c>
      <c r="G2973">
        <v>115365.143</v>
      </c>
      <c r="H2973">
        <v>789343</v>
      </c>
      <c r="I2973">
        <v>1575</v>
      </c>
      <c r="J2973">
        <v>1667.4290000000001</v>
      </c>
      <c r="K2973">
        <v>147240.77600000001</v>
      </c>
      <c r="L2973">
        <v>476.65300000000002</v>
      </c>
      <c r="M2973">
        <v>346.53</v>
      </c>
      <c r="N2973">
        <v>2371.0039999999999</v>
      </c>
      <c r="O2973">
        <v>4.7309999999999999</v>
      </c>
      <c r="P2973">
        <v>5.0090000000000003</v>
      </c>
      <c r="Q2973">
        <v>1.25</v>
      </c>
      <c r="R2973">
        <v>13888</v>
      </c>
      <c r="S2973">
        <v>41.716000000000001</v>
      </c>
      <c r="T2973">
        <v>54392</v>
      </c>
      <c r="U2973">
        <v>163.381</v>
      </c>
      <c r="X2973">
        <v>49806</v>
      </c>
      <c r="Y2973">
        <v>149.60599999999999</v>
      </c>
      <c r="Z2973">
        <v>1916069</v>
      </c>
      <c r="AA2973">
        <v>676820189</v>
      </c>
      <c r="AB2973">
        <v>2033.0119999999999</v>
      </c>
      <c r="AC2973">
        <v>5.7549999999999999</v>
      </c>
      <c r="AD2973">
        <v>1543526</v>
      </c>
      <c r="AE2973">
        <v>4.6360000000000001</v>
      </c>
      <c r="AF2973">
        <v>7.3999999999999996E-2</v>
      </c>
      <c r="AG2973">
        <v>13.5</v>
      </c>
      <c r="AH2973" t="s">
        <v>204</v>
      </c>
      <c r="AI2973">
        <v>477588997</v>
      </c>
      <c r="AJ2973">
        <v>234697032</v>
      </c>
      <c r="AK2973">
        <v>201993213</v>
      </c>
      <c r="AL2973">
        <v>51120668</v>
      </c>
      <c r="AM2973">
        <v>2410040</v>
      </c>
      <c r="AN2973">
        <v>1670157</v>
      </c>
      <c r="AO2973">
        <v>143.85</v>
      </c>
      <c r="AP2973">
        <v>70.69</v>
      </c>
      <c r="AQ2973">
        <v>60.84</v>
      </c>
      <c r="AR2973">
        <v>15.4</v>
      </c>
      <c r="AS2973">
        <v>5030</v>
      </c>
      <c r="AT2973">
        <v>360963</v>
      </c>
      <c r="AU2973">
        <v>0.109</v>
      </c>
      <c r="AV2973">
        <v>47.69</v>
      </c>
      <c r="AW2973">
        <v>332915074</v>
      </c>
      <c r="AX2973">
        <v>35.607999999999997</v>
      </c>
      <c r="AY2973">
        <v>38.299999999999997</v>
      </c>
      <c r="AZ2973">
        <v>15.413</v>
      </c>
      <c r="BA2973">
        <v>9.7319999999999993</v>
      </c>
      <c r="BB2973">
        <v>54225.446000000004</v>
      </c>
      <c r="BC2973">
        <v>1.2</v>
      </c>
      <c r="BD2973">
        <v>151.089</v>
      </c>
      <c r="BE2973">
        <v>10.79</v>
      </c>
      <c r="BF2973">
        <v>19.100000000000001</v>
      </c>
      <c r="BG2973">
        <v>24.6</v>
      </c>
      <c r="BI2973">
        <v>2.77</v>
      </c>
      <c r="BJ2973">
        <v>78.86</v>
      </c>
      <c r="BK2973">
        <v>0.92600000000000005</v>
      </c>
    </row>
    <row r="2974" spans="1:67" x14ac:dyDescent="0.3">
      <c r="A2974" t="s">
        <v>210</v>
      </c>
      <c r="B2974" t="s">
        <v>211</v>
      </c>
      <c r="C2974" t="s">
        <v>116</v>
      </c>
      <c r="D2974" s="33">
        <v>44534</v>
      </c>
      <c r="E2974">
        <v>49085300</v>
      </c>
      <c r="F2974">
        <v>66626</v>
      </c>
      <c r="G2974">
        <v>121070</v>
      </c>
      <c r="H2974">
        <v>790013</v>
      </c>
      <c r="I2974">
        <v>670</v>
      </c>
      <c r="J2974">
        <v>1718.7139999999999</v>
      </c>
      <c r="K2974">
        <v>147440.90599999999</v>
      </c>
      <c r="L2974">
        <v>200.12899999999999</v>
      </c>
      <c r="M2974">
        <v>363.666</v>
      </c>
      <c r="N2974">
        <v>2373.0169999999998</v>
      </c>
      <c r="O2974">
        <v>2.0129999999999999</v>
      </c>
      <c r="P2974">
        <v>5.1630000000000003</v>
      </c>
      <c r="Q2974">
        <v>1.21</v>
      </c>
      <c r="R2974">
        <v>13942</v>
      </c>
      <c r="S2974">
        <v>41.878999999999998</v>
      </c>
      <c r="T2974">
        <v>54572</v>
      </c>
      <c r="U2974">
        <v>163.922</v>
      </c>
      <c r="X2974">
        <v>50665</v>
      </c>
      <c r="Y2974">
        <v>152.18600000000001</v>
      </c>
      <c r="Z2974">
        <v>1356587</v>
      </c>
      <c r="AA2974">
        <v>678176776</v>
      </c>
      <c r="AB2974">
        <v>2037.086</v>
      </c>
      <c r="AC2974">
        <v>4.0750000000000002</v>
      </c>
      <c r="AD2974">
        <v>1608422</v>
      </c>
      <c r="AE2974">
        <v>4.8310000000000004</v>
      </c>
      <c r="AF2974">
        <v>7.2999999999999995E-2</v>
      </c>
      <c r="AG2974">
        <v>13.7</v>
      </c>
      <c r="AH2974" t="s">
        <v>204</v>
      </c>
      <c r="AI2974">
        <v>479054309</v>
      </c>
      <c r="AJ2974">
        <v>234998877</v>
      </c>
      <c r="AK2974">
        <v>202442354</v>
      </c>
      <c r="AL2974">
        <v>51839439</v>
      </c>
      <c r="AM2974">
        <v>1465312</v>
      </c>
      <c r="AN2974">
        <v>1752993</v>
      </c>
      <c r="AO2974">
        <v>144.29</v>
      </c>
      <c r="AP2974">
        <v>70.78</v>
      </c>
      <c r="AQ2974">
        <v>60.97</v>
      </c>
      <c r="AR2974">
        <v>15.61</v>
      </c>
      <c r="AS2974">
        <v>5280</v>
      </c>
      <c r="AT2974">
        <v>372442</v>
      </c>
      <c r="AU2974">
        <v>0.112</v>
      </c>
      <c r="AV2974">
        <v>47.69</v>
      </c>
      <c r="AW2974">
        <v>332915074</v>
      </c>
      <c r="AX2974">
        <v>35.607999999999997</v>
      </c>
      <c r="AY2974">
        <v>38.299999999999997</v>
      </c>
      <c r="AZ2974">
        <v>15.413</v>
      </c>
      <c r="BA2974">
        <v>9.7319999999999993</v>
      </c>
      <c r="BB2974">
        <v>54225.446000000004</v>
      </c>
      <c r="BC2974">
        <v>1.2</v>
      </c>
      <c r="BD2974">
        <v>151.089</v>
      </c>
      <c r="BE2974">
        <v>10.79</v>
      </c>
      <c r="BF2974">
        <v>19.100000000000001</v>
      </c>
      <c r="BG2974">
        <v>24.6</v>
      </c>
      <c r="BI2974">
        <v>2.77</v>
      </c>
      <c r="BJ2974">
        <v>78.86</v>
      </c>
      <c r="BK2974">
        <v>0.92600000000000005</v>
      </c>
    </row>
    <row r="2975" spans="1:67" x14ac:dyDescent="0.3">
      <c r="A2975" t="s">
        <v>210</v>
      </c>
      <c r="B2975" t="s">
        <v>211</v>
      </c>
      <c r="C2975" t="s">
        <v>116</v>
      </c>
      <c r="D2975" s="33">
        <v>44535</v>
      </c>
      <c r="E2975">
        <v>49140530</v>
      </c>
      <c r="F2975">
        <v>55230</v>
      </c>
      <c r="G2975">
        <v>122788.71400000001</v>
      </c>
      <c r="H2975">
        <v>790400</v>
      </c>
      <c r="I2975">
        <v>387</v>
      </c>
      <c r="J2975">
        <v>1739</v>
      </c>
      <c r="K2975">
        <v>147606.804</v>
      </c>
      <c r="L2975">
        <v>165.898</v>
      </c>
      <c r="M2975">
        <v>368.82900000000001</v>
      </c>
      <c r="N2975">
        <v>2374.1790000000001</v>
      </c>
      <c r="O2975">
        <v>1.1619999999999999</v>
      </c>
      <c r="P2975">
        <v>5.2240000000000002</v>
      </c>
      <c r="Q2975">
        <v>1.17</v>
      </c>
      <c r="R2975">
        <v>14149</v>
      </c>
      <c r="S2975">
        <v>42.5</v>
      </c>
      <c r="T2975">
        <v>55670</v>
      </c>
      <c r="U2975">
        <v>167.22</v>
      </c>
      <c r="X2975">
        <v>51484</v>
      </c>
      <c r="Y2975">
        <v>154.64599999999999</v>
      </c>
      <c r="Z2975">
        <v>812456</v>
      </c>
      <c r="AA2975">
        <v>678989232</v>
      </c>
      <c r="AB2975">
        <v>2039.527</v>
      </c>
      <c r="AC2975">
        <v>2.44</v>
      </c>
      <c r="AD2975">
        <v>1607934</v>
      </c>
      <c r="AE2975">
        <v>4.83</v>
      </c>
      <c r="AF2975">
        <v>7.3999999999999996E-2</v>
      </c>
      <c r="AG2975">
        <v>13.5</v>
      </c>
      <c r="AH2975" t="s">
        <v>204</v>
      </c>
      <c r="AI2975">
        <v>479776182</v>
      </c>
      <c r="AJ2975">
        <v>235165016</v>
      </c>
      <c r="AK2975">
        <v>202631162</v>
      </c>
      <c r="AL2975">
        <v>52209190</v>
      </c>
      <c r="AM2975">
        <v>721873</v>
      </c>
      <c r="AN2975">
        <v>1772585</v>
      </c>
      <c r="AO2975">
        <v>144.51</v>
      </c>
      <c r="AP2975">
        <v>70.83</v>
      </c>
      <c r="AQ2975">
        <v>61.03</v>
      </c>
      <c r="AR2975">
        <v>15.73</v>
      </c>
      <c r="AS2975">
        <v>5339</v>
      </c>
      <c r="AT2975">
        <v>375698</v>
      </c>
      <c r="AU2975">
        <v>0.113</v>
      </c>
      <c r="AV2975">
        <v>47.69</v>
      </c>
      <c r="AW2975">
        <v>332915074</v>
      </c>
      <c r="AX2975">
        <v>35.607999999999997</v>
      </c>
      <c r="AY2975">
        <v>38.299999999999997</v>
      </c>
      <c r="AZ2975">
        <v>15.413</v>
      </c>
      <c r="BA2975">
        <v>9.7319999999999993</v>
      </c>
      <c r="BB2975">
        <v>54225.446000000004</v>
      </c>
      <c r="BC2975">
        <v>1.2</v>
      </c>
      <c r="BD2975">
        <v>151.089</v>
      </c>
      <c r="BE2975">
        <v>10.79</v>
      </c>
      <c r="BF2975">
        <v>19.100000000000001</v>
      </c>
      <c r="BG2975">
        <v>24.6</v>
      </c>
      <c r="BI2975">
        <v>2.77</v>
      </c>
      <c r="BJ2975">
        <v>78.86</v>
      </c>
      <c r="BK2975">
        <v>0.92600000000000005</v>
      </c>
      <c r="BL2975">
        <v>913196.4</v>
      </c>
      <c r="BM2975">
        <v>16.09</v>
      </c>
      <c r="BN2975">
        <v>19.12</v>
      </c>
      <c r="BO2975">
        <v>2743.0310950714102</v>
      </c>
    </row>
    <row r="2976" spans="1:67" x14ac:dyDescent="0.3">
      <c r="A2976" t="s">
        <v>210</v>
      </c>
      <c r="B2976" t="s">
        <v>211</v>
      </c>
      <c r="C2976" t="s">
        <v>116</v>
      </c>
      <c r="D2976" s="33">
        <v>44536</v>
      </c>
      <c r="E2976">
        <v>49317808</v>
      </c>
      <c r="F2976">
        <v>177278</v>
      </c>
      <c r="G2976">
        <v>121596.429</v>
      </c>
      <c r="H2976">
        <v>791827</v>
      </c>
      <c r="I2976">
        <v>1427</v>
      </c>
      <c r="J2976">
        <v>1666.4290000000001</v>
      </c>
      <c r="K2976">
        <v>148139.30600000001</v>
      </c>
      <c r="L2976">
        <v>532.50199999999995</v>
      </c>
      <c r="M2976">
        <v>365.24799999999999</v>
      </c>
      <c r="N2976">
        <v>2378.4650000000001</v>
      </c>
      <c r="O2976">
        <v>4.2859999999999996</v>
      </c>
      <c r="P2976">
        <v>5.0060000000000002</v>
      </c>
      <c r="Q2976">
        <v>1.1399999999999999</v>
      </c>
      <c r="R2976">
        <v>14455</v>
      </c>
      <c r="S2976">
        <v>43.418999999999997</v>
      </c>
      <c r="T2976">
        <v>57447</v>
      </c>
      <c r="U2976">
        <v>172.55799999999999</v>
      </c>
      <c r="X2976">
        <v>52089</v>
      </c>
      <c r="Y2976">
        <v>156.46299999999999</v>
      </c>
      <c r="Z2976">
        <v>1270924</v>
      </c>
      <c r="AA2976">
        <v>680260156</v>
      </c>
      <c r="AB2976">
        <v>2043.3440000000001</v>
      </c>
      <c r="AC2976">
        <v>3.8180000000000001</v>
      </c>
      <c r="AD2976">
        <v>1597273</v>
      </c>
      <c r="AE2976">
        <v>4.798</v>
      </c>
      <c r="AF2976">
        <v>7.3999999999999996E-2</v>
      </c>
      <c r="AG2976">
        <v>13.5</v>
      </c>
      <c r="AH2976" t="s">
        <v>204</v>
      </c>
      <c r="AI2976">
        <v>481583723</v>
      </c>
      <c r="AJ2976">
        <v>235556045</v>
      </c>
      <c r="AK2976">
        <v>202955145</v>
      </c>
      <c r="AL2976">
        <v>53308115</v>
      </c>
      <c r="AM2976">
        <v>1807541</v>
      </c>
      <c r="AN2976">
        <v>1795744</v>
      </c>
      <c r="AO2976">
        <v>145.05000000000001</v>
      </c>
      <c r="AP2976">
        <v>70.95</v>
      </c>
      <c r="AQ2976">
        <v>61.13</v>
      </c>
      <c r="AR2976">
        <v>16.059999999999999</v>
      </c>
      <c r="AS2976">
        <v>5409</v>
      </c>
      <c r="AT2976">
        <v>380621</v>
      </c>
      <c r="AU2976">
        <v>0.115</v>
      </c>
      <c r="AV2976">
        <v>47.69</v>
      </c>
      <c r="AW2976">
        <v>332915074</v>
      </c>
      <c r="AX2976">
        <v>35.607999999999997</v>
      </c>
      <c r="AY2976">
        <v>38.299999999999997</v>
      </c>
      <c r="AZ2976">
        <v>15.413</v>
      </c>
      <c r="BA2976">
        <v>9.7319999999999993</v>
      </c>
      <c r="BB2976">
        <v>54225.446000000004</v>
      </c>
      <c r="BC2976">
        <v>1.2</v>
      </c>
      <c r="BD2976">
        <v>151.089</v>
      </c>
      <c r="BE2976">
        <v>10.79</v>
      </c>
      <c r="BF2976">
        <v>19.100000000000001</v>
      </c>
      <c r="BG2976">
        <v>24.6</v>
      </c>
      <c r="BI2976">
        <v>2.77</v>
      </c>
      <c r="BJ2976">
        <v>78.86</v>
      </c>
      <c r="BK2976">
        <v>0.92600000000000005</v>
      </c>
    </row>
    <row r="2977" spans="1:67" x14ac:dyDescent="0.3">
      <c r="A2977" t="s">
        <v>210</v>
      </c>
      <c r="B2977" t="s">
        <v>211</v>
      </c>
      <c r="C2977" t="s">
        <v>116</v>
      </c>
      <c r="D2977" s="33">
        <v>44537</v>
      </c>
      <c r="E2977">
        <v>49431159</v>
      </c>
      <c r="F2977">
        <v>113351</v>
      </c>
      <c r="G2977">
        <v>121038.571</v>
      </c>
      <c r="H2977">
        <v>793393</v>
      </c>
      <c r="I2977">
        <v>1566</v>
      </c>
      <c r="J2977">
        <v>1656</v>
      </c>
      <c r="K2977">
        <v>148479.78599999999</v>
      </c>
      <c r="L2977">
        <v>340.48</v>
      </c>
      <c r="M2977">
        <v>363.572</v>
      </c>
      <c r="N2977">
        <v>2383.1689999999999</v>
      </c>
      <c r="O2977">
        <v>4.7039999999999997</v>
      </c>
      <c r="P2977">
        <v>4.9740000000000002</v>
      </c>
      <c r="Q2977">
        <v>1.1299999999999999</v>
      </c>
      <c r="R2977">
        <v>14771</v>
      </c>
      <c r="S2977">
        <v>44.369</v>
      </c>
      <c r="T2977">
        <v>58938</v>
      </c>
      <c r="U2977">
        <v>177.036</v>
      </c>
      <c r="X2977">
        <v>53087</v>
      </c>
      <c r="Y2977">
        <v>159.46100000000001</v>
      </c>
      <c r="Z2977">
        <v>1923707</v>
      </c>
      <c r="AA2977">
        <v>682183863</v>
      </c>
      <c r="AB2977">
        <v>2049.123</v>
      </c>
      <c r="AC2977">
        <v>5.7779999999999996</v>
      </c>
      <c r="AD2977">
        <v>1606148</v>
      </c>
      <c r="AE2977">
        <v>4.8239999999999998</v>
      </c>
      <c r="AF2977">
        <v>7.2999999999999995E-2</v>
      </c>
      <c r="AG2977">
        <v>13.7</v>
      </c>
      <c r="AH2977" t="s">
        <v>204</v>
      </c>
      <c r="AI2977">
        <v>483469311</v>
      </c>
      <c r="AJ2977">
        <v>235959479</v>
      </c>
      <c r="AK2977">
        <v>203294629</v>
      </c>
      <c r="AL2977">
        <v>54457625</v>
      </c>
      <c r="AM2977">
        <v>1885588</v>
      </c>
      <c r="AN2977">
        <v>1793312</v>
      </c>
      <c r="AO2977">
        <v>145.62</v>
      </c>
      <c r="AP2977">
        <v>71.069999999999993</v>
      </c>
      <c r="AQ2977">
        <v>61.23</v>
      </c>
      <c r="AR2977">
        <v>16.399999999999999</v>
      </c>
      <c r="AS2977">
        <v>5401</v>
      </c>
      <c r="AT2977">
        <v>380037</v>
      </c>
      <c r="AU2977">
        <v>0.114</v>
      </c>
      <c r="AV2977">
        <v>47.69</v>
      </c>
      <c r="AW2977">
        <v>332915074</v>
      </c>
      <c r="AX2977">
        <v>35.607999999999997</v>
      </c>
      <c r="AY2977">
        <v>38.299999999999997</v>
      </c>
      <c r="AZ2977">
        <v>15.413</v>
      </c>
      <c r="BA2977">
        <v>9.7319999999999993</v>
      </c>
      <c r="BB2977">
        <v>54225.446000000004</v>
      </c>
      <c r="BC2977">
        <v>1.2</v>
      </c>
      <c r="BD2977">
        <v>151.089</v>
      </c>
      <c r="BE2977">
        <v>10.79</v>
      </c>
      <c r="BF2977">
        <v>19.100000000000001</v>
      </c>
      <c r="BG2977">
        <v>24.6</v>
      </c>
      <c r="BI2977">
        <v>2.77</v>
      </c>
      <c r="BJ2977">
        <v>78.86</v>
      </c>
      <c r="BK2977">
        <v>0.92600000000000005</v>
      </c>
    </row>
    <row r="2978" spans="1:67" x14ac:dyDescent="0.3">
      <c r="A2978" t="s">
        <v>210</v>
      </c>
      <c r="B2978" t="s">
        <v>211</v>
      </c>
      <c r="C2978" t="s">
        <v>116</v>
      </c>
      <c r="D2978" s="33">
        <v>44538</v>
      </c>
      <c r="E2978">
        <v>49581151</v>
      </c>
      <c r="F2978">
        <v>149992</v>
      </c>
      <c r="G2978">
        <v>122866.571</v>
      </c>
      <c r="H2978">
        <v>795209</v>
      </c>
      <c r="I2978">
        <v>1816</v>
      </c>
      <c r="J2978">
        <v>1621.5709999999999</v>
      </c>
      <c r="K2978">
        <v>148930.32699999999</v>
      </c>
      <c r="L2978">
        <v>450.541</v>
      </c>
      <c r="M2978">
        <v>369.06299999999999</v>
      </c>
      <c r="N2978">
        <v>2388.6239999999998</v>
      </c>
      <c r="O2978">
        <v>5.4550000000000001</v>
      </c>
      <c r="P2978">
        <v>4.8710000000000004</v>
      </c>
      <c r="Q2978">
        <v>1.1200000000000001</v>
      </c>
      <c r="R2978">
        <v>14901</v>
      </c>
      <c r="S2978">
        <v>44.759</v>
      </c>
      <c r="T2978">
        <v>59721</v>
      </c>
      <c r="U2978">
        <v>179.38800000000001</v>
      </c>
      <c r="X2978">
        <v>53951</v>
      </c>
      <c r="Y2978">
        <v>162.05600000000001</v>
      </c>
      <c r="Z2978">
        <v>2029589</v>
      </c>
      <c r="AA2978">
        <v>684213452</v>
      </c>
      <c r="AB2978">
        <v>2055.2190000000001</v>
      </c>
      <c r="AC2978">
        <v>6.0960000000000001</v>
      </c>
      <c r="AD2978">
        <v>1618831</v>
      </c>
      <c r="AE2978">
        <v>4.8630000000000004</v>
      </c>
      <c r="AF2978">
        <v>7.1999999999999995E-2</v>
      </c>
      <c r="AG2978">
        <v>13.9</v>
      </c>
      <c r="AH2978" t="s">
        <v>204</v>
      </c>
      <c r="AI2978">
        <v>485369330</v>
      </c>
      <c r="AJ2978">
        <v>236367791</v>
      </c>
      <c r="AK2978">
        <v>203644938</v>
      </c>
      <c r="AL2978">
        <v>55606906</v>
      </c>
      <c r="AM2978">
        <v>1900019</v>
      </c>
      <c r="AN2978">
        <v>1761219</v>
      </c>
      <c r="AO2978">
        <v>146.19</v>
      </c>
      <c r="AP2978">
        <v>71.19</v>
      </c>
      <c r="AQ2978">
        <v>61.34</v>
      </c>
      <c r="AR2978">
        <v>16.75</v>
      </c>
      <c r="AS2978">
        <v>5305</v>
      </c>
      <c r="AT2978">
        <v>372578</v>
      </c>
      <c r="AU2978">
        <v>0.112</v>
      </c>
      <c r="AV2978">
        <v>47.69</v>
      </c>
      <c r="AW2978">
        <v>332915074</v>
      </c>
      <c r="AX2978">
        <v>35.607999999999997</v>
      </c>
      <c r="AY2978">
        <v>38.299999999999997</v>
      </c>
      <c r="AZ2978">
        <v>15.413</v>
      </c>
      <c r="BA2978">
        <v>9.7319999999999993</v>
      </c>
      <c r="BB2978">
        <v>54225.446000000004</v>
      </c>
      <c r="BC2978">
        <v>1.2</v>
      </c>
      <c r="BD2978">
        <v>151.089</v>
      </c>
      <c r="BE2978">
        <v>10.79</v>
      </c>
      <c r="BF2978">
        <v>19.100000000000001</v>
      </c>
      <c r="BG2978">
        <v>24.6</v>
      </c>
      <c r="BI2978">
        <v>2.77</v>
      </c>
      <c r="BJ2978">
        <v>78.86</v>
      </c>
      <c r="BK2978">
        <v>0.92600000000000005</v>
      </c>
    </row>
    <row r="2979" spans="1:67" x14ac:dyDescent="0.3">
      <c r="A2979" t="s">
        <v>210</v>
      </c>
      <c r="B2979" t="s">
        <v>211</v>
      </c>
      <c r="C2979" t="s">
        <v>116</v>
      </c>
      <c r="D2979" s="33">
        <v>44539</v>
      </c>
      <c r="E2979">
        <v>49705711</v>
      </c>
      <c r="F2979">
        <v>124560</v>
      </c>
      <c r="G2979">
        <v>120817.429</v>
      </c>
      <c r="H2979">
        <v>796774</v>
      </c>
      <c r="I2979">
        <v>1565</v>
      </c>
      <c r="J2979">
        <v>1286.5709999999999</v>
      </c>
      <c r="K2979">
        <v>149304.47700000001</v>
      </c>
      <c r="L2979">
        <v>374.149</v>
      </c>
      <c r="M2979">
        <v>362.90800000000002</v>
      </c>
      <c r="N2979">
        <v>2393.3249999999998</v>
      </c>
      <c r="O2979">
        <v>4.7009999999999996</v>
      </c>
      <c r="P2979">
        <v>3.8650000000000002</v>
      </c>
      <c r="Q2979">
        <v>1.1200000000000001</v>
      </c>
      <c r="R2979">
        <v>14992</v>
      </c>
      <c r="S2979">
        <v>45.033000000000001</v>
      </c>
      <c r="T2979">
        <v>60371</v>
      </c>
      <c r="U2979">
        <v>181.34100000000001</v>
      </c>
      <c r="X2979">
        <v>55027</v>
      </c>
      <c r="Y2979">
        <v>165.28800000000001</v>
      </c>
      <c r="Z2979">
        <v>1898965</v>
      </c>
      <c r="AA2979">
        <v>686112417</v>
      </c>
      <c r="AB2979">
        <v>2060.9229999999998</v>
      </c>
      <c r="AC2979">
        <v>5.7039999999999997</v>
      </c>
      <c r="AD2979">
        <v>1601185</v>
      </c>
      <c r="AE2979">
        <v>4.8099999999999996</v>
      </c>
      <c r="AF2979">
        <v>7.0999999999999994E-2</v>
      </c>
      <c r="AG2979">
        <v>14.1</v>
      </c>
      <c r="AH2979" t="s">
        <v>204</v>
      </c>
      <c r="AI2979">
        <v>487266231</v>
      </c>
      <c r="AJ2979">
        <v>236773177</v>
      </c>
      <c r="AK2979">
        <v>203982706</v>
      </c>
      <c r="AL2979">
        <v>56768360</v>
      </c>
      <c r="AM2979">
        <v>1896901</v>
      </c>
      <c r="AN2979">
        <v>1726753</v>
      </c>
      <c r="AO2979">
        <v>146.76</v>
      </c>
      <c r="AP2979">
        <v>71.319999999999993</v>
      </c>
      <c r="AQ2979">
        <v>61.44</v>
      </c>
      <c r="AR2979">
        <v>17.100000000000001</v>
      </c>
      <c r="AS2979">
        <v>5201</v>
      </c>
      <c r="AT2979">
        <v>366326</v>
      </c>
      <c r="AU2979">
        <v>0.11</v>
      </c>
      <c r="AV2979">
        <v>47.69</v>
      </c>
      <c r="AW2979">
        <v>332915074</v>
      </c>
      <c r="AX2979">
        <v>35.607999999999997</v>
      </c>
      <c r="AY2979">
        <v>38.299999999999997</v>
      </c>
      <c r="AZ2979">
        <v>15.413</v>
      </c>
      <c r="BA2979">
        <v>9.7319999999999993</v>
      </c>
      <c r="BB2979">
        <v>54225.446000000004</v>
      </c>
      <c r="BC2979">
        <v>1.2</v>
      </c>
      <c r="BD2979">
        <v>151.089</v>
      </c>
      <c r="BE2979">
        <v>10.79</v>
      </c>
      <c r="BF2979">
        <v>19.100000000000001</v>
      </c>
      <c r="BG2979">
        <v>24.6</v>
      </c>
      <c r="BI2979">
        <v>2.77</v>
      </c>
      <c r="BJ2979">
        <v>78.86</v>
      </c>
      <c r="BK2979">
        <v>0.92600000000000005</v>
      </c>
    </row>
    <row r="2980" spans="1:67" x14ac:dyDescent="0.3">
      <c r="A2980" t="s">
        <v>210</v>
      </c>
      <c r="B2980" t="s">
        <v>211</v>
      </c>
      <c r="C2980" t="s">
        <v>116</v>
      </c>
      <c r="D2980" s="33">
        <v>44540</v>
      </c>
      <c r="E2980">
        <v>49863878</v>
      </c>
      <c r="F2980">
        <v>158167</v>
      </c>
      <c r="G2980">
        <v>120743.429</v>
      </c>
      <c r="H2980">
        <v>798574</v>
      </c>
      <c r="I2980">
        <v>1800</v>
      </c>
      <c r="J2980">
        <v>1318.7139999999999</v>
      </c>
      <c r="K2980">
        <v>149779.57399999999</v>
      </c>
      <c r="L2980">
        <v>475.09699999999998</v>
      </c>
      <c r="M2980">
        <v>362.685</v>
      </c>
      <c r="N2980">
        <v>2398.732</v>
      </c>
      <c r="O2980">
        <v>5.407</v>
      </c>
      <c r="P2980">
        <v>3.9609999999999999</v>
      </c>
      <c r="Q2980">
        <v>1.1200000000000001</v>
      </c>
      <c r="R2980">
        <v>15236</v>
      </c>
      <c r="S2980">
        <v>45.765000000000001</v>
      </c>
      <c r="T2980">
        <v>61162</v>
      </c>
      <c r="U2980">
        <v>183.71700000000001</v>
      </c>
      <c r="X2980">
        <v>55594</v>
      </c>
      <c r="Y2980">
        <v>166.99199999999999</v>
      </c>
      <c r="Z2980">
        <v>1838151</v>
      </c>
      <c r="AA2980">
        <v>687950568</v>
      </c>
      <c r="AB2980">
        <v>2066.4450000000002</v>
      </c>
      <c r="AC2980">
        <v>5.5209999999999999</v>
      </c>
      <c r="AD2980">
        <v>1590054</v>
      </c>
      <c r="AE2980">
        <v>4.7759999999999998</v>
      </c>
      <c r="AF2980">
        <v>7.0999999999999994E-2</v>
      </c>
      <c r="AG2980">
        <v>14.1</v>
      </c>
      <c r="AH2980" t="s">
        <v>204</v>
      </c>
      <c r="AI2980">
        <v>489343257</v>
      </c>
      <c r="AJ2980">
        <v>237197550</v>
      </c>
      <c r="AK2980">
        <v>204376211</v>
      </c>
      <c r="AL2980">
        <v>58034607</v>
      </c>
      <c r="AM2980">
        <v>2077026</v>
      </c>
      <c r="AN2980">
        <v>1679180</v>
      </c>
      <c r="AO2980">
        <v>147.38999999999999</v>
      </c>
      <c r="AP2980">
        <v>71.44</v>
      </c>
      <c r="AQ2980">
        <v>61.56</v>
      </c>
      <c r="AR2980">
        <v>17.48</v>
      </c>
      <c r="AS2980">
        <v>5058</v>
      </c>
      <c r="AT2980">
        <v>357217</v>
      </c>
      <c r="AU2980">
        <v>0.108</v>
      </c>
      <c r="AV2980">
        <v>47.69</v>
      </c>
      <c r="AW2980">
        <v>332915074</v>
      </c>
      <c r="AX2980">
        <v>35.607999999999997</v>
      </c>
      <c r="AY2980">
        <v>38.299999999999997</v>
      </c>
      <c r="AZ2980">
        <v>15.413</v>
      </c>
      <c r="BA2980">
        <v>9.7319999999999993</v>
      </c>
      <c r="BB2980">
        <v>54225.446000000004</v>
      </c>
      <c r="BC2980">
        <v>1.2</v>
      </c>
      <c r="BD2980">
        <v>151.089</v>
      </c>
      <c r="BE2980">
        <v>10.79</v>
      </c>
      <c r="BF2980">
        <v>19.100000000000001</v>
      </c>
      <c r="BG2980">
        <v>24.6</v>
      </c>
      <c r="BI2980">
        <v>2.77</v>
      </c>
      <c r="BJ2980">
        <v>78.86</v>
      </c>
      <c r="BK2980">
        <v>0.92600000000000005</v>
      </c>
    </row>
    <row r="2981" spans="1:67" x14ac:dyDescent="0.3">
      <c r="A2981" t="s">
        <v>210</v>
      </c>
      <c r="B2981" t="s">
        <v>211</v>
      </c>
      <c r="C2981" t="s">
        <v>116</v>
      </c>
      <c r="D2981" s="33">
        <v>44541</v>
      </c>
      <c r="E2981">
        <v>49920712</v>
      </c>
      <c r="F2981">
        <v>56834</v>
      </c>
      <c r="G2981">
        <v>119344.571</v>
      </c>
      <c r="H2981">
        <v>799174</v>
      </c>
      <c r="I2981">
        <v>600</v>
      </c>
      <c r="J2981">
        <v>1308.7139999999999</v>
      </c>
      <c r="K2981">
        <v>149950.29</v>
      </c>
      <c r="L2981">
        <v>170.71600000000001</v>
      </c>
      <c r="M2981">
        <v>358.48399999999998</v>
      </c>
      <c r="N2981">
        <v>2400.5340000000001</v>
      </c>
      <c r="O2981">
        <v>1.802</v>
      </c>
      <c r="P2981">
        <v>3.931</v>
      </c>
      <c r="Q2981">
        <v>1.1100000000000001</v>
      </c>
      <c r="R2981">
        <v>15326</v>
      </c>
      <c r="S2981">
        <v>46.036000000000001</v>
      </c>
      <c r="T2981">
        <v>60921</v>
      </c>
      <c r="U2981">
        <v>182.99299999999999</v>
      </c>
      <c r="X2981">
        <v>56031</v>
      </c>
      <c r="Y2981">
        <v>168.304</v>
      </c>
      <c r="Z2981">
        <v>1295522</v>
      </c>
      <c r="AA2981">
        <v>689246090</v>
      </c>
      <c r="AB2981">
        <v>2070.3359999999998</v>
      </c>
      <c r="AC2981">
        <v>3.891</v>
      </c>
      <c r="AD2981">
        <v>1581331</v>
      </c>
      <c r="AE2981">
        <v>4.75</v>
      </c>
      <c r="AF2981">
        <v>7.0999999999999994E-2</v>
      </c>
      <c r="AG2981">
        <v>14.1</v>
      </c>
      <c r="AH2981" t="s">
        <v>204</v>
      </c>
      <c r="AI2981">
        <v>490585686</v>
      </c>
      <c r="AJ2981">
        <v>237464384</v>
      </c>
      <c r="AK2981">
        <v>204710746</v>
      </c>
      <c r="AL2981">
        <v>58679600</v>
      </c>
      <c r="AM2981">
        <v>1242429</v>
      </c>
      <c r="AN2981">
        <v>1647340</v>
      </c>
      <c r="AO2981">
        <v>147.76</v>
      </c>
      <c r="AP2981">
        <v>71.52</v>
      </c>
      <c r="AQ2981">
        <v>61.66</v>
      </c>
      <c r="AR2981">
        <v>17.670000000000002</v>
      </c>
      <c r="AS2981">
        <v>4962</v>
      </c>
      <c r="AT2981">
        <v>352215</v>
      </c>
      <c r="AU2981">
        <v>0.106</v>
      </c>
      <c r="AV2981">
        <v>47.69</v>
      </c>
      <c r="AW2981">
        <v>332915074</v>
      </c>
      <c r="AX2981">
        <v>35.607999999999997</v>
      </c>
      <c r="AY2981">
        <v>38.299999999999997</v>
      </c>
      <c r="AZ2981">
        <v>15.413</v>
      </c>
      <c r="BA2981">
        <v>9.7319999999999993</v>
      </c>
      <c r="BB2981">
        <v>54225.446000000004</v>
      </c>
      <c r="BC2981">
        <v>1.2</v>
      </c>
      <c r="BD2981">
        <v>151.089</v>
      </c>
      <c r="BE2981">
        <v>10.79</v>
      </c>
      <c r="BF2981">
        <v>19.100000000000001</v>
      </c>
      <c r="BG2981">
        <v>24.6</v>
      </c>
      <c r="BI2981">
        <v>2.77</v>
      </c>
      <c r="BJ2981">
        <v>78.86</v>
      </c>
      <c r="BK2981">
        <v>0.92600000000000005</v>
      </c>
    </row>
    <row r="2982" spans="1:67" x14ac:dyDescent="0.3">
      <c r="A2982" t="s">
        <v>210</v>
      </c>
      <c r="B2982" t="s">
        <v>211</v>
      </c>
      <c r="C2982" t="s">
        <v>116</v>
      </c>
      <c r="D2982" s="33">
        <v>44542</v>
      </c>
      <c r="E2982">
        <v>49973046</v>
      </c>
      <c r="F2982">
        <v>52334</v>
      </c>
      <c r="G2982">
        <v>118930.857</v>
      </c>
      <c r="H2982">
        <v>799525</v>
      </c>
      <c r="I2982">
        <v>351</v>
      </c>
      <c r="J2982">
        <v>1303.5709999999999</v>
      </c>
      <c r="K2982">
        <v>150107.49</v>
      </c>
      <c r="L2982">
        <v>157.19900000000001</v>
      </c>
      <c r="M2982">
        <v>357.24099999999999</v>
      </c>
      <c r="N2982">
        <v>2401.5880000000002</v>
      </c>
      <c r="O2982">
        <v>1.054</v>
      </c>
      <c r="P2982">
        <v>3.9159999999999999</v>
      </c>
      <c r="Q2982">
        <v>1.1000000000000001</v>
      </c>
      <c r="R2982">
        <v>15595</v>
      </c>
      <c r="S2982">
        <v>46.844000000000001</v>
      </c>
      <c r="T2982">
        <v>61722</v>
      </c>
      <c r="U2982">
        <v>185.399</v>
      </c>
      <c r="X2982">
        <v>56479</v>
      </c>
      <c r="Y2982">
        <v>169.65</v>
      </c>
      <c r="Z2982">
        <v>803900</v>
      </c>
      <c r="AA2982">
        <v>690049990</v>
      </c>
      <c r="AB2982">
        <v>2072.7510000000002</v>
      </c>
      <c r="AC2982">
        <v>2.415</v>
      </c>
      <c r="AD2982">
        <v>1580108</v>
      </c>
      <c r="AE2982">
        <v>4.7460000000000004</v>
      </c>
      <c r="AF2982">
        <v>7.0999999999999994E-2</v>
      </c>
      <c r="AG2982">
        <v>14.1</v>
      </c>
      <c r="AH2982" t="s">
        <v>204</v>
      </c>
      <c r="AI2982">
        <v>491209770</v>
      </c>
      <c r="AJ2982">
        <v>237616888</v>
      </c>
      <c r="AK2982">
        <v>204839675</v>
      </c>
      <c r="AL2982">
        <v>59025257</v>
      </c>
      <c r="AM2982">
        <v>624084</v>
      </c>
      <c r="AN2982">
        <v>1633370</v>
      </c>
      <c r="AO2982">
        <v>147.94999999999999</v>
      </c>
      <c r="AP2982">
        <v>71.569999999999993</v>
      </c>
      <c r="AQ2982">
        <v>61.7</v>
      </c>
      <c r="AR2982">
        <v>17.78</v>
      </c>
      <c r="AS2982">
        <v>4920</v>
      </c>
      <c r="AT2982">
        <v>350267</v>
      </c>
      <c r="AU2982">
        <v>0.105</v>
      </c>
      <c r="AV2982">
        <v>47.69</v>
      </c>
      <c r="AW2982">
        <v>332915074</v>
      </c>
      <c r="AX2982">
        <v>35.607999999999997</v>
      </c>
      <c r="AY2982">
        <v>38.299999999999997</v>
      </c>
      <c r="AZ2982">
        <v>15.413</v>
      </c>
      <c r="BA2982">
        <v>9.7319999999999993</v>
      </c>
      <c r="BB2982">
        <v>54225.446000000004</v>
      </c>
      <c r="BC2982">
        <v>1.2</v>
      </c>
      <c r="BD2982">
        <v>151.089</v>
      </c>
      <c r="BE2982">
        <v>10.79</v>
      </c>
      <c r="BF2982">
        <v>19.100000000000001</v>
      </c>
      <c r="BG2982">
        <v>24.6</v>
      </c>
      <c r="BI2982">
        <v>2.77</v>
      </c>
      <c r="BJ2982">
        <v>78.86</v>
      </c>
      <c r="BK2982">
        <v>0.92600000000000005</v>
      </c>
      <c r="BL2982">
        <v>924623</v>
      </c>
      <c r="BM2982">
        <v>16.12</v>
      </c>
      <c r="BN2982">
        <v>19.46</v>
      </c>
      <c r="BO2982">
        <v>2777.3539626505499</v>
      </c>
    </row>
    <row r="2983" spans="1:67" x14ac:dyDescent="0.3">
      <c r="A2983" t="s">
        <v>210</v>
      </c>
      <c r="B2983" t="s">
        <v>211</v>
      </c>
      <c r="C2983" t="s">
        <v>116</v>
      </c>
      <c r="D2983" s="33">
        <v>44543</v>
      </c>
      <c r="E2983">
        <v>50158136</v>
      </c>
      <c r="F2983">
        <v>185090</v>
      </c>
      <c r="G2983">
        <v>120046.857</v>
      </c>
      <c r="H2983">
        <v>800938</v>
      </c>
      <c r="I2983">
        <v>1413</v>
      </c>
      <c r="J2983">
        <v>1301.5709999999999</v>
      </c>
      <c r="K2983">
        <v>150663.45699999999</v>
      </c>
      <c r="L2983">
        <v>555.96799999999996</v>
      </c>
      <c r="M2983">
        <v>360.59300000000002</v>
      </c>
      <c r="N2983">
        <v>2405.8330000000001</v>
      </c>
      <c r="O2983">
        <v>4.2439999999999998</v>
      </c>
      <c r="P2983">
        <v>3.91</v>
      </c>
      <c r="Q2983">
        <v>1.0900000000000001</v>
      </c>
      <c r="R2983">
        <v>15914</v>
      </c>
      <c r="S2983">
        <v>47.802</v>
      </c>
      <c r="T2983">
        <v>63084</v>
      </c>
      <c r="U2983">
        <v>189.49</v>
      </c>
      <c r="X2983">
        <v>56357</v>
      </c>
      <c r="Y2983">
        <v>169.28299999999999</v>
      </c>
      <c r="Z2983">
        <v>1340092</v>
      </c>
      <c r="AA2983">
        <v>691390082</v>
      </c>
      <c r="AB2983">
        <v>2076.7759999999998</v>
      </c>
      <c r="AC2983">
        <v>4.0250000000000004</v>
      </c>
      <c r="AD2983">
        <v>1589989</v>
      </c>
      <c r="AE2983">
        <v>4.7759999999999998</v>
      </c>
      <c r="AF2983">
        <v>7.1999999999999995E-2</v>
      </c>
      <c r="AG2983">
        <v>13.9</v>
      </c>
      <c r="AH2983" t="s">
        <v>204</v>
      </c>
      <c r="AI2983">
        <v>492807106</v>
      </c>
      <c r="AJ2983">
        <v>237965446</v>
      </c>
      <c r="AK2983">
        <v>205117099</v>
      </c>
      <c r="AL2983">
        <v>60003643</v>
      </c>
      <c r="AM2983">
        <v>1597336</v>
      </c>
      <c r="AN2983">
        <v>1603340</v>
      </c>
      <c r="AO2983">
        <v>148.43</v>
      </c>
      <c r="AP2983">
        <v>71.67</v>
      </c>
      <c r="AQ2983">
        <v>61.78</v>
      </c>
      <c r="AR2983">
        <v>18.07</v>
      </c>
      <c r="AS2983">
        <v>4829</v>
      </c>
      <c r="AT2983">
        <v>344200</v>
      </c>
      <c r="AU2983">
        <v>0.104</v>
      </c>
      <c r="AV2983">
        <v>47.69</v>
      </c>
      <c r="AW2983">
        <v>332915074</v>
      </c>
      <c r="AX2983">
        <v>35.607999999999997</v>
      </c>
      <c r="AY2983">
        <v>38.299999999999997</v>
      </c>
      <c r="AZ2983">
        <v>15.413</v>
      </c>
      <c r="BA2983">
        <v>9.7319999999999993</v>
      </c>
      <c r="BB2983">
        <v>54225.446000000004</v>
      </c>
      <c r="BC2983">
        <v>1.2</v>
      </c>
      <c r="BD2983">
        <v>151.089</v>
      </c>
      <c r="BE2983">
        <v>10.79</v>
      </c>
      <c r="BF2983">
        <v>19.100000000000001</v>
      </c>
      <c r="BG2983">
        <v>24.6</v>
      </c>
      <c r="BI2983">
        <v>2.77</v>
      </c>
      <c r="BJ2983">
        <v>78.86</v>
      </c>
      <c r="BK2983">
        <v>0.92600000000000005</v>
      </c>
    </row>
    <row r="2984" spans="1:67" x14ac:dyDescent="0.3">
      <c r="A2984" t="s">
        <v>210</v>
      </c>
      <c r="B2984" t="s">
        <v>211</v>
      </c>
      <c r="C2984" t="s">
        <v>116</v>
      </c>
      <c r="D2984" s="33">
        <v>44544</v>
      </c>
      <c r="E2984">
        <v>50273275</v>
      </c>
      <c r="F2984">
        <v>115139</v>
      </c>
      <c r="G2984">
        <v>120302.28599999999</v>
      </c>
      <c r="H2984">
        <v>802493</v>
      </c>
      <c r="I2984">
        <v>1555</v>
      </c>
      <c r="J2984">
        <v>1300</v>
      </c>
      <c r="K2984">
        <v>151009.30799999999</v>
      </c>
      <c r="L2984">
        <v>345.851</v>
      </c>
      <c r="M2984">
        <v>361.36</v>
      </c>
      <c r="N2984">
        <v>2410.5039999999999</v>
      </c>
      <c r="O2984">
        <v>4.6710000000000003</v>
      </c>
      <c r="P2984">
        <v>3.9049999999999998</v>
      </c>
      <c r="Q2984">
        <v>1.1100000000000001</v>
      </c>
      <c r="R2984">
        <v>15993</v>
      </c>
      <c r="S2984">
        <v>48.039000000000001</v>
      </c>
      <c r="T2984">
        <v>63244</v>
      </c>
      <c r="U2984">
        <v>189.97</v>
      </c>
      <c r="X2984">
        <v>56098</v>
      </c>
      <c r="Y2984">
        <v>168.505</v>
      </c>
      <c r="Z2984">
        <v>1951529</v>
      </c>
      <c r="AA2984">
        <v>693341611</v>
      </c>
      <c r="AB2984">
        <v>2082.6379999999999</v>
      </c>
      <c r="AC2984">
        <v>5.8620000000000001</v>
      </c>
      <c r="AD2984">
        <v>1593964</v>
      </c>
      <c r="AE2984">
        <v>4.7880000000000003</v>
      </c>
      <c r="AF2984">
        <v>7.3999999999999996E-2</v>
      </c>
      <c r="AG2984">
        <v>13.5</v>
      </c>
      <c r="AH2984" t="s">
        <v>204</v>
      </c>
      <c r="AI2984">
        <v>494500122</v>
      </c>
      <c r="AJ2984">
        <v>238333233</v>
      </c>
      <c r="AK2984">
        <v>205402051</v>
      </c>
      <c r="AL2984">
        <v>61052471</v>
      </c>
      <c r="AM2984">
        <v>1693016</v>
      </c>
      <c r="AN2984">
        <v>1575830</v>
      </c>
      <c r="AO2984">
        <v>148.94</v>
      </c>
      <c r="AP2984">
        <v>71.790000000000006</v>
      </c>
      <c r="AQ2984">
        <v>61.87</v>
      </c>
      <c r="AR2984">
        <v>18.39</v>
      </c>
      <c r="AS2984">
        <v>4746</v>
      </c>
      <c r="AT2984">
        <v>339108</v>
      </c>
      <c r="AU2984">
        <v>0.10199999999999999</v>
      </c>
      <c r="AV2984">
        <v>47.69</v>
      </c>
      <c r="AW2984">
        <v>332915074</v>
      </c>
      <c r="AX2984">
        <v>35.607999999999997</v>
      </c>
      <c r="AY2984">
        <v>38.299999999999997</v>
      </c>
      <c r="AZ2984">
        <v>15.413</v>
      </c>
      <c r="BA2984">
        <v>9.7319999999999993</v>
      </c>
      <c r="BB2984">
        <v>54225.446000000004</v>
      </c>
      <c r="BC2984">
        <v>1.2</v>
      </c>
      <c r="BD2984">
        <v>151.089</v>
      </c>
      <c r="BE2984">
        <v>10.79</v>
      </c>
      <c r="BF2984">
        <v>19.100000000000001</v>
      </c>
      <c r="BG2984">
        <v>24.6</v>
      </c>
      <c r="BI2984">
        <v>2.77</v>
      </c>
      <c r="BJ2984">
        <v>78.86</v>
      </c>
      <c r="BK2984">
        <v>0.92600000000000005</v>
      </c>
    </row>
    <row r="2985" spans="1:67" x14ac:dyDescent="0.3">
      <c r="A2985" t="s">
        <v>210</v>
      </c>
      <c r="B2985" t="s">
        <v>211</v>
      </c>
      <c r="C2985" t="s">
        <v>116</v>
      </c>
      <c r="D2985" s="33">
        <v>44545</v>
      </c>
      <c r="E2985">
        <v>50416929</v>
      </c>
      <c r="F2985">
        <v>143654</v>
      </c>
      <c r="G2985">
        <v>119396.857</v>
      </c>
      <c r="H2985">
        <v>804741</v>
      </c>
      <c r="I2985">
        <v>2248</v>
      </c>
      <c r="J2985">
        <v>1361.7139999999999</v>
      </c>
      <c r="K2985">
        <v>151440.81200000001</v>
      </c>
      <c r="L2985">
        <v>431.50299999999999</v>
      </c>
      <c r="M2985">
        <v>358.64100000000002</v>
      </c>
      <c r="N2985">
        <v>2417.2559999999999</v>
      </c>
      <c r="O2985">
        <v>6.7519999999999998</v>
      </c>
      <c r="P2985">
        <v>4.09</v>
      </c>
      <c r="Q2985">
        <v>1.1399999999999999</v>
      </c>
      <c r="R2985">
        <v>15896</v>
      </c>
      <c r="S2985">
        <v>47.747999999999998</v>
      </c>
      <c r="T2985">
        <v>63229</v>
      </c>
      <c r="U2985">
        <v>189.92500000000001</v>
      </c>
      <c r="X2985">
        <v>55966</v>
      </c>
      <c r="Y2985">
        <v>168.10900000000001</v>
      </c>
      <c r="Z2985">
        <v>2098094</v>
      </c>
      <c r="AA2985">
        <v>695439705</v>
      </c>
      <c r="AB2985">
        <v>2088.94</v>
      </c>
      <c r="AC2985">
        <v>6.3019999999999996</v>
      </c>
      <c r="AD2985">
        <v>1603750</v>
      </c>
      <c r="AE2985">
        <v>4.8170000000000002</v>
      </c>
      <c r="AF2985">
        <v>7.6999999999999999E-2</v>
      </c>
      <c r="AG2985">
        <v>13</v>
      </c>
      <c r="AH2985" t="s">
        <v>204</v>
      </c>
      <c r="AI2985">
        <v>496192784</v>
      </c>
      <c r="AJ2985">
        <v>238712445</v>
      </c>
      <c r="AK2985">
        <v>205661335</v>
      </c>
      <c r="AL2985">
        <v>62114599</v>
      </c>
      <c r="AM2985">
        <v>1692662</v>
      </c>
      <c r="AN2985">
        <v>1546208</v>
      </c>
      <c r="AO2985">
        <v>149.44999999999999</v>
      </c>
      <c r="AP2985">
        <v>71.900000000000006</v>
      </c>
      <c r="AQ2985">
        <v>61.94</v>
      </c>
      <c r="AR2985">
        <v>18.71</v>
      </c>
      <c r="AS2985">
        <v>4657</v>
      </c>
      <c r="AT2985">
        <v>334951</v>
      </c>
      <c r="AU2985">
        <v>0.10100000000000001</v>
      </c>
      <c r="AV2985">
        <v>47.69</v>
      </c>
      <c r="AW2985">
        <v>332915074</v>
      </c>
      <c r="AX2985">
        <v>35.607999999999997</v>
      </c>
      <c r="AY2985">
        <v>38.299999999999997</v>
      </c>
      <c r="AZ2985">
        <v>15.413</v>
      </c>
      <c r="BA2985">
        <v>9.7319999999999993</v>
      </c>
      <c r="BB2985">
        <v>54225.446000000004</v>
      </c>
      <c r="BC2985">
        <v>1.2</v>
      </c>
      <c r="BD2985">
        <v>151.089</v>
      </c>
      <c r="BE2985">
        <v>10.79</v>
      </c>
      <c r="BF2985">
        <v>19.100000000000001</v>
      </c>
      <c r="BG2985">
        <v>24.6</v>
      </c>
      <c r="BI2985">
        <v>2.77</v>
      </c>
      <c r="BJ2985">
        <v>78.86</v>
      </c>
      <c r="BK2985">
        <v>0.92600000000000005</v>
      </c>
    </row>
    <row r="2986" spans="1:67" x14ac:dyDescent="0.3">
      <c r="A2986" t="s">
        <v>210</v>
      </c>
      <c r="B2986" t="s">
        <v>211</v>
      </c>
      <c r="C2986" t="s">
        <v>116</v>
      </c>
      <c r="D2986" s="33">
        <v>44546</v>
      </c>
      <c r="E2986">
        <v>50558750</v>
      </c>
      <c r="F2986">
        <v>141821</v>
      </c>
      <c r="G2986">
        <v>121862.71400000001</v>
      </c>
      <c r="H2986">
        <v>806025</v>
      </c>
      <c r="I2986">
        <v>1284</v>
      </c>
      <c r="J2986">
        <v>1321.5709999999999</v>
      </c>
      <c r="K2986">
        <v>151866.80900000001</v>
      </c>
      <c r="L2986">
        <v>425.99799999999999</v>
      </c>
      <c r="M2986">
        <v>366.04700000000003</v>
      </c>
      <c r="N2986">
        <v>2421.1129999999998</v>
      </c>
      <c r="O2986">
        <v>3.8570000000000002</v>
      </c>
      <c r="P2986">
        <v>3.97</v>
      </c>
      <c r="Q2986">
        <v>1.18</v>
      </c>
      <c r="R2986">
        <v>15909</v>
      </c>
      <c r="S2986">
        <v>47.786999999999999</v>
      </c>
      <c r="T2986">
        <v>63105</v>
      </c>
      <c r="U2986">
        <v>189.553</v>
      </c>
      <c r="X2986">
        <v>55785</v>
      </c>
      <c r="Y2986">
        <v>167.565</v>
      </c>
      <c r="Z2986">
        <v>2073503</v>
      </c>
      <c r="AA2986">
        <v>697513208</v>
      </c>
      <c r="AB2986">
        <v>2095.1689999999999</v>
      </c>
      <c r="AC2986">
        <v>6.2279999999999998</v>
      </c>
      <c r="AD2986">
        <v>1628684</v>
      </c>
      <c r="AE2986">
        <v>4.8920000000000003</v>
      </c>
      <c r="AF2986">
        <v>8.1000000000000003E-2</v>
      </c>
      <c r="AG2986">
        <v>12.3</v>
      </c>
      <c r="AH2986" t="s">
        <v>204</v>
      </c>
      <c r="AI2986">
        <v>497857613</v>
      </c>
      <c r="AJ2986">
        <v>239102714</v>
      </c>
      <c r="AK2986">
        <v>205830345</v>
      </c>
      <c r="AL2986">
        <v>63228022</v>
      </c>
      <c r="AM2986">
        <v>1664829</v>
      </c>
      <c r="AN2986">
        <v>1513055</v>
      </c>
      <c r="AO2986">
        <v>149.94999999999999</v>
      </c>
      <c r="AP2986">
        <v>72.02</v>
      </c>
      <c r="AQ2986">
        <v>62</v>
      </c>
      <c r="AR2986">
        <v>19.04</v>
      </c>
      <c r="AS2986">
        <v>4557</v>
      </c>
      <c r="AT2986">
        <v>332791</v>
      </c>
      <c r="AU2986">
        <v>0.1</v>
      </c>
      <c r="AV2986">
        <v>47.69</v>
      </c>
      <c r="AW2986">
        <v>332915074</v>
      </c>
      <c r="AX2986">
        <v>35.607999999999997</v>
      </c>
      <c r="AY2986">
        <v>38.299999999999997</v>
      </c>
      <c r="AZ2986">
        <v>15.413</v>
      </c>
      <c r="BA2986">
        <v>9.7319999999999993</v>
      </c>
      <c r="BB2986">
        <v>54225.446000000004</v>
      </c>
      <c r="BC2986">
        <v>1.2</v>
      </c>
      <c r="BD2986">
        <v>151.089</v>
      </c>
      <c r="BE2986">
        <v>10.79</v>
      </c>
      <c r="BF2986">
        <v>19.100000000000001</v>
      </c>
      <c r="BG2986">
        <v>24.6</v>
      </c>
      <c r="BI2986">
        <v>2.77</v>
      </c>
      <c r="BJ2986">
        <v>78.86</v>
      </c>
      <c r="BK2986">
        <v>0.92600000000000005</v>
      </c>
    </row>
    <row r="2987" spans="1:67" x14ac:dyDescent="0.3">
      <c r="A2987" t="s">
        <v>210</v>
      </c>
      <c r="B2987" t="s">
        <v>211</v>
      </c>
      <c r="C2987" t="s">
        <v>116</v>
      </c>
      <c r="D2987" s="33">
        <v>44547</v>
      </c>
      <c r="E2987">
        <v>50751454</v>
      </c>
      <c r="F2987">
        <v>192704</v>
      </c>
      <c r="G2987">
        <v>126796.571</v>
      </c>
      <c r="H2987">
        <v>807879</v>
      </c>
      <c r="I2987">
        <v>1854</v>
      </c>
      <c r="J2987">
        <v>1329.2860000000001</v>
      </c>
      <c r="K2987">
        <v>152445.647</v>
      </c>
      <c r="L2987">
        <v>578.83799999999997</v>
      </c>
      <c r="M2987">
        <v>380.86799999999999</v>
      </c>
      <c r="N2987">
        <v>2426.6819999999998</v>
      </c>
      <c r="O2987">
        <v>5.569</v>
      </c>
      <c r="P2987">
        <v>3.9929999999999999</v>
      </c>
      <c r="Q2987">
        <v>1.23</v>
      </c>
      <c r="R2987">
        <v>15941</v>
      </c>
      <c r="S2987">
        <v>47.883000000000003</v>
      </c>
      <c r="T2987">
        <v>63090</v>
      </c>
      <c r="U2987">
        <v>189.50800000000001</v>
      </c>
      <c r="X2987">
        <v>55751</v>
      </c>
      <c r="Y2987">
        <v>167.46299999999999</v>
      </c>
      <c r="Z2987">
        <v>1976388</v>
      </c>
      <c r="AA2987">
        <v>699489596</v>
      </c>
      <c r="AB2987">
        <v>2101.105</v>
      </c>
      <c r="AC2987">
        <v>5.9370000000000003</v>
      </c>
      <c r="AD2987">
        <v>1648433</v>
      </c>
      <c r="AE2987">
        <v>4.952</v>
      </c>
      <c r="AF2987">
        <v>8.5000000000000006E-2</v>
      </c>
      <c r="AG2987">
        <v>11.8</v>
      </c>
      <c r="AH2987" t="s">
        <v>204</v>
      </c>
      <c r="AI2987">
        <v>499763617</v>
      </c>
      <c r="AJ2987">
        <v>239535926</v>
      </c>
      <c r="AK2987">
        <v>206081129</v>
      </c>
      <c r="AL2987">
        <v>64453662</v>
      </c>
      <c r="AM2987">
        <v>1906004</v>
      </c>
      <c r="AN2987">
        <v>1488623</v>
      </c>
      <c r="AO2987">
        <v>150.53</v>
      </c>
      <c r="AP2987">
        <v>72.150000000000006</v>
      </c>
      <c r="AQ2987">
        <v>62.07</v>
      </c>
      <c r="AR2987">
        <v>19.41</v>
      </c>
      <c r="AS2987">
        <v>4484</v>
      </c>
      <c r="AT2987">
        <v>334054</v>
      </c>
      <c r="AU2987">
        <v>0.10100000000000001</v>
      </c>
      <c r="AV2987">
        <v>47.69</v>
      </c>
      <c r="AW2987">
        <v>332915074</v>
      </c>
      <c r="AX2987">
        <v>35.607999999999997</v>
      </c>
      <c r="AY2987">
        <v>38.299999999999997</v>
      </c>
      <c r="AZ2987">
        <v>15.413</v>
      </c>
      <c r="BA2987">
        <v>9.7319999999999993</v>
      </c>
      <c r="BB2987">
        <v>54225.446000000004</v>
      </c>
      <c r="BC2987">
        <v>1.2</v>
      </c>
      <c r="BD2987">
        <v>151.089</v>
      </c>
      <c r="BE2987">
        <v>10.79</v>
      </c>
      <c r="BF2987">
        <v>19.100000000000001</v>
      </c>
      <c r="BG2987">
        <v>24.6</v>
      </c>
      <c r="BI2987">
        <v>2.77</v>
      </c>
      <c r="BJ2987">
        <v>78.86</v>
      </c>
      <c r="BK2987">
        <v>0.92600000000000005</v>
      </c>
    </row>
    <row r="2988" spans="1:67" x14ac:dyDescent="0.3">
      <c r="A2988" t="s">
        <v>210</v>
      </c>
      <c r="B2988" t="s">
        <v>211</v>
      </c>
      <c r="C2988" t="s">
        <v>116</v>
      </c>
      <c r="D2988" s="33">
        <v>44548</v>
      </c>
      <c r="E2988">
        <v>50831224</v>
      </c>
      <c r="F2988">
        <v>79770</v>
      </c>
      <c r="G2988">
        <v>130073.143</v>
      </c>
      <c r="H2988">
        <v>808522</v>
      </c>
      <c r="I2988">
        <v>643</v>
      </c>
      <c r="J2988">
        <v>1335.4290000000001</v>
      </c>
      <c r="K2988">
        <v>152685.258</v>
      </c>
      <c r="L2988">
        <v>239.61099999999999</v>
      </c>
      <c r="M2988">
        <v>390.71</v>
      </c>
      <c r="N2988">
        <v>2428.6129999999998</v>
      </c>
      <c r="O2988">
        <v>1.931</v>
      </c>
      <c r="P2988">
        <v>4.0110000000000001</v>
      </c>
      <c r="Q2988">
        <v>1.26</v>
      </c>
      <c r="R2988">
        <v>15906</v>
      </c>
      <c r="S2988">
        <v>47.777999999999999</v>
      </c>
      <c r="T2988">
        <v>62004</v>
      </c>
      <c r="U2988">
        <v>186.24600000000001</v>
      </c>
      <c r="X2988">
        <v>55741</v>
      </c>
      <c r="Y2988">
        <v>167.43299999999999</v>
      </c>
      <c r="Z2988">
        <v>1466080</v>
      </c>
      <c r="AA2988">
        <v>700955676</v>
      </c>
      <c r="AB2988">
        <v>2105.509</v>
      </c>
      <c r="AC2988">
        <v>4.4039999999999999</v>
      </c>
      <c r="AD2988">
        <v>1672798</v>
      </c>
      <c r="AE2988">
        <v>5.0250000000000004</v>
      </c>
      <c r="AF2988">
        <v>8.8999999999999996E-2</v>
      </c>
      <c r="AG2988">
        <v>11.2</v>
      </c>
      <c r="AH2988" t="s">
        <v>204</v>
      </c>
      <c r="AI2988">
        <v>500873360</v>
      </c>
      <c r="AJ2988">
        <v>239824969</v>
      </c>
      <c r="AK2988">
        <v>206243329</v>
      </c>
      <c r="AL2988">
        <v>65113904</v>
      </c>
      <c r="AM2988">
        <v>1109743</v>
      </c>
      <c r="AN2988">
        <v>1469668</v>
      </c>
      <c r="AO2988">
        <v>150.86000000000001</v>
      </c>
      <c r="AP2988">
        <v>72.23</v>
      </c>
      <c r="AQ2988">
        <v>62.12</v>
      </c>
      <c r="AR2988">
        <v>19.61</v>
      </c>
      <c r="AS2988">
        <v>4427</v>
      </c>
      <c r="AT2988">
        <v>337226</v>
      </c>
      <c r="AU2988">
        <v>0.10199999999999999</v>
      </c>
      <c r="AV2988">
        <v>47.69</v>
      </c>
      <c r="AW2988">
        <v>332915074</v>
      </c>
      <c r="AX2988">
        <v>35.607999999999997</v>
      </c>
      <c r="AY2988">
        <v>38.299999999999997</v>
      </c>
      <c r="AZ2988">
        <v>15.413</v>
      </c>
      <c r="BA2988">
        <v>9.7319999999999993</v>
      </c>
      <c r="BB2988">
        <v>54225.446000000004</v>
      </c>
      <c r="BC2988">
        <v>1.2</v>
      </c>
      <c r="BD2988">
        <v>151.089</v>
      </c>
      <c r="BE2988">
        <v>10.79</v>
      </c>
      <c r="BF2988">
        <v>19.100000000000001</v>
      </c>
      <c r="BG2988">
        <v>24.6</v>
      </c>
      <c r="BI2988">
        <v>2.77</v>
      </c>
      <c r="BJ2988">
        <v>78.86</v>
      </c>
      <c r="BK2988">
        <v>0.92600000000000005</v>
      </c>
    </row>
    <row r="2989" spans="1:67" x14ac:dyDescent="0.3">
      <c r="A2989" t="s">
        <v>210</v>
      </c>
      <c r="B2989" t="s">
        <v>211</v>
      </c>
      <c r="C2989" t="s">
        <v>116</v>
      </c>
      <c r="D2989" s="33">
        <v>44549</v>
      </c>
      <c r="E2989">
        <v>50920579</v>
      </c>
      <c r="F2989">
        <v>89355</v>
      </c>
      <c r="G2989">
        <v>135361.85699999999</v>
      </c>
      <c r="H2989">
        <v>808817</v>
      </c>
      <c r="I2989">
        <v>295</v>
      </c>
      <c r="J2989">
        <v>1327.4290000000001</v>
      </c>
      <c r="K2989">
        <v>152953.66</v>
      </c>
      <c r="L2989">
        <v>268.40199999999999</v>
      </c>
      <c r="M2989">
        <v>406.596</v>
      </c>
      <c r="N2989">
        <v>2429.4989999999998</v>
      </c>
      <c r="O2989">
        <v>0.88600000000000001</v>
      </c>
      <c r="P2989">
        <v>3.9870000000000001</v>
      </c>
      <c r="Q2989">
        <v>1.28</v>
      </c>
      <c r="R2989">
        <v>15983</v>
      </c>
      <c r="S2989">
        <v>48.009</v>
      </c>
      <c r="T2989">
        <v>62545</v>
      </c>
      <c r="U2989">
        <v>187.87100000000001</v>
      </c>
      <c r="X2989">
        <v>55800</v>
      </c>
      <c r="Y2989">
        <v>167.61</v>
      </c>
      <c r="Z2989">
        <v>1031716</v>
      </c>
      <c r="AA2989">
        <v>701987392</v>
      </c>
      <c r="AB2989">
        <v>2108.6080000000002</v>
      </c>
      <c r="AC2989">
        <v>3.0990000000000002</v>
      </c>
      <c r="AD2989">
        <v>1705343</v>
      </c>
      <c r="AE2989">
        <v>5.1219999999999999</v>
      </c>
      <c r="AF2989">
        <v>9.2999999999999999E-2</v>
      </c>
      <c r="AG2989">
        <v>10.8</v>
      </c>
      <c r="AH2989" t="s">
        <v>204</v>
      </c>
      <c r="AI2989">
        <v>501508133</v>
      </c>
      <c r="AJ2989">
        <v>239995312</v>
      </c>
      <c r="AK2989">
        <v>206324959</v>
      </c>
      <c r="AL2989">
        <v>65497639</v>
      </c>
      <c r="AM2989">
        <v>634773</v>
      </c>
      <c r="AN2989">
        <v>1471195</v>
      </c>
      <c r="AO2989">
        <v>151.05000000000001</v>
      </c>
      <c r="AP2989">
        <v>72.290000000000006</v>
      </c>
      <c r="AQ2989">
        <v>62.14</v>
      </c>
      <c r="AR2989">
        <v>19.73</v>
      </c>
      <c r="AS2989">
        <v>4431</v>
      </c>
      <c r="AT2989">
        <v>339775</v>
      </c>
      <c r="AU2989">
        <v>0.10199999999999999</v>
      </c>
      <c r="AV2989">
        <v>47.69</v>
      </c>
      <c r="AW2989">
        <v>332915074</v>
      </c>
      <c r="AX2989">
        <v>35.607999999999997</v>
      </c>
      <c r="AY2989">
        <v>38.299999999999997</v>
      </c>
      <c r="AZ2989">
        <v>15.413</v>
      </c>
      <c r="BA2989">
        <v>9.7319999999999993</v>
      </c>
      <c r="BB2989">
        <v>54225.446000000004</v>
      </c>
      <c r="BC2989">
        <v>1.2</v>
      </c>
      <c r="BD2989">
        <v>151.089</v>
      </c>
      <c r="BE2989">
        <v>10.79</v>
      </c>
      <c r="BF2989">
        <v>19.100000000000001</v>
      </c>
      <c r="BG2989">
        <v>24.6</v>
      </c>
      <c r="BI2989">
        <v>2.77</v>
      </c>
      <c r="BJ2989">
        <v>78.86</v>
      </c>
      <c r="BK2989">
        <v>0.92600000000000005</v>
      </c>
      <c r="BL2989">
        <v>934682.4</v>
      </c>
      <c r="BM2989">
        <v>16.13</v>
      </c>
      <c r="BN2989">
        <v>17.010000000000002</v>
      </c>
      <c r="BO2989">
        <v>2807.57007716629</v>
      </c>
    </row>
    <row r="2990" spans="1:67" x14ac:dyDescent="0.3">
      <c r="A2990" t="s">
        <v>210</v>
      </c>
      <c r="B2990" t="s">
        <v>211</v>
      </c>
      <c r="C2990" t="s">
        <v>116</v>
      </c>
      <c r="D2990" s="33">
        <v>44550</v>
      </c>
      <c r="E2990">
        <v>51160283</v>
      </c>
      <c r="F2990">
        <v>239704</v>
      </c>
      <c r="G2990">
        <v>143163.85699999999</v>
      </c>
      <c r="H2990">
        <v>810409</v>
      </c>
      <c r="I2990">
        <v>1592</v>
      </c>
      <c r="J2990">
        <v>1353</v>
      </c>
      <c r="K2990">
        <v>153673.67499999999</v>
      </c>
      <c r="L2990">
        <v>720.01499999999999</v>
      </c>
      <c r="M2990">
        <v>430.03100000000001</v>
      </c>
      <c r="N2990">
        <v>2434.2809999999999</v>
      </c>
      <c r="O2990">
        <v>4.782</v>
      </c>
      <c r="P2990">
        <v>4.0640000000000001</v>
      </c>
      <c r="Q2990">
        <v>1.31</v>
      </c>
      <c r="R2990">
        <v>16210</v>
      </c>
      <c r="S2990">
        <v>48.691000000000003</v>
      </c>
      <c r="T2990">
        <v>63764</v>
      </c>
      <c r="U2990">
        <v>191.53200000000001</v>
      </c>
      <c r="X2990">
        <v>56371</v>
      </c>
      <c r="Y2990">
        <v>169.32499999999999</v>
      </c>
      <c r="Z2990">
        <v>1542672</v>
      </c>
      <c r="AA2990">
        <v>703530064</v>
      </c>
      <c r="AB2990">
        <v>2113.2420000000002</v>
      </c>
      <c r="AC2990">
        <v>4.6340000000000003</v>
      </c>
      <c r="AD2990">
        <v>1734283</v>
      </c>
      <c r="AE2990">
        <v>5.2089999999999996</v>
      </c>
      <c r="AF2990">
        <v>9.9000000000000005E-2</v>
      </c>
      <c r="AG2990">
        <v>10.1</v>
      </c>
      <c r="AH2990" t="s">
        <v>204</v>
      </c>
      <c r="AI2990">
        <v>503323997</v>
      </c>
      <c r="AJ2990">
        <v>240437833</v>
      </c>
      <c r="AK2990">
        <v>206550355</v>
      </c>
      <c r="AL2990">
        <v>66648118</v>
      </c>
      <c r="AM2990">
        <v>1815864</v>
      </c>
      <c r="AN2990">
        <v>1502413</v>
      </c>
      <c r="AO2990">
        <v>151.6</v>
      </c>
      <c r="AP2990">
        <v>72.42</v>
      </c>
      <c r="AQ2990">
        <v>62.21</v>
      </c>
      <c r="AR2990">
        <v>20.07</v>
      </c>
      <c r="AS2990">
        <v>4525</v>
      </c>
      <c r="AT2990">
        <v>353198</v>
      </c>
      <c r="AU2990">
        <v>0.106</v>
      </c>
      <c r="AV2990">
        <v>47.69</v>
      </c>
      <c r="AW2990">
        <v>332915074</v>
      </c>
      <c r="AX2990">
        <v>35.607999999999997</v>
      </c>
      <c r="AY2990">
        <v>38.299999999999997</v>
      </c>
      <c r="AZ2990">
        <v>15.413</v>
      </c>
      <c r="BA2990">
        <v>9.7319999999999993</v>
      </c>
      <c r="BB2990">
        <v>54225.446000000004</v>
      </c>
      <c r="BC2990">
        <v>1.2</v>
      </c>
      <c r="BD2990">
        <v>151.089</v>
      </c>
      <c r="BE2990">
        <v>10.79</v>
      </c>
      <c r="BF2990">
        <v>19.100000000000001</v>
      </c>
      <c r="BG2990">
        <v>24.6</v>
      </c>
      <c r="BI2990">
        <v>2.77</v>
      </c>
      <c r="BJ2990">
        <v>78.86</v>
      </c>
      <c r="BK2990">
        <v>0.92600000000000005</v>
      </c>
    </row>
    <row r="2991" spans="1:67" x14ac:dyDescent="0.3">
      <c r="A2991" t="s">
        <v>210</v>
      </c>
      <c r="B2991" t="s">
        <v>211</v>
      </c>
      <c r="C2991" t="s">
        <v>116</v>
      </c>
      <c r="D2991" s="33">
        <v>44551</v>
      </c>
      <c r="E2991">
        <v>51339723</v>
      </c>
      <c r="F2991">
        <v>179440</v>
      </c>
      <c r="G2991">
        <v>152349.71400000001</v>
      </c>
      <c r="H2991">
        <v>812356</v>
      </c>
      <c r="I2991">
        <v>1947</v>
      </c>
      <c r="J2991">
        <v>1409</v>
      </c>
      <c r="K2991">
        <v>154212.67199999999</v>
      </c>
      <c r="L2991">
        <v>538.99599999999998</v>
      </c>
      <c r="M2991">
        <v>457.62299999999999</v>
      </c>
      <c r="N2991">
        <v>2440.13</v>
      </c>
      <c r="O2991">
        <v>5.8479999999999999</v>
      </c>
      <c r="P2991">
        <v>4.2320000000000002</v>
      </c>
      <c r="Q2991">
        <v>1.35</v>
      </c>
      <c r="R2991">
        <v>16148</v>
      </c>
      <c r="S2991">
        <v>48.505000000000003</v>
      </c>
      <c r="T2991">
        <v>64086</v>
      </c>
      <c r="U2991">
        <v>192.5</v>
      </c>
      <c r="X2991">
        <v>57102</v>
      </c>
      <c r="Y2991">
        <v>171.52099999999999</v>
      </c>
      <c r="Z2991">
        <v>2178276</v>
      </c>
      <c r="AA2991">
        <v>705708340</v>
      </c>
      <c r="AB2991">
        <v>2119.7849999999999</v>
      </c>
      <c r="AC2991">
        <v>6.5430000000000001</v>
      </c>
      <c r="AD2991">
        <v>1766676</v>
      </c>
      <c r="AE2991">
        <v>5.3070000000000004</v>
      </c>
      <c r="AF2991">
        <v>0.11</v>
      </c>
      <c r="AG2991">
        <v>9.1</v>
      </c>
      <c r="AH2991" t="s">
        <v>204</v>
      </c>
      <c r="AI2991">
        <v>505266461</v>
      </c>
      <c r="AJ2991">
        <v>240905420</v>
      </c>
      <c r="AK2991">
        <v>206791522</v>
      </c>
      <c r="AL2991">
        <v>67883790</v>
      </c>
      <c r="AM2991">
        <v>1942464</v>
      </c>
      <c r="AN2991">
        <v>1538048</v>
      </c>
      <c r="AO2991">
        <v>152.18</v>
      </c>
      <c r="AP2991">
        <v>72.56</v>
      </c>
      <c r="AQ2991">
        <v>62.28</v>
      </c>
      <c r="AR2991">
        <v>20.45</v>
      </c>
      <c r="AS2991">
        <v>4633</v>
      </c>
      <c r="AT2991">
        <v>367455</v>
      </c>
      <c r="AU2991">
        <v>0.111</v>
      </c>
      <c r="AV2991">
        <v>47.69</v>
      </c>
      <c r="AW2991">
        <v>332915074</v>
      </c>
      <c r="AX2991">
        <v>35.607999999999997</v>
      </c>
      <c r="AY2991">
        <v>38.299999999999997</v>
      </c>
      <c r="AZ2991">
        <v>15.413</v>
      </c>
      <c r="BA2991">
        <v>9.7319999999999993</v>
      </c>
      <c r="BB2991">
        <v>54225.446000000004</v>
      </c>
      <c r="BC2991">
        <v>1.2</v>
      </c>
      <c r="BD2991">
        <v>151.089</v>
      </c>
      <c r="BE2991">
        <v>10.79</v>
      </c>
      <c r="BF2991">
        <v>19.100000000000001</v>
      </c>
      <c r="BG2991">
        <v>24.6</v>
      </c>
      <c r="BI2991">
        <v>2.77</v>
      </c>
      <c r="BJ2991">
        <v>78.86</v>
      </c>
      <c r="BK2991">
        <v>0.92600000000000005</v>
      </c>
    </row>
    <row r="2992" spans="1:67" x14ac:dyDescent="0.3">
      <c r="A2992" t="s">
        <v>210</v>
      </c>
      <c r="B2992" t="s">
        <v>211</v>
      </c>
      <c r="C2992" t="s">
        <v>116</v>
      </c>
      <c r="D2992" s="33">
        <v>44552</v>
      </c>
      <c r="E2992">
        <v>51583455</v>
      </c>
      <c r="F2992">
        <v>243732</v>
      </c>
      <c r="G2992">
        <v>166646.571</v>
      </c>
      <c r="H2992">
        <v>816554</v>
      </c>
      <c r="I2992">
        <v>4198</v>
      </c>
      <c r="J2992">
        <v>1687.5709999999999</v>
      </c>
      <c r="K2992">
        <v>154944.78599999999</v>
      </c>
      <c r="L2992">
        <v>732.11500000000001</v>
      </c>
      <c r="M2992">
        <v>500.56799999999998</v>
      </c>
      <c r="N2992">
        <v>2452.7399999999998</v>
      </c>
      <c r="O2992">
        <v>12.61</v>
      </c>
      <c r="P2992">
        <v>5.069</v>
      </c>
      <c r="Q2992">
        <v>1.4</v>
      </c>
      <c r="R2992">
        <v>16251</v>
      </c>
      <c r="S2992">
        <v>48.814</v>
      </c>
      <c r="T2992">
        <v>65048</v>
      </c>
      <c r="U2992">
        <v>195.38900000000001</v>
      </c>
      <c r="X2992">
        <v>58168</v>
      </c>
      <c r="Y2992">
        <v>174.72300000000001</v>
      </c>
      <c r="Z2992">
        <v>2381156</v>
      </c>
      <c r="AA2992">
        <v>708089496</v>
      </c>
      <c r="AB2992">
        <v>2126.9369999999999</v>
      </c>
      <c r="AC2992">
        <v>7.1520000000000001</v>
      </c>
      <c r="AD2992">
        <v>1807113</v>
      </c>
      <c r="AE2992">
        <v>5.4279999999999999</v>
      </c>
      <c r="AF2992">
        <v>0.123</v>
      </c>
      <c r="AG2992">
        <v>8.1</v>
      </c>
      <c r="AH2992" t="s">
        <v>204</v>
      </c>
      <c r="AI2992">
        <v>507102052</v>
      </c>
      <c r="AJ2992">
        <v>241353064</v>
      </c>
      <c r="AK2992">
        <v>207028870</v>
      </c>
      <c r="AL2992">
        <v>69037590</v>
      </c>
      <c r="AM2992">
        <v>1835591</v>
      </c>
      <c r="AN2992">
        <v>1558467</v>
      </c>
      <c r="AO2992">
        <v>152.74</v>
      </c>
      <c r="AP2992">
        <v>72.69</v>
      </c>
      <c r="AQ2992">
        <v>62.36</v>
      </c>
      <c r="AR2992">
        <v>20.79</v>
      </c>
      <c r="AS2992">
        <v>4694</v>
      </c>
      <c r="AT2992">
        <v>377231</v>
      </c>
      <c r="AU2992">
        <v>0.114</v>
      </c>
      <c r="AV2992">
        <v>47.69</v>
      </c>
      <c r="AW2992">
        <v>332915074</v>
      </c>
      <c r="AX2992">
        <v>35.607999999999997</v>
      </c>
      <c r="AY2992">
        <v>38.299999999999997</v>
      </c>
      <c r="AZ2992">
        <v>15.413</v>
      </c>
      <c r="BA2992">
        <v>9.7319999999999993</v>
      </c>
      <c r="BB2992">
        <v>54225.446000000004</v>
      </c>
      <c r="BC2992">
        <v>1.2</v>
      </c>
      <c r="BD2992">
        <v>151.089</v>
      </c>
      <c r="BE2992">
        <v>10.79</v>
      </c>
      <c r="BF2992">
        <v>19.100000000000001</v>
      </c>
      <c r="BG2992">
        <v>24.6</v>
      </c>
      <c r="BI2992">
        <v>2.77</v>
      </c>
      <c r="BJ2992">
        <v>78.86</v>
      </c>
      <c r="BK2992">
        <v>0.92600000000000005</v>
      </c>
    </row>
    <row r="2993" spans="1:67" x14ac:dyDescent="0.3">
      <c r="A2993" t="s">
        <v>210</v>
      </c>
      <c r="B2993" t="s">
        <v>211</v>
      </c>
      <c r="C2993" t="s">
        <v>116</v>
      </c>
      <c r="D2993" s="33">
        <v>44553</v>
      </c>
      <c r="E2993">
        <v>51853199</v>
      </c>
      <c r="F2993">
        <v>269744</v>
      </c>
      <c r="G2993">
        <v>184921.28599999999</v>
      </c>
      <c r="H2993">
        <v>817942</v>
      </c>
      <c r="I2993">
        <v>1388</v>
      </c>
      <c r="J2993">
        <v>1702.4290000000001</v>
      </c>
      <c r="K2993">
        <v>155755.035</v>
      </c>
      <c r="L2993">
        <v>810.24900000000002</v>
      </c>
      <c r="M2993">
        <v>555.46100000000001</v>
      </c>
      <c r="N2993">
        <v>2456.9090000000001</v>
      </c>
      <c r="O2993">
        <v>4.1689999999999996</v>
      </c>
      <c r="P2993">
        <v>5.1139999999999999</v>
      </c>
      <c r="Q2993">
        <v>1.44</v>
      </c>
      <c r="R2993">
        <v>16187</v>
      </c>
      <c r="S2993">
        <v>48.622</v>
      </c>
      <c r="T2993">
        <v>65661</v>
      </c>
      <c r="U2993">
        <v>197.23</v>
      </c>
      <c r="X2993">
        <v>59667</v>
      </c>
      <c r="Y2993">
        <v>179.226</v>
      </c>
      <c r="Z2993">
        <v>2371990</v>
      </c>
      <c r="AA2993">
        <v>710461486</v>
      </c>
      <c r="AB2993">
        <v>2134.0619999999999</v>
      </c>
      <c r="AC2993">
        <v>7.125</v>
      </c>
      <c r="AD2993">
        <v>1849754</v>
      </c>
      <c r="AE2993">
        <v>5.556</v>
      </c>
      <c r="AF2993">
        <v>0.13500000000000001</v>
      </c>
      <c r="AG2993">
        <v>7.4</v>
      </c>
      <c r="AH2993" t="s">
        <v>204</v>
      </c>
      <c r="AI2993">
        <v>508541743</v>
      </c>
      <c r="AJ2993">
        <v>241721893</v>
      </c>
      <c r="AK2993">
        <v>207205724</v>
      </c>
      <c r="AL2993">
        <v>69934325</v>
      </c>
      <c r="AM2993">
        <v>1439691</v>
      </c>
      <c r="AN2993">
        <v>1526304</v>
      </c>
      <c r="AO2993">
        <v>153.16999999999999</v>
      </c>
      <c r="AP2993">
        <v>72.81</v>
      </c>
      <c r="AQ2993">
        <v>62.41</v>
      </c>
      <c r="AR2993">
        <v>21.06</v>
      </c>
      <c r="AS2993">
        <v>4597</v>
      </c>
      <c r="AT2993">
        <v>374168</v>
      </c>
      <c r="AU2993">
        <v>0.113</v>
      </c>
      <c r="AV2993">
        <v>47.69</v>
      </c>
      <c r="AW2993">
        <v>332915074</v>
      </c>
      <c r="AX2993">
        <v>35.607999999999997</v>
      </c>
      <c r="AY2993">
        <v>38.299999999999997</v>
      </c>
      <c r="AZ2993">
        <v>15.413</v>
      </c>
      <c r="BA2993">
        <v>9.7319999999999993</v>
      </c>
      <c r="BB2993">
        <v>54225.446000000004</v>
      </c>
      <c r="BC2993">
        <v>1.2</v>
      </c>
      <c r="BD2993">
        <v>151.089</v>
      </c>
      <c r="BE2993">
        <v>10.79</v>
      </c>
      <c r="BF2993">
        <v>19.100000000000001</v>
      </c>
      <c r="BG2993">
        <v>24.6</v>
      </c>
      <c r="BI2993">
        <v>2.77</v>
      </c>
      <c r="BJ2993">
        <v>78.86</v>
      </c>
      <c r="BK2993">
        <v>0.92600000000000005</v>
      </c>
    </row>
    <row r="2994" spans="1:67" x14ac:dyDescent="0.3">
      <c r="A2994" t="s">
        <v>210</v>
      </c>
      <c r="B2994" t="s">
        <v>211</v>
      </c>
      <c r="C2994" t="s">
        <v>116</v>
      </c>
      <c r="D2994" s="33">
        <v>44554</v>
      </c>
      <c r="E2994">
        <v>52101937</v>
      </c>
      <c r="F2994">
        <v>248738</v>
      </c>
      <c r="G2994">
        <v>192926.14300000001</v>
      </c>
      <c r="H2994">
        <v>818633</v>
      </c>
      <c r="I2994">
        <v>691</v>
      </c>
      <c r="J2994">
        <v>1536.2860000000001</v>
      </c>
      <c r="K2994">
        <v>156502.18700000001</v>
      </c>
      <c r="L2994">
        <v>747.15200000000004</v>
      </c>
      <c r="M2994">
        <v>579.50599999999997</v>
      </c>
      <c r="N2994">
        <v>2458.9839999999999</v>
      </c>
      <c r="O2994">
        <v>2.0760000000000001</v>
      </c>
      <c r="P2994">
        <v>4.6150000000000002</v>
      </c>
      <c r="Q2994">
        <v>1.46</v>
      </c>
      <c r="R2994">
        <v>16240</v>
      </c>
      <c r="S2994">
        <v>48.780999999999999</v>
      </c>
      <c r="T2994">
        <v>65821</v>
      </c>
      <c r="U2994">
        <v>197.71100000000001</v>
      </c>
      <c r="X2994">
        <v>61005</v>
      </c>
      <c r="Y2994">
        <v>183.245</v>
      </c>
      <c r="Z2994">
        <v>1763642</v>
      </c>
      <c r="AA2994">
        <v>712225128</v>
      </c>
      <c r="AB2994">
        <v>2139.36</v>
      </c>
      <c r="AC2994">
        <v>5.298</v>
      </c>
      <c r="AD2994">
        <v>1819362</v>
      </c>
      <c r="AE2994">
        <v>5.4649999999999999</v>
      </c>
      <c r="AF2994">
        <v>0.14799999999999999</v>
      </c>
      <c r="AG2994">
        <v>6.8</v>
      </c>
      <c r="AH2994" t="s">
        <v>204</v>
      </c>
      <c r="AI2994">
        <v>508917627</v>
      </c>
      <c r="AJ2994">
        <v>241825983</v>
      </c>
      <c r="AK2994">
        <v>207262057</v>
      </c>
      <c r="AL2994">
        <v>70151625</v>
      </c>
      <c r="AM2994">
        <v>375884</v>
      </c>
      <c r="AN2994">
        <v>1307716</v>
      </c>
      <c r="AO2994">
        <v>153.28</v>
      </c>
      <c r="AP2994">
        <v>72.84</v>
      </c>
      <c r="AQ2994">
        <v>62.43</v>
      </c>
      <c r="AR2994">
        <v>21.13</v>
      </c>
      <c r="AS2994">
        <v>3939</v>
      </c>
      <c r="AT2994">
        <v>327151</v>
      </c>
      <c r="AU2994">
        <v>9.9000000000000005E-2</v>
      </c>
      <c r="AV2994">
        <v>47.69</v>
      </c>
      <c r="AW2994">
        <v>332915074</v>
      </c>
      <c r="AX2994">
        <v>35.607999999999997</v>
      </c>
      <c r="AY2994">
        <v>38.299999999999997</v>
      </c>
      <c r="AZ2994">
        <v>15.413</v>
      </c>
      <c r="BA2994">
        <v>9.7319999999999993</v>
      </c>
      <c r="BB2994">
        <v>54225.446000000004</v>
      </c>
      <c r="BC2994">
        <v>1.2</v>
      </c>
      <c r="BD2994">
        <v>151.089</v>
      </c>
      <c r="BE2994">
        <v>10.79</v>
      </c>
      <c r="BF2994">
        <v>19.100000000000001</v>
      </c>
      <c r="BG2994">
        <v>24.6</v>
      </c>
      <c r="BI2994">
        <v>2.77</v>
      </c>
      <c r="BJ2994">
        <v>78.86</v>
      </c>
      <c r="BK2994">
        <v>0.92600000000000005</v>
      </c>
    </row>
    <row r="2995" spans="1:67" x14ac:dyDescent="0.3">
      <c r="A2995" t="s">
        <v>210</v>
      </c>
      <c r="B2995" t="s">
        <v>211</v>
      </c>
      <c r="C2995" t="s">
        <v>116</v>
      </c>
      <c r="D2995" s="33">
        <v>44555</v>
      </c>
      <c r="E2995">
        <v>52188682</v>
      </c>
      <c r="F2995">
        <v>86745</v>
      </c>
      <c r="G2995">
        <v>193922.571</v>
      </c>
      <c r="H2995">
        <v>818862</v>
      </c>
      <c r="I2995">
        <v>229</v>
      </c>
      <c r="J2995">
        <v>1477.143</v>
      </c>
      <c r="K2995">
        <v>156762.74799999999</v>
      </c>
      <c r="L2995">
        <v>260.56200000000001</v>
      </c>
      <c r="M2995">
        <v>582.49900000000002</v>
      </c>
      <c r="N2995">
        <v>2459.672</v>
      </c>
      <c r="O2995">
        <v>0.68799999999999994</v>
      </c>
      <c r="P2995">
        <v>4.4370000000000003</v>
      </c>
      <c r="Q2995">
        <v>1.51</v>
      </c>
      <c r="R2995">
        <v>16356</v>
      </c>
      <c r="S2995">
        <v>49.13</v>
      </c>
      <c r="T2995">
        <v>66446</v>
      </c>
      <c r="U2995">
        <v>199.58799999999999</v>
      </c>
      <c r="X2995">
        <v>62249</v>
      </c>
      <c r="Y2995">
        <v>186.982</v>
      </c>
      <c r="Z2995">
        <v>940225</v>
      </c>
      <c r="AA2995">
        <v>713165353</v>
      </c>
      <c r="AB2995">
        <v>2142.1840000000002</v>
      </c>
      <c r="AC2995">
        <v>2.8239999999999998</v>
      </c>
      <c r="AD2995">
        <v>1744240</v>
      </c>
      <c r="AE2995">
        <v>5.2389999999999999</v>
      </c>
      <c r="AF2995">
        <v>0.157</v>
      </c>
      <c r="AG2995">
        <v>6.4</v>
      </c>
      <c r="AH2995" t="s">
        <v>204</v>
      </c>
      <c r="AI2995">
        <v>508923802</v>
      </c>
      <c r="AJ2995">
        <v>241828011</v>
      </c>
      <c r="AK2995">
        <v>207262945</v>
      </c>
      <c r="AL2995">
        <v>70154852</v>
      </c>
      <c r="AM2995">
        <v>6175</v>
      </c>
      <c r="AN2995">
        <v>1150063</v>
      </c>
      <c r="AO2995">
        <v>153.29</v>
      </c>
      <c r="AP2995">
        <v>72.84</v>
      </c>
      <c r="AQ2995">
        <v>62.43</v>
      </c>
      <c r="AR2995">
        <v>21.13</v>
      </c>
      <c r="AS2995">
        <v>3464</v>
      </c>
      <c r="AT2995">
        <v>286149</v>
      </c>
      <c r="AU2995">
        <v>8.5999999999999993E-2</v>
      </c>
      <c r="AV2995">
        <v>47.69</v>
      </c>
      <c r="AW2995">
        <v>332915074</v>
      </c>
      <c r="AX2995">
        <v>35.607999999999997</v>
      </c>
      <c r="AY2995">
        <v>38.299999999999997</v>
      </c>
      <c r="AZ2995">
        <v>15.413</v>
      </c>
      <c r="BA2995">
        <v>9.7319999999999993</v>
      </c>
      <c r="BB2995">
        <v>54225.446000000004</v>
      </c>
      <c r="BC2995">
        <v>1.2</v>
      </c>
      <c r="BD2995">
        <v>151.089</v>
      </c>
      <c r="BE2995">
        <v>10.79</v>
      </c>
      <c r="BF2995">
        <v>19.100000000000001</v>
      </c>
      <c r="BG2995">
        <v>24.6</v>
      </c>
      <c r="BI2995">
        <v>2.77</v>
      </c>
      <c r="BJ2995">
        <v>78.86</v>
      </c>
      <c r="BK2995">
        <v>0.92600000000000005</v>
      </c>
    </row>
    <row r="2996" spans="1:67" x14ac:dyDescent="0.3">
      <c r="A2996" t="s">
        <v>210</v>
      </c>
      <c r="B2996" t="s">
        <v>211</v>
      </c>
      <c r="C2996" t="s">
        <v>116</v>
      </c>
      <c r="D2996" s="33">
        <v>44556</v>
      </c>
      <c r="E2996">
        <v>52366988</v>
      </c>
      <c r="F2996">
        <v>178306</v>
      </c>
      <c r="G2996">
        <v>206629.85699999999</v>
      </c>
      <c r="H2996">
        <v>819209</v>
      </c>
      <c r="I2996">
        <v>347</v>
      </c>
      <c r="J2996">
        <v>1484.5709999999999</v>
      </c>
      <c r="K2996">
        <v>157298.33799999999</v>
      </c>
      <c r="L2996">
        <v>535.59</v>
      </c>
      <c r="M2996">
        <v>620.66800000000001</v>
      </c>
      <c r="N2996">
        <v>2460.7150000000001</v>
      </c>
      <c r="O2996">
        <v>1.042</v>
      </c>
      <c r="P2996">
        <v>4.4589999999999996</v>
      </c>
      <c r="Q2996">
        <v>1.58</v>
      </c>
      <c r="R2996">
        <v>16590</v>
      </c>
      <c r="S2996">
        <v>49.832999999999998</v>
      </c>
      <c r="T2996">
        <v>69732</v>
      </c>
      <c r="U2996">
        <v>209.459</v>
      </c>
      <c r="X2996">
        <v>64544</v>
      </c>
      <c r="Y2996">
        <v>193.875</v>
      </c>
      <c r="Z2996">
        <v>961516</v>
      </c>
      <c r="AA2996">
        <v>714126869</v>
      </c>
      <c r="AB2996">
        <v>2145.0720000000001</v>
      </c>
      <c r="AC2996">
        <v>2.8879999999999999</v>
      </c>
      <c r="AD2996">
        <v>1734211</v>
      </c>
      <c r="AE2996">
        <v>5.2089999999999996</v>
      </c>
      <c r="AF2996">
        <v>0.16500000000000001</v>
      </c>
      <c r="AG2996">
        <v>6.1</v>
      </c>
      <c r="AH2996" t="s">
        <v>204</v>
      </c>
      <c r="AI2996">
        <v>509398569</v>
      </c>
      <c r="AJ2996">
        <v>241960710</v>
      </c>
      <c r="AK2996">
        <v>207345872</v>
      </c>
      <c r="AL2996">
        <v>70414782</v>
      </c>
      <c r="AM2996">
        <v>474767</v>
      </c>
      <c r="AN2996">
        <v>1127205</v>
      </c>
      <c r="AO2996">
        <v>153.43</v>
      </c>
      <c r="AP2996">
        <v>72.88</v>
      </c>
      <c r="AQ2996">
        <v>62.45</v>
      </c>
      <c r="AR2996">
        <v>21.21</v>
      </c>
      <c r="AS2996">
        <v>3395</v>
      </c>
      <c r="AT2996">
        <v>280771</v>
      </c>
      <c r="AU2996">
        <v>8.5000000000000006E-2</v>
      </c>
      <c r="AV2996">
        <v>47.69</v>
      </c>
      <c r="AW2996">
        <v>332915074</v>
      </c>
      <c r="AX2996">
        <v>35.607999999999997</v>
      </c>
      <c r="AY2996">
        <v>38.299999999999997</v>
      </c>
      <c r="AZ2996">
        <v>15.413</v>
      </c>
      <c r="BA2996">
        <v>9.7319999999999993</v>
      </c>
      <c r="BB2996">
        <v>54225.446000000004</v>
      </c>
      <c r="BC2996">
        <v>1.2</v>
      </c>
      <c r="BD2996">
        <v>151.089</v>
      </c>
      <c r="BE2996">
        <v>10.79</v>
      </c>
      <c r="BF2996">
        <v>19.100000000000001</v>
      </c>
      <c r="BG2996">
        <v>24.6</v>
      </c>
      <c r="BI2996">
        <v>2.77</v>
      </c>
      <c r="BJ2996">
        <v>78.86</v>
      </c>
      <c r="BK2996">
        <v>0.92600000000000005</v>
      </c>
      <c r="BL2996">
        <v>944503.8</v>
      </c>
      <c r="BM2996">
        <v>16.13</v>
      </c>
      <c r="BN2996">
        <v>16.399999999999999</v>
      </c>
      <c r="BO2996">
        <v>2837.0712946449498</v>
      </c>
    </row>
    <row r="2997" spans="1:67" x14ac:dyDescent="0.3">
      <c r="A2997" t="s">
        <v>210</v>
      </c>
      <c r="B2997" t="s">
        <v>211</v>
      </c>
      <c r="C2997" t="s">
        <v>116</v>
      </c>
      <c r="D2997" s="33">
        <v>44557</v>
      </c>
      <c r="E2997">
        <v>52867222</v>
      </c>
      <c r="F2997">
        <v>500234</v>
      </c>
      <c r="G2997">
        <v>243848.429</v>
      </c>
      <c r="H2997">
        <v>821000</v>
      </c>
      <c r="I2997">
        <v>1791</v>
      </c>
      <c r="J2997">
        <v>1513</v>
      </c>
      <c r="K2997">
        <v>158800.92600000001</v>
      </c>
      <c r="L2997">
        <v>1502.587</v>
      </c>
      <c r="M2997">
        <v>732.46400000000006</v>
      </c>
      <c r="N2997">
        <v>2466.0940000000001</v>
      </c>
      <c r="O2997">
        <v>5.38</v>
      </c>
      <c r="P2997">
        <v>4.5449999999999999</v>
      </c>
      <c r="Q2997">
        <v>1.64</v>
      </c>
      <c r="R2997">
        <v>17075</v>
      </c>
      <c r="S2997">
        <v>51.289000000000001</v>
      </c>
      <c r="T2997">
        <v>74692</v>
      </c>
      <c r="U2997">
        <v>224.358</v>
      </c>
      <c r="X2997">
        <v>67971</v>
      </c>
      <c r="Y2997">
        <v>204.16900000000001</v>
      </c>
      <c r="Z2997">
        <v>1694230</v>
      </c>
      <c r="AA2997">
        <v>715821099</v>
      </c>
      <c r="AB2997">
        <v>2150.1610000000001</v>
      </c>
      <c r="AC2997">
        <v>5.0890000000000004</v>
      </c>
      <c r="AD2997">
        <v>1755862</v>
      </c>
      <c r="AE2997">
        <v>5.274</v>
      </c>
      <c r="AF2997">
        <v>0.18099999999999999</v>
      </c>
      <c r="AG2997">
        <v>5.5</v>
      </c>
      <c r="AH2997" t="s">
        <v>204</v>
      </c>
      <c r="AI2997">
        <v>510903997</v>
      </c>
      <c r="AJ2997">
        <v>242356229</v>
      </c>
      <c r="AK2997">
        <v>207573839</v>
      </c>
      <c r="AL2997">
        <v>71299832</v>
      </c>
      <c r="AM2997">
        <v>1505428</v>
      </c>
      <c r="AN2997">
        <v>1082857</v>
      </c>
      <c r="AO2997">
        <v>153.88</v>
      </c>
      <c r="AP2997">
        <v>73</v>
      </c>
      <c r="AQ2997">
        <v>62.52</v>
      </c>
      <c r="AR2997">
        <v>21.48</v>
      </c>
      <c r="AS2997">
        <v>3262</v>
      </c>
      <c r="AT2997">
        <v>274057</v>
      </c>
      <c r="AU2997">
        <v>8.3000000000000004E-2</v>
      </c>
      <c r="AV2997">
        <v>50.46</v>
      </c>
      <c r="AW2997">
        <v>332915074</v>
      </c>
      <c r="AX2997">
        <v>35.607999999999997</v>
      </c>
      <c r="AY2997">
        <v>38.299999999999997</v>
      </c>
      <c r="AZ2997">
        <v>15.413</v>
      </c>
      <c r="BA2997">
        <v>9.7319999999999993</v>
      </c>
      <c r="BB2997">
        <v>54225.446000000004</v>
      </c>
      <c r="BC2997">
        <v>1.2</v>
      </c>
      <c r="BD2997">
        <v>151.089</v>
      </c>
      <c r="BE2997">
        <v>10.79</v>
      </c>
      <c r="BF2997">
        <v>19.100000000000001</v>
      </c>
      <c r="BG2997">
        <v>24.6</v>
      </c>
      <c r="BI2997">
        <v>2.77</v>
      </c>
      <c r="BJ2997">
        <v>78.86</v>
      </c>
      <c r="BK2997">
        <v>0.92600000000000005</v>
      </c>
    </row>
    <row r="2998" spans="1:67" x14ac:dyDescent="0.3">
      <c r="A2998" t="s">
        <v>210</v>
      </c>
      <c r="B2998" t="s">
        <v>211</v>
      </c>
      <c r="C2998" t="s">
        <v>116</v>
      </c>
      <c r="D2998" s="33">
        <v>44558</v>
      </c>
      <c r="E2998">
        <v>53228997</v>
      </c>
      <c r="F2998">
        <v>361775</v>
      </c>
      <c r="G2998">
        <v>269896.28600000002</v>
      </c>
      <c r="H2998">
        <v>823316</v>
      </c>
      <c r="I2998">
        <v>2316</v>
      </c>
      <c r="J2998">
        <v>1565.7139999999999</v>
      </c>
      <c r="K2998">
        <v>159887.614</v>
      </c>
      <c r="L2998">
        <v>1086.6890000000001</v>
      </c>
      <c r="M2998">
        <v>810.70600000000002</v>
      </c>
      <c r="N2998">
        <v>2473.0509999999999</v>
      </c>
      <c r="O2998">
        <v>6.9569999999999999</v>
      </c>
      <c r="P2998">
        <v>4.7030000000000003</v>
      </c>
      <c r="Q2998">
        <v>1.67</v>
      </c>
      <c r="R2998">
        <v>17274</v>
      </c>
      <c r="S2998">
        <v>51.887</v>
      </c>
      <c r="T2998">
        <v>79671</v>
      </c>
      <c r="U2998">
        <v>239.31299999999999</v>
      </c>
      <c r="X2998">
        <v>73009</v>
      </c>
      <c r="Y2998">
        <v>219.30199999999999</v>
      </c>
      <c r="Z2998">
        <v>2281013</v>
      </c>
      <c r="AA2998">
        <v>718102112</v>
      </c>
      <c r="AB2998">
        <v>2157.0129999999999</v>
      </c>
      <c r="AC2998">
        <v>6.8520000000000003</v>
      </c>
      <c r="AD2998">
        <v>1770539</v>
      </c>
      <c r="AE2998">
        <v>5.3179999999999996</v>
      </c>
      <c r="AF2998">
        <v>0.20200000000000001</v>
      </c>
      <c r="AG2998">
        <v>5</v>
      </c>
      <c r="AH2998" t="s">
        <v>204</v>
      </c>
      <c r="AI2998">
        <v>512567333</v>
      </c>
      <c r="AJ2998">
        <v>242790952</v>
      </c>
      <c r="AK2998">
        <v>207813172</v>
      </c>
      <c r="AL2998">
        <v>72292501</v>
      </c>
      <c r="AM2998">
        <v>1663336</v>
      </c>
      <c r="AN2998">
        <v>1042982</v>
      </c>
      <c r="AO2998">
        <v>154.38</v>
      </c>
      <c r="AP2998">
        <v>73.13</v>
      </c>
      <c r="AQ2998">
        <v>62.59</v>
      </c>
      <c r="AR2998">
        <v>21.77</v>
      </c>
      <c r="AS2998">
        <v>3141</v>
      </c>
      <c r="AT2998">
        <v>269362</v>
      </c>
      <c r="AU2998">
        <v>8.1000000000000003E-2</v>
      </c>
      <c r="AV2998">
        <v>50.46</v>
      </c>
      <c r="AW2998">
        <v>332915074</v>
      </c>
      <c r="AX2998">
        <v>35.607999999999997</v>
      </c>
      <c r="AY2998">
        <v>38.299999999999997</v>
      </c>
      <c r="AZ2998">
        <v>15.413</v>
      </c>
      <c r="BA2998">
        <v>9.7319999999999993</v>
      </c>
      <c r="BB2998">
        <v>54225.446000000004</v>
      </c>
      <c r="BC2998">
        <v>1.2</v>
      </c>
      <c r="BD2998">
        <v>151.089</v>
      </c>
      <c r="BE2998">
        <v>10.79</v>
      </c>
      <c r="BF2998">
        <v>19.100000000000001</v>
      </c>
      <c r="BG2998">
        <v>24.6</v>
      </c>
      <c r="BI2998">
        <v>2.77</v>
      </c>
      <c r="BJ2998">
        <v>78.86</v>
      </c>
      <c r="BK2998">
        <v>0.92600000000000005</v>
      </c>
    </row>
    <row r="2999" spans="1:67" x14ac:dyDescent="0.3">
      <c r="A2999" t="s">
        <v>210</v>
      </c>
      <c r="B2999" t="s">
        <v>211</v>
      </c>
      <c r="C2999" t="s">
        <v>116</v>
      </c>
      <c r="D2999" s="33">
        <v>44559</v>
      </c>
      <c r="E2999">
        <v>53730965</v>
      </c>
      <c r="F2999">
        <v>501968</v>
      </c>
      <c r="G2999">
        <v>306787.14299999998</v>
      </c>
      <c r="H2999">
        <v>825671</v>
      </c>
      <c r="I2999">
        <v>2355</v>
      </c>
      <c r="J2999">
        <v>1302.4290000000001</v>
      </c>
      <c r="K2999">
        <v>161395.41</v>
      </c>
      <c r="L2999">
        <v>1507.796</v>
      </c>
      <c r="M2999">
        <v>921.51800000000003</v>
      </c>
      <c r="N2999">
        <v>2480.125</v>
      </c>
      <c r="O2999">
        <v>7.0739999999999998</v>
      </c>
      <c r="P2999">
        <v>3.9119999999999999</v>
      </c>
      <c r="Q2999">
        <v>1.69</v>
      </c>
      <c r="R2999">
        <v>17830</v>
      </c>
      <c r="S2999">
        <v>53.557000000000002</v>
      </c>
      <c r="T2999">
        <v>85514</v>
      </c>
      <c r="U2999">
        <v>256.86399999999998</v>
      </c>
      <c r="X2999">
        <v>79214</v>
      </c>
      <c r="Y2999">
        <v>237.941</v>
      </c>
      <c r="Z2999">
        <v>2302771</v>
      </c>
      <c r="AA2999">
        <v>720404883</v>
      </c>
      <c r="AB2999">
        <v>2163.9299999999998</v>
      </c>
      <c r="AC2999">
        <v>6.9169999999999998</v>
      </c>
      <c r="AD2999">
        <v>1759341</v>
      </c>
      <c r="AE2999">
        <v>5.2850000000000001</v>
      </c>
      <c r="AF2999">
        <v>0.224</v>
      </c>
      <c r="AG2999">
        <v>4.5</v>
      </c>
      <c r="AH2999" t="s">
        <v>204</v>
      </c>
      <c r="AI2999">
        <v>514213561</v>
      </c>
      <c r="AJ2999">
        <v>243226774</v>
      </c>
      <c r="AK2999">
        <v>208048032</v>
      </c>
      <c r="AL2999">
        <v>73271341</v>
      </c>
      <c r="AM2999">
        <v>1646228</v>
      </c>
      <c r="AN2999">
        <v>1015930</v>
      </c>
      <c r="AO2999">
        <v>154.88</v>
      </c>
      <c r="AP2999">
        <v>73.260000000000005</v>
      </c>
      <c r="AQ2999">
        <v>62.66</v>
      </c>
      <c r="AR2999">
        <v>22.07</v>
      </c>
      <c r="AS2999">
        <v>3060</v>
      </c>
      <c r="AT2999">
        <v>267673</v>
      </c>
      <c r="AU2999">
        <v>8.1000000000000003E-2</v>
      </c>
      <c r="AV2999">
        <v>50.46</v>
      </c>
      <c r="AW2999">
        <v>332915074</v>
      </c>
      <c r="AX2999">
        <v>35.607999999999997</v>
      </c>
      <c r="AY2999">
        <v>38.299999999999997</v>
      </c>
      <c r="AZ2999">
        <v>15.413</v>
      </c>
      <c r="BA2999">
        <v>9.7319999999999993</v>
      </c>
      <c r="BB2999">
        <v>54225.446000000004</v>
      </c>
      <c r="BC2999">
        <v>1.2</v>
      </c>
      <c r="BD2999">
        <v>151.089</v>
      </c>
      <c r="BE2999">
        <v>10.79</v>
      </c>
      <c r="BF2999">
        <v>19.100000000000001</v>
      </c>
      <c r="BG2999">
        <v>24.6</v>
      </c>
      <c r="BI2999">
        <v>2.77</v>
      </c>
      <c r="BJ2999">
        <v>78.86</v>
      </c>
      <c r="BK2999">
        <v>0.92600000000000005</v>
      </c>
    </row>
    <row r="3000" spans="1:67" x14ac:dyDescent="0.3">
      <c r="A3000" t="s">
        <v>210</v>
      </c>
      <c r="B3000" t="s">
        <v>211</v>
      </c>
      <c r="C3000" t="s">
        <v>116</v>
      </c>
      <c r="D3000" s="33">
        <v>44560</v>
      </c>
      <c r="E3000">
        <v>54321539</v>
      </c>
      <c r="F3000">
        <v>590574</v>
      </c>
      <c r="G3000">
        <v>352620</v>
      </c>
      <c r="H3000">
        <v>827165</v>
      </c>
      <c r="I3000">
        <v>1494</v>
      </c>
      <c r="J3000">
        <v>1317.5709999999999</v>
      </c>
      <c r="K3000">
        <v>163169.35800000001</v>
      </c>
      <c r="L3000">
        <v>1773.9480000000001</v>
      </c>
      <c r="M3000">
        <v>1059.1890000000001</v>
      </c>
      <c r="N3000">
        <v>2484.6129999999998</v>
      </c>
      <c r="O3000">
        <v>4.4880000000000004</v>
      </c>
      <c r="P3000">
        <v>3.9580000000000002</v>
      </c>
      <c r="Q3000">
        <v>1.68</v>
      </c>
      <c r="R3000">
        <v>18158</v>
      </c>
      <c r="S3000">
        <v>54.542000000000002</v>
      </c>
      <c r="T3000">
        <v>89961</v>
      </c>
      <c r="U3000">
        <v>270.22199999999998</v>
      </c>
      <c r="X3000">
        <v>85630</v>
      </c>
      <c r="Y3000">
        <v>257.21300000000002</v>
      </c>
      <c r="Z3000">
        <v>2318972</v>
      </c>
      <c r="AA3000">
        <v>722723855</v>
      </c>
      <c r="AB3000">
        <v>2170.8960000000002</v>
      </c>
      <c r="AC3000">
        <v>6.9660000000000002</v>
      </c>
      <c r="AD3000">
        <v>1751767</v>
      </c>
      <c r="AE3000">
        <v>5.2619999999999996</v>
      </c>
      <c r="AF3000">
        <v>0.246</v>
      </c>
      <c r="AG3000">
        <v>4.0999999999999996</v>
      </c>
      <c r="AH3000" t="s">
        <v>204</v>
      </c>
      <c r="AI3000">
        <v>515716897</v>
      </c>
      <c r="AJ3000">
        <v>243629692</v>
      </c>
      <c r="AK3000">
        <v>208260639</v>
      </c>
      <c r="AL3000">
        <v>74162730</v>
      </c>
      <c r="AM3000">
        <v>1503336</v>
      </c>
      <c r="AN3000">
        <v>1025022</v>
      </c>
      <c r="AO3000">
        <v>155.33000000000001</v>
      </c>
      <c r="AP3000">
        <v>73.38</v>
      </c>
      <c r="AQ3000">
        <v>62.73</v>
      </c>
      <c r="AR3000">
        <v>22.34</v>
      </c>
      <c r="AS3000">
        <v>3087</v>
      </c>
      <c r="AT3000">
        <v>272543</v>
      </c>
      <c r="AU3000">
        <v>8.2000000000000003E-2</v>
      </c>
      <c r="AV3000">
        <v>50.46</v>
      </c>
      <c r="AW3000">
        <v>332915074</v>
      </c>
      <c r="AX3000">
        <v>35.607999999999997</v>
      </c>
      <c r="AY3000">
        <v>38.299999999999997</v>
      </c>
      <c r="AZ3000">
        <v>15.413</v>
      </c>
      <c r="BA3000">
        <v>9.7319999999999993</v>
      </c>
      <c r="BB3000">
        <v>54225.446000000004</v>
      </c>
      <c r="BC3000">
        <v>1.2</v>
      </c>
      <c r="BD3000">
        <v>151.089</v>
      </c>
      <c r="BE3000">
        <v>10.79</v>
      </c>
      <c r="BF3000">
        <v>19.100000000000001</v>
      </c>
      <c r="BG3000">
        <v>24.6</v>
      </c>
      <c r="BI3000">
        <v>2.77</v>
      </c>
      <c r="BJ3000">
        <v>78.86</v>
      </c>
      <c r="BK3000">
        <v>0.92600000000000005</v>
      </c>
    </row>
    <row r="3001" spans="1:67" x14ac:dyDescent="0.3">
      <c r="A3001" t="s">
        <v>210</v>
      </c>
      <c r="B3001" t="s">
        <v>211</v>
      </c>
      <c r="C3001" t="s">
        <v>116</v>
      </c>
      <c r="D3001" s="33">
        <v>44561</v>
      </c>
      <c r="E3001">
        <v>54835445</v>
      </c>
      <c r="F3001">
        <v>513906</v>
      </c>
      <c r="G3001">
        <v>390501.14299999998</v>
      </c>
      <c r="H3001">
        <v>827877</v>
      </c>
      <c r="I3001">
        <v>712</v>
      </c>
      <c r="J3001">
        <v>1320.5709999999999</v>
      </c>
      <c r="K3001">
        <v>164713.01300000001</v>
      </c>
      <c r="L3001">
        <v>1543.655</v>
      </c>
      <c r="M3001">
        <v>1172.9749999999999</v>
      </c>
      <c r="N3001">
        <v>2486.7510000000002</v>
      </c>
      <c r="O3001">
        <v>2.1389999999999998</v>
      </c>
      <c r="P3001">
        <v>3.9670000000000001</v>
      </c>
      <c r="Q3001">
        <v>1.64</v>
      </c>
      <c r="R3001">
        <v>18382</v>
      </c>
      <c r="S3001">
        <v>55.215000000000003</v>
      </c>
      <c r="T3001">
        <v>93776</v>
      </c>
      <c r="U3001">
        <v>281.68099999999998</v>
      </c>
      <c r="X3001">
        <v>92750</v>
      </c>
      <c r="Y3001">
        <v>278.60000000000002</v>
      </c>
      <c r="Z3001">
        <v>1984758</v>
      </c>
      <c r="AA3001">
        <v>724708613</v>
      </c>
      <c r="AB3001">
        <v>2176.857</v>
      </c>
      <c r="AC3001">
        <v>5.9619999999999997</v>
      </c>
      <c r="AD3001">
        <v>1783355</v>
      </c>
      <c r="AE3001">
        <v>5.3570000000000002</v>
      </c>
      <c r="AF3001">
        <v>0.26</v>
      </c>
      <c r="AG3001">
        <v>3.8</v>
      </c>
      <c r="AH3001" t="s">
        <v>204</v>
      </c>
      <c r="AI3001">
        <v>516315957</v>
      </c>
      <c r="AJ3001">
        <v>243791758</v>
      </c>
      <c r="AK3001">
        <v>208353158</v>
      </c>
      <c r="AL3001">
        <v>74508912</v>
      </c>
      <c r="AM3001">
        <v>599060</v>
      </c>
      <c r="AN3001">
        <v>1056904</v>
      </c>
      <c r="AO3001">
        <v>155.51</v>
      </c>
      <c r="AP3001">
        <v>73.430000000000007</v>
      </c>
      <c r="AQ3001">
        <v>62.76</v>
      </c>
      <c r="AR3001">
        <v>22.44</v>
      </c>
      <c r="AS3001">
        <v>3183</v>
      </c>
      <c r="AT3001">
        <v>280825</v>
      </c>
      <c r="AU3001">
        <v>8.5000000000000006E-2</v>
      </c>
      <c r="AV3001">
        <v>50.46</v>
      </c>
      <c r="AW3001">
        <v>332915074</v>
      </c>
      <c r="AX3001">
        <v>35.607999999999997</v>
      </c>
      <c r="AY3001">
        <v>38.299999999999997</v>
      </c>
      <c r="AZ3001">
        <v>15.413</v>
      </c>
      <c r="BA3001">
        <v>9.7319999999999993</v>
      </c>
      <c r="BB3001">
        <v>54225.446000000004</v>
      </c>
      <c r="BC3001">
        <v>1.2</v>
      </c>
      <c r="BD3001">
        <v>151.089</v>
      </c>
      <c r="BE3001">
        <v>10.79</v>
      </c>
      <c r="BF3001">
        <v>19.100000000000001</v>
      </c>
      <c r="BG3001">
        <v>24.6</v>
      </c>
      <c r="BI3001">
        <v>2.77</v>
      </c>
      <c r="BJ3001">
        <v>78.86</v>
      </c>
      <c r="BK3001">
        <v>0.92600000000000005</v>
      </c>
    </row>
    <row r="3002" spans="1:67" x14ac:dyDescent="0.3">
      <c r="A3002" t="s">
        <v>210</v>
      </c>
      <c r="B3002" t="s">
        <v>211</v>
      </c>
      <c r="C3002" t="s">
        <v>116</v>
      </c>
      <c r="D3002" s="33">
        <v>44562</v>
      </c>
      <c r="E3002">
        <v>55024405</v>
      </c>
      <c r="F3002">
        <v>188960</v>
      </c>
      <c r="G3002">
        <v>405103.28600000002</v>
      </c>
      <c r="H3002">
        <v>828265</v>
      </c>
      <c r="I3002">
        <v>388</v>
      </c>
      <c r="J3002">
        <v>1343.2860000000001</v>
      </c>
      <c r="K3002">
        <v>165280.60500000001</v>
      </c>
      <c r="L3002">
        <v>567.59199999999998</v>
      </c>
      <c r="M3002">
        <v>1216.837</v>
      </c>
      <c r="N3002">
        <v>2487.9169999999999</v>
      </c>
      <c r="O3002">
        <v>1.165</v>
      </c>
      <c r="P3002">
        <v>4.0350000000000001</v>
      </c>
      <c r="Q3002">
        <v>1.62</v>
      </c>
      <c r="R3002">
        <v>18863</v>
      </c>
      <c r="S3002">
        <v>56.66</v>
      </c>
      <c r="T3002">
        <v>96560</v>
      </c>
      <c r="U3002">
        <v>290.04399999999998</v>
      </c>
      <c r="X3002">
        <v>99365</v>
      </c>
      <c r="Y3002">
        <v>298.47000000000003</v>
      </c>
      <c r="Z3002">
        <v>1236933</v>
      </c>
      <c r="AA3002">
        <v>725945546</v>
      </c>
      <c r="AB3002">
        <v>2180.5729999999999</v>
      </c>
      <c r="AC3002">
        <v>3.7149999999999999</v>
      </c>
      <c r="AD3002">
        <v>1825742</v>
      </c>
      <c r="AE3002">
        <v>5.484</v>
      </c>
      <c r="AF3002">
        <v>0.26700000000000002</v>
      </c>
      <c r="AG3002">
        <v>3.7</v>
      </c>
      <c r="AH3002" t="s">
        <v>204</v>
      </c>
      <c r="AI3002">
        <v>516415119</v>
      </c>
      <c r="AJ3002">
        <v>243824946</v>
      </c>
      <c r="AK3002">
        <v>208368861</v>
      </c>
      <c r="AL3002">
        <v>74559065</v>
      </c>
      <c r="AM3002">
        <v>99162</v>
      </c>
      <c r="AN3002">
        <v>1070188</v>
      </c>
      <c r="AO3002">
        <v>155.54</v>
      </c>
      <c r="AP3002">
        <v>73.44</v>
      </c>
      <c r="AQ3002">
        <v>62.76</v>
      </c>
      <c r="AR3002">
        <v>22.46</v>
      </c>
      <c r="AS3002">
        <v>3223</v>
      </c>
      <c r="AT3002">
        <v>285276</v>
      </c>
      <c r="AU3002">
        <v>8.5999999999999993E-2</v>
      </c>
      <c r="AV3002">
        <v>50.46</v>
      </c>
      <c r="AW3002">
        <v>332915074</v>
      </c>
      <c r="AX3002">
        <v>35.607999999999997</v>
      </c>
      <c r="AY3002">
        <v>38.299999999999997</v>
      </c>
      <c r="AZ3002">
        <v>15.413</v>
      </c>
      <c r="BA3002">
        <v>9.7319999999999993</v>
      </c>
      <c r="BB3002">
        <v>54225.446000000004</v>
      </c>
      <c r="BC3002">
        <v>1.2</v>
      </c>
      <c r="BD3002">
        <v>151.089</v>
      </c>
      <c r="BE3002">
        <v>10.79</v>
      </c>
      <c r="BF3002">
        <v>19.100000000000001</v>
      </c>
      <c r="BG3002">
        <v>24.6</v>
      </c>
      <c r="BI3002">
        <v>2.77</v>
      </c>
      <c r="BJ3002">
        <v>78.86</v>
      </c>
      <c r="BK3002">
        <v>0.92600000000000005</v>
      </c>
    </row>
    <row r="3003" spans="1:67" x14ac:dyDescent="0.3">
      <c r="A3003" t="s">
        <v>210</v>
      </c>
      <c r="B3003" t="s">
        <v>211</v>
      </c>
      <c r="C3003" t="s">
        <v>116</v>
      </c>
      <c r="D3003" s="33">
        <v>44563</v>
      </c>
      <c r="E3003">
        <v>55310021</v>
      </c>
      <c r="F3003">
        <v>285616</v>
      </c>
      <c r="G3003">
        <v>420433.28600000002</v>
      </c>
      <c r="H3003">
        <v>828642</v>
      </c>
      <c r="I3003">
        <v>377</v>
      </c>
      <c r="J3003">
        <v>1347.5709999999999</v>
      </c>
      <c r="K3003">
        <v>166138.53</v>
      </c>
      <c r="L3003">
        <v>857.92499999999995</v>
      </c>
      <c r="M3003">
        <v>1262.884</v>
      </c>
      <c r="N3003">
        <v>2489.049</v>
      </c>
      <c r="O3003">
        <v>1.1319999999999999</v>
      </c>
      <c r="P3003">
        <v>4.048</v>
      </c>
      <c r="Q3003">
        <v>1.64</v>
      </c>
      <c r="R3003">
        <v>19606</v>
      </c>
      <c r="S3003">
        <v>58.892000000000003</v>
      </c>
      <c r="T3003">
        <v>102693</v>
      </c>
      <c r="U3003">
        <v>308.46600000000001</v>
      </c>
      <c r="X3003">
        <v>105790</v>
      </c>
      <c r="Y3003">
        <v>317.76900000000001</v>
      </c>
      <c r="Z3003">
        <v>1321181</v>
      </c>
      <c r="AA3003">
        <v>727266727</v>
      </c>
      <c r="AB3003">
        <v>2184.5410000000002</v>
      </c>
      <c r="AC3003">
        <v>3.9689999999999999</v>
      </c>
      <c r="AD3003">
        <v>1877123</v>
      </c>
      <c r="AE3003">
        <v>5.6379999999999999</v>
      </c>
      <c r="AF3003">
        <v>0.27400000000000002</v>
      </c>
      <c r="AG3003">
        <v>3.6</v>
      </c>
      <c r="AH3003" t="s">
        <v>204</v>
      </c>
      <c r="AI3003">
        <v>516906053</v>
      </c>
      <c r="AJ3003">
        <v>243962590</v>
      </c>
      <c r="AK3003">
        <v>208458662</v>
      </c>
      <c r="AL3003">
        <v>74823655</v>
      </c>
      <c r="AM3003">
        <v>490934</v>
      </c>
      <c r="AN3003">
        <v>1072498</v>
      </c>
      <c r="AO3003">
        <v>155.69</v>
      </c>
      <c r="AP3003">
        <v>73.48</v>
      </c>
      <c r="AQ3003">
        <v>62.79</v>
      </c>
      <c r="AR3003">
        <v>22.54</v>
      </c>
      <c r="AS3003">
        <v>3230</v>
      </c>
      <c r="AT3003">
        <v>285983</v>
      </c>
      <c r="AU3003">
        <v>8.5999999999999993E-2</v>
      </c>
      <c r="AV3003">
        <v>50.46</v>
      </c>
      <c r="AW3003">
        <v>332915074</v>
      </c>
      <c r="AX3003">
        <v>35.607999999999997</v>
      </c>
      <c r="AY3003">
        <v>38.299999999999997</v>
      </c>
      <c r="AZ3003">
        <v>15.413</v>
      </c>
      <c r="BA3003">
        <v>9.7319999999999993</v>
      </c>
      <c r="BB3003">
        <v>54225.446000000004</v>
      </c>
      <c r="BC3003">
        <v>1.2</v>
      </c>
      <c r="BD3003">
        <v>151.089</v>
      </c>
      <c r="BE3003">
        <v>10.79</v>
      </c>
      <c r="BF3003">
        <v>19.100000000000001</v>
      </c>
      <c r="BG3003">
        <v>24.6</v>
      </c>
      <c r="BI3003">
        <v>2.77</v>
      </c>
      <c r="BJ3003">
        <v>78.86</v>
      </c>
      <c r="BK3003">
        <v>0.92600000000000005</v>
      </c>
      <c r="BL3003">
        <v>955311.6</v>
      </c>
      <c r="BM3003">
        <v>16.149999999999999</v>
      </c>
      <c r="BN3003">
        <v>17.899999999999999</v>
      </c>
      <c r="BO3003">
        <v>2869.5354299276901</v>
      </c>
    </row>
    <row r="3004" spans="1:67" x14ac:dyDescent="0.3">
      <c r="A3004" t="s">
        <v>210</v>
      </c>
      <c r="B3004" t="s">
        <v>211</v>
      </c>
      <c r="C3004" t="s">
        <v>116</v>
      </c>
      <c r="D3004" s="33">
        <v>44564</v>
      </c>
      <c r="E3004">
        <v>56353960</v>
      </c>
      <c r="F3004">
        <v>1043939</v>
      </c>
      <c r="G3004">
        <v>498105.429</v>
      </c>
      <c r="H3004">
        <v>830485</v>
      </c>
      <c r="I3004">
        <v>1843</v>
      </c>
      <c r="J3004">
        <v>1355</v>
      </c>
      <c r="K3004">
        <v>169274.28200000001</v>
      </c>
      <c r="L3004">
        <v>3135.752</v>
      </c>
      <c r="M3004">
        <v>1496.194</v>
      </c>
      <c r="N3004">
        <v>2494.585</v>
      </c>
      <c r="O3004">
        <v>5.5359999999999996</v>
      </c>
      <c r="P3004">
        <v>4.07</v>
      </c>
      <c r="Q3004">
        <v>1.67</v>
      </c>
      <c r="R3004">
        <v>20341</v>
      </c>
      <c r="S3004">
        <v>61.1</v>
      </c>
      <c r="T3004">
        <v>108779</v>
      </c>
      <c r="U3004">
        <v>326.74700000000001</v>
      </c>
      <c r="X3004">
        <v>111712</v>
      </c>
      <c r="Y3004">
        <v>335.55700000000002</v>
      </c>
      <c r="Z3004">
        <v>2192518</v>
      </c>
      <c r="AA3004">
        <v>729459245</v>
      </c>
      <c r="AB3004">
        <v>2191.127</v>
      </c>
      <c r="AC3004">
        <v>6.5860000000000003</v>
      </c>
      <c r="AD3004">
        <v>1948307</v>
      </c>
      <c r="AE3004">
        <v>5.8520000000000003</v>
      </c>
      <c r="AF3004">
        <v>0.28100000000000003</v>
      </c>
      <c r="AG3004">
        <v>3.6</v>
      </c>
      <c r="AH3004" t="s">
        <v>204</v>
      </c>
      <c r="AI3004">
        <v>518124049</v>
      </c>
      <c r="AJ3004">
        <v>244305250</v>
      </c>
      <c r="AK3004">
        <v>208653476</v>
      </c>
      <c r="AL3004">
        <v>75508486</v>
      </c>
      <c r="AM3004">
        <v>1217996</v>
      </c>
      <c r="AN3004">
        <v>1031436</v>
      </c>
      <c r="AO3004">
        <v>156.06</v>
      </c>
      <c r="AP3004">
        <v>73.58</v>
      </c>
      <c r="AQ3004">
        <v>62.85</v>
      </c>
      <c r="AR3004">
        <v>22.74</v>
      </c>
      <c r="AS3004">
        <v>3107</v>
      </c>
      <c r="AT3004">
        <v>278432</v>
      </c>
      <c r="AU3004">
        <v>8.4000000000000005E-2</v>
      </c>
      <c r="AV3004">
        <v>50.46</v>
      </c>
      <c r="AW3004">
        <v>332915074</v>
      </c>
      <c r="AX3004">
        <v>35.607999999999997</v>
      </c>
      <c r="AY3004">
        <v>38.299999999999997</v>
      </c>
      <c r="AZ3004">
        <v>15.413</v>
      </c>
      <c r="BA3004">
        <v>9.7319999999999993</v>
      </c>
      <c r="BB3004">
        <v>54225.446000000004</v>
      </c>
      <c r="BC3004">
        <v>1.2</v>
      </c>
      <c r="BD3004">
        <v>151.089</v>
      </c>
      <c r="BE3004">
        <v>10.79</v>
      </c>
      <c r="BF3004">
        <v>19.100000000000001</v>
      </c>
      <c r="BG3004">
        <v>24.6</v>
      </c>
      <c r="BI3004">
        <v>2.77</v>
      </c>
      <c r="BJ3004">
        <v>78.86</v>
      </c>
      <c r="BK3004">
        <v>0.92600000000000005</v>
      </c>
    </row>
    <row r="3005" spans="1:67" x14ac:dyDescent="0.3">
      <c r="A3005" t="s">
        <v>210</v>
      </c>
      <c r="B3005" t="s">
        <v>211</v>
      </c>
      <c r="C3005" t="s">
        <v>116</v>
      </c>
      <c r="D3005" s="33">
        <v>44565</v>
      </c>
      <c r="E3005">
        <v>57165793</v>
      </c>
      <c r="F3005">
        <v>811833</v>
      </c>
      <c r="G3005">
        <v>562399.429</v>
      </c>
      <c r="H3005">
        <v>832793</v>
      </c>
      <c r="I3005">
        <v>2308</v>
      </c>
      <c r="J3005">
        <v>1353.857</v>
      </c>
      <c r="K3005">
        <v>171712.84</v>
      </c>
      <c r="L3005">
        <v>2438.5590000000002</v>
      </c>
      <c r="M3005">
        <v>1689.318</v>
      </c>
      <c r="N3005">
        <v>2501.518</v>
      </c>
      <c r="O3005">
        <v>6.9329999999999998</v>
      </c>
      <c r="P3005">
        <v>4.0670000000000002</v>
      </c>
      <c r="Q3005">
        <v>1.63</v>
      </c>
      <c r="R3005">
        <v>21040</v>
      </c>
      <c r="S3005">
        <v>63.198999999999998</v>
      </c>
      <c r="T3005">
        <v>114863</v>
      </c>
      <c r="U3005">
        <v>345.02199999999999</v>
      </c>
      <c r="X3005">
        <v>117382</v>
      </c>
      <c r="Y3005">
        <v>352.58800000000002</v>
      </c>
      <c r="Z3005">
        <v>2879370</v>
      </c>
      <c r="AA3005">
        <v>732338615</v>
      </c>
      <c r="AB3005">
        <v>2199.7759999999998</v>
      </c>
      <c r="AC3005">
        <v>8.6489999999999991</v>
      </c>
      <c r="AD3005">
        <v>2033786</v>
      </c>
      <c r="AE3005">
        <v>6.109</v>
      </c>
      <c r="AF3005">
        <v>0.28699999999999998</v>
      </c>
      <c r="AG3005">
        <v>3.5</v>
      </c>
      <c r="AH3005" t="s">
        <v>204</v>
      </c>
      <c r="AI3005">
        <v>519511436</v>
      </c>
      <c r="AJ3005">
        <v>244679354</v>
      </c>
      <c r="AK3005">
        <v>208866108</v>
      </c>
      <c r="AL3005">
        <v>76313819</v>
      </c>
      <c r="AM3005">
        <v>1387387</v>
      </c>
      <c r="AN3005">
        <v>992015</v>
      </c>
      <c r="AO3005">
        <v>156.47999999999999</v>
      </c>
      <c r="AP3005">
        <v>73.7</v>
      </c>
      <c r="AQ3005">
        <v>62.91</v>
      </c>
      <c r="AR3005">
        <v>22.99</v>
      </c>
      <c r="AS3005">
        <v>2988</v>
      </c>
      <c r="AT3005">
        <v>269772</v>
      </c>
      <c r="AU3005">
        <v>8.1000000000000003E-2</v>
      </c>
      <c r="AV3005">
        <v>50.46</v>
      </c>
      <c r="AW3005">
        <v>332915074</v>
      </c>
      <c r="AX3005">
        <v>35.607999999999997</v>
      </c>
      <c r="AY3005">
        <v>38.299999999999997</v>
      </c>
      <c r="AZ3005">
        <v>15.413</v>
      </c>
      <c r="BA3005">
        <v>9.7319999999999993</v>
      </c>
      <c r="BB3005">
        <v>54225.446000000004</v>
      </c>
      <c r="BC3005">
        <v>1.2</v>
      </c>
      <c r="BD3005">
        <v>151.089</v>
      </c>
      <c r="BE3005">
        <v>10.79</v>
      </c>
      <c r="BF3005">
        <v>19.100000000000001</v>
      </c>
      <c r="BG3005">
        <v>24.6</v>
      </c>
      <c r="BI3005">
        <v>2.77</v>
      </c>
      <c r="BJ3005">
        <v>78.86</v>
      </c>
      <c r="BK3005">
        <v>0.92600000000000005</v>
      </c>
    </row>
    <row r="3006" spans="1:67" x14ac:dyDescent="0.3">
      <c r="A3006" t="s">
        <v>210</v>
      </c>
      <c r="B3006" t="s">
        <v>211</v>
      </c>
      <c r="C3006" t="s">
        <v>116</v>
      </c>
      <c r="D3006" s="33">
        <v>44566</v>
      </c>
      <c r="E3006">
        <v>57828317</v>
      </c>
      <c r="F3006">
        <v>662524</v>
      </c>
      <c r="G3006">
        <v>585336</v>
      </c>
      <c r="H3006">
        <v>834973</v>
      </c>
      <c r="I3006">
        <v>2180</v>
      </c>
      <c r="J3006">
        <v>1328.857</v>
      </c>
      <c r="K3006">
        <v>173702.91</v>
      </c>
      <c r="L3006">
        <v>1990.069</v>
      </c>
      <c r="M3006">
        <v>1758.2139999999999</v>
      </c>
      <c r="N3006">
        <v>2508.0659999999998</v>
      </c>
      <c r="O3006">
        <v>6.548</v>
      </c>
      <c r="P3006">
        <v>3.992</v>
      </c>
      <c r="Q3006">
        <v>1.55</v>
      </c>
      <c r="R3006">
        <v>21532</v>
      </c>
      <c r="S3006">
        <v>64.677000000000007</v>
      </c>
      <c r="T3006">
        <v>121478</v>
      </c>
      <c r="U3006">
        <v>364.892</v>
      </c>
      <c r="X3006">
        <v>123019</v>
      </c>
      <c r="Y3006">
        <v>369.52100000000002</v>
      </c>
      <c r="Z3006">
        <v>3132263</v>
      </c>
      <c r="AA3006">
        <v>735470878</v>
      </c>
      <c r="AB3006">
        <v>2209.1849999999999</v>
      </c>
      <c r="AC3006">
        <v>9.4090000000000007</v>
      </c>
      <c r="AD3006">
        <v>2152285</v>
      </c>
      <c r="AE3006">
        <v>6.4649999999999999</v>
      </c>
      <c r="AF3006">
        <v>0.29199999999999998</v>
      </c>
      <c r="AG3006">
        <v>3.4</v>
      </c>
      <c r="AH3006" t="s">
        <v>204</v>
      </c>
      <c r="AI3006">
        <v>520927560</v>
      </c>
      <c r="AJ3006">
        <v>245060048</v>
      </c>
      <c r="AK3006">
        <v>209076713</v>
      </c>
      <c r="AL3006">
        <v>77143795</v>
      </c>
      <c r="AM3006">
        <v>1416124</v>
      </c>
      <c r="AN3006">
        <v>959143</v>
      </c>
      <c r="AO3006">
        <v>156.9</v>
      </c>
      <c r="AP3006">
        <v>73.81</v>
      </c>
      <c r="AQ3006">
        <v>62.97</v>
      </c>
      <c r="AR3006">
        <v>23.24</v>
      </c>
      <c r="AS3006">
        <v>2889</v>
      </c>
      <c r="AT3006">
        <v>261896</v>
      </c>
      <c r="AU3006">
        <v>7.9000000000000001E-2</v>
      </c>
      <c r="AV3006">
        <v>50.46</v>
      </c>
      <c r="AW3006">
        <v>332915074</v>
      </c>
      <c r="AX3006">
        <v>35.607999999999997</v>
      </c>
      <c r="AY3006">
        <v>38.299999999999997</v>
      </c>
      <c r="AZ3006">
        <v>15.413</v>
      </c>
      <c r="BA3006">
        <v>9.7319999999999993</v>
      </c>
      <c r="BB3006">
        <v>54225.446000000004</v>
      </c>
      <c r="BC3006">
        <v>1.2</v>
      </c>
      <c r="BD3006">
        <v>151.089</v>
      </c>
      <c r="BE3006">
        <v>10.79</v>
      </c>
      <c r="BF3006">
        <v>19.100000000000001</v>
      </c>
      <c r="BG3006">
        <v>24.6</v>
      </c>
      <c r="BI3006">
        <v>2.77</v>
      </c>
      <c r="BJ3006">
        <v>78.86</v>
      </c>
      <c r="BK3006">
        <v>0.92600000000000005</v>
      </c>
    </row>
    <row r="3007" spans="1:67" x14ac:dyDescent="0.3">
      <c r="A3007" t="s">
        <v>210</v>
      </c>
      <c r="B3007" t="s">
        <v>211</v>
      </c>
      <c r="C3007" t="s">
        <v>116</v>
      </c>
      <c r="D3007" s="33">
        <v>44567</v>
      </c>
      <c r="E3007">
        <v>58662968</v>
      </c>
      <c r="F3007">
        <v>834651</v>
      </c>
      <c r="G3007">
        <v>620204.14300000004</v>
      </c>
      <c r="H3007">
        <v>837006</v>
      </c>
      <c r="I3007">
        <v>2033</v>
      </c>
      <c r="J3007">
        <v>1405.857</v>
      </c>
      <c r="K3007">
        <v>176210.008</v>
      </c>
      <c r="L3007">
        <v>2507.0990000000002</v>
      </c>
      <c r="M3007">
        <v>1862.95</v>
      </c>
      <c r="N3007">
        <v>2514.1729999999998</v>
      </c>
      <c r="O3007">
        <v>6.1070000000000002</v>
      </c>
      <c r="P3007">
        <v>4.2229999999999999</v>
      </c>
      <c r="Q3007">
        <v>1.5</v>
      </c>
      <c r="R3007">
        <v>22134</v>
      </c>
      <c r="S3007">
        <v>66.484999999999999</v>
      </c>
      <c r="T3007">
        <v>126993</v>
      </c>
      <c r="U3007">
        <v>381.45800000000003</v>
      </c>
      <c r="X3007">
        <v>128417</v>
      </c>
      <c r="Y3007">
        <v>385.73500000000001</v>
      </c>
      <c r="Z3007">
        <v>3116146</v>
      </c>
      <c r="AA3007">
        <v>738587024</v>
      </c>
      <c r="AB3007">
        <v>2218.5450000000001</v>
      </c>
      <c r="AC3007">
        <v>9.36</v>
      </c>
      <c r="AD3007">
        <v>2266167</v>
      </c>
      <c r="AE3007">
        <v>6.8070000000000004</v>
      </c>
      <c r="AF3007">
        <v>0.29399999999999998</v>
      </c>
      <c r="AG3007">
        <v>3.4</v>
      </c>
      <c r="AH3007" t="s">
        <v>204</v>
      </c>
      <c r="AI3007">
        <v>522355310</v>
      </c>
      <c r="AJ3007">
        <v>245431301</v>
      </c>
      <c r="AK3007">
        <v>209287004</v>
      </c>
      <c r="AL3007">
        <v>77994517</v>
      </c>
      <c r="AM3007">
        <v>1427750</v>
      </c>
      <c r="AN3007">
        <v>948345</v>
      </c>
      <c r="AO3007">
        <v>157.33000000000001</v>
      </c>
      <c r="AP3007">
        <v>73.92</v>
      </c>
      <c r="AQ3007">
        <v>63.04</v>
      </c>
      <c r="AR3007">
        <v>23.49</v>
      </c>
      <c r="AS3007">
        <v>2856</v>
      </c>
      <c r="AT3007">
        <v>257373</v>
      </c>
      <c r="AU3007">
        <v>7.8E-2</v>
      </c>
      <c r="AV3007">
        <v>50.46</v>
      </c>
      <c r="AW3007">
        <v>332915074</v>
      </c>
      <c r="AX3007">
        <v>35.607999999999997</v>
      </c>
      <c r="AY3007">
        <v>38.299999999999997</v>
      </c>
      <c r="AZ3007">
        <v>15.413</v>
      </c>
      <c r="BA3007">
        <v>9.7319999999999993</v>
      </c>
      <c r="BB3007">
        <v>54225.446000000004</v>
      </c>
      <c r="BC3007">
        <v>1.2</v>
      </c>
      <c r="BD3007">
        <v>151.089</v>
      </c>
      <c r="BE3007">
        <v>10.79</v>
      </c>
      <c r="BF3007">
        <v>19.100000000000001</v>
      </c>
      <c r="BG3007">
        <v>24.6</v>
      </c>
      <c r="BI3007">
        <v>2.77</v>
      </c>
      <c r="BJ3007">
        <v>78.86</v>
      </c>
      <c r="BK3007">
        <v>0.92600000000000005</v>
      </c>
    </row>
    <row r="3008" spans="1:67" x14ac:dyDescent="0.3">
      <c r="A3008" t="s">
        <v>210</v>
      </c>
      <c r="B3008" t="s">
        <v>211</v>
      </c>
      <c r="C3008" t="s">
        <v>116</v>
      </c>
      <c r="D3008" s="33">
        <v>44568</v>
      </c>
      <c r="E3008">
        <v>59532669</v>
      </c>
      <c r="F3008">
        <v>869701</v>
      </c>
      <c r="G3008">
        <v>671032</v>
      </c>
      <c r="H3008">
        <v>839400</v>
      </c>
      <c r="I3008">
        <v>2394</v>
      </c>
      <c r="J3008">
        <v>1646.143</v>
      </c>
      <c r="K3008">
        <v>178822.389</v>
      </c>
      <c r="L3008">
        <v>2612.3809999999999</v>
      </c>
      <c r="M3008">
        <v>2015.625</v>
      </c>
      <c r="N3008">
        <v>2521.364</v>
      </c>
      <c r="O3008">
        <v>7.1909999999999998</v>
      </c>
      <c r="P3008">
        <v>4.9450000000000003</v>
      </c>
      <c r="Q3008">
        <v>1.46</v>
      </c>
      <c r="R3008">
        <v>22862</v>
      </c>
      <c r="S3008">
        <v>68.671999999999997</v>
      </c>
      <c r="T3008">
        <v>131875</v>
      </c>
      <c r="U3008">
        <v>396.12200000000001</v>
      </c>
      <c r="X3008">
        <v>133534</v>
      </c>
      <c r="Y3008">
        <v>401.10500000000002</v>
      </c>
      <c r="Z3008">
        <v>2840678</v>
      </c>
      <c r="AA3008">
        <v>741427702</v>
      </c>
      <c r="AB3008">
        <v>2227.078</v>
      </c>
      <c r="AC3008">
        <v>8.5329999999999995</v>
      </c>
      <c r="AD3008">
        <v>2388441</v>
      </c>
      <c r="AE3008">
        <v>7.1740000000000004</v>
      </c>
      <c r="AF3008">
        <v>0.29399999999999998</v>
      </c>
      <c r="AG3008">
        <v>3.4</v>
      </c>
      <c r="AH3008" t="s">
        <v>204</v>
      </c>
      <c r="AI3008">
        <v>523958352</v>
      </c>
      <c r="AJ3008">
        <v>245831648</v>
      </c>
      <c r="AK3008">
        <v>209529296</v>
      </c>
      <c r="AL3008">
        <v>78959287</v>
      </c>
      <c r="AM3008">
        <v>1603042</v>
      </c>
      <c r="AN3008">
        <v>1091771</v>
      </c>
      <c r="AO3008">
        <v>157.81</v>
      </c>
      <c r="AP3008">
        <v>74.040000000000006</v>
      </c>
      <c r="AQ3008">
        <v>63.11</v>
      </c>
      <c r="AR3008">
        <v>23.78</v>
      </c>
      <c r="AS3008">
        <v>3288</v>
      </c>
      <c r="AT3008">
        <v>291413</v>
      </c>
      <c r="AU3008">
        <v>8.7999999999999995E-2</v>
      </c>
      <c r="AV3008">
        <v>50.46</v>
      </c>
      <c r="AW3008">
        <v>332915074</v>
      </c>
      <c r="AX3008">
        <v>35.607999999999997</v>
      </c>
      <c r="AY3008">
        <v>38.299999999999997</v>
      </c>
      <c r="AZ3008">
        <v>15.413</v>
      </c>
      <c r="BA3008">
        <v>9.7319999999999993</v>
      </c>
      <c r="BB3008">
        <v>54225.446000000004</v>
      </c>
      <c r="BC3008">
        <v>1.2</v>
      </c>
      <c r="BD3008">
        <v>151.089</v>
      </c>
      <c r="BE3008">
        <v>10.79</v>
      </c>
      <c r="BF3008">
        <v>19.100000000000001</v>
      </c>
      <c r="BG3008">
        <v>24.6</v>
      </c>
      <c r="BI3008">
        <v>2.77</v>
      </c>
      <c r="BJ3008">
        <v>78.86</v>
      </c>
      <c r="BK3008">
        <v>0.92600000000000005</v>
      </c>
    </row>
    <row r="3009" spans="1:67" x14ac:dyDescent="0.3">
      <c r="A3009" t="s">
        <v>210</v>
      </c>
      <c r="B3009" t="s">
        <v>211</v>
      </c>
      <c r="C3009" t="s">
        <v>116</v>
      </c>
      <c r="D3009" s="33">
        <v>44569</v>
      </c>
      <c r="E3009">
        <v>59930489</v>
      </c>
      <c r="F3009">
        <v>397820</v>
      </c>
      <c r="G3009">
        <v>700869.14300000004</v>
      </c>
      <c r="H3009">
        <v>840207</v>
      </c>
      <c r="I3009">
        <v>807</v>
      </c>
      <c r="J3009">
        <v>1706</v>
      </c>
      <c r="K3009">
        <v>180017.34899999999</v>
      </c>
      <c r="L3009">
        <v>1194.9590000000001</v>
      </c>
      <c r="M3009">
        <v>2105.2489999999998</v>
      </c>
      <c r="N3009">
        <v>2523.788</v>
      </c>
      <c r="O3009">
        <v>2.4239999999999999</v>
      </c>
      <c r="P3009">
        <v>5.1239999999999997</v>
      </c>
      <c r="Q3009">
        <v>1.42</v>
      </c>
      <c r="R3009">
        <v>23150</v>
      </c>
      <c r="S3009">
        <v>69.537000000000006</v>
      </c>
      <c r="T3009">
        <v>133605</v>
      </c>
      <c r="U3009">
        <v>401.31900000000002</v>
      </c>
      <c r="X3009">
        <v>138955</v>
      </c>
      <c r="Y3009">
        <v>417.38900000000001</v>
      </c>
      <c r="Z3009">
        <v>2152240</v>
      </c>
      <c r="AA3009">
        <v>743579942</v>
      </c>
      <c r="AB3009">
        <v>2233.5419999999999</v>
      </c>
      <c r="AC3009">
        <v>6.4649999999999999</v>
      </c>
      <c r="AD3009">
        <v>2519199</v>
      </c>
      <c r="AE3009">
        <v>7.5670000000000002</v>
      </c>
      <c r="AF3009">
        <v>0.29299999999999998</v>
      </c>
      <c r="AG3009">
        <v>3.4</v>
      </c>
      <c r="AH3009" t="s">
        <v>204</v>
      </c>
      <c r="AI3009">
        <v>524984843</v>
      </c>
      <c r="AJ3009">
        <v>246106887</v>
      </c>
      <c r="AK3009">
        <v>209701987</v>
      </c>
      <c r="AL3009">
        <v>79539995</v>
      </c>
      <c r="AM3009">
        <v>1026491</v>
      </c>
      <c r="AN3009">
        <v>1224246</v>
      </c>
      <c r="AO3009">
        <v>158.12</v>
      </c>
      <c r="AP3009">
        <v>74.13</v>
      </c>
      <c r="AQ3009">
        <v>63.16</v>
      </c>
      <c r="AR3009">
        <v>23.96</v>
      </c>
      <c r="AS3009">
        <v>3687</v>
      </c>
      <c r="AT3009">
        <v>325992</v>
      </c>
      <c r="AU3009">
        <v>9.8000000000000004E-2</v>
      </c>
      <c r="AV3009">
        <v>50.46</v>
      </c>
      <c r="AW3009">
        <v>332915074</v>
      </c>
      <c r="AX3009">
        <v>35.607999999999997</v>
      </c>
      <c r="AY3009">
        <v>38.299999999999997</v>
      </c>
      <c r="AZ3009">
        <v>15.413</v>
      </c>
      <c r="BA3009">
        <v>9.7319999999999993</v>
      </c>
      <c r="BB3009">
        <v>54225.446000000004</v>
      </c>
      <c r="BC3009">
        <v>1.2</v>
      </c>
      <c r="BD3009">
        <v>151.089</v>
      </c>
      <c r="BE3009">
        <v>10.79</v>
      </c>
      <c r="BF3009">
        <v>19.100000000000001</v>
      </c>
      <c r="BG3009">
        <v>24.6</v>
      </c>
      <c r="BI3009">
        <v>2.77</v>
      </c>
      <c r="BJ3009">
        <v>78.86</v>
      </c>
      <c r="BK3009">
        <v>0.92600000000000005</v>
      </c>
    </row>
    <row r="3010" spans="1:67" x14ac:dyDescent="0.3">
      <c r="A3010" t="s">
        <v>210</v>
      </c>
      <c r="B3010" t="s">
        <v>211</v>
      </c>
      <c r="C3010" t="s">
        <v>116</v>
      </c>
      <c r="D3010" s="33">
        <v>44570</v>
      </c>
      <c r="E3010">
        <v>60415679</v>
      </c>
      <c r="F3010">
        <v>485190</v>
      </c>
      <c r="G3010">
        <v>729379.71400000004</v>
      </c>
      <c r="H3010">
        <v>840790</v>
      </c>
      <c r="I3010">
        <v>583</v>
      </c>
      <c r="J3010">
        <v>1735.4290000000001</v>
      </c>
      <c r="K3010">
        <v>181474.74799999999</v>
      </c>
      <c r="L3010">
        <v>1457.3989999999999</v>
      </c>
      <c r="M3010">
        <v>2190.8879999999999</v>
      </c>
      <c r="N3010">
        <v>2525.5390000000002</v>
      </c>
      <c r="O3010">
        <v>1.7509999999999999</v>
      </c>
      <c r="P3010">
        <v>5.2130000000000001</v>
      </c>
      <c r="Q3010">
        <v>1.38</v>
      </c>
      <c r="R3010">
        <v>23800</v>
      </c>
      <c r="S3010">
        <v>71.489999999999995</v>
      </c>
      <c r="T3010">
        <v>137280</v>
      </c>
      <c r="U3010">
        <v>412.35700000000003</v>
      </c>
      <c r="X3010">
        <v>142288</v>
      </c>
      <c r="Y3010">
        <v>427.4</v>
      </c>
      <c r="Z3010">
        <v>1620771</v>
      </c>
      <c r="AA3010">
        <v>745200713</v>
      </c>
      <c r="AB3010">
        <v>2238.4110000000001</v>
      </c>
      <c r="AC3010">
        <v>4.8680000000000003</v>
      </c>
      <c r="AD3010">
        <v>2561998</v>
      </c>
      <c r="AE3010">
        <v>7.6959999999999997</v>
      </c>
      <c r="AF3010">
        <v>0.29299999999999998</v>
      </c>
      <c r="AG3010">
        <v>3.4</v>
      </c>
      <c r="AH3010" t="s">
        <v>204</v>
      </c>
      <c r="AI3010">
        <v>525472619</v>
      </c>
      <c r="AJ3010">
        <v>246249415</v>
      </c>
      <c r="AK3010">
        <v>209776055</v>
      </c>
      <c r="AL3010">
        <v>79812548</v>
      </c>
      <c r="AM3010">
        <v>487776</v>
      </c>
      <c r="AN3010">
        <v>1223795</v>
      </c>
      <c r="AO3010">
        <v>158.27000000000001</v>
      </c>
      <c r="AP3010">
        <v>74.17</v>
      </c>
      <c r="AQ3010">
        <v>63.18</v>
      </c>
      <c r="AR3010">
        <v>24.04</v>
      </c>
      <c r="AS3010">
        <v>3686</v>
      </c>
      <c r="AT3010">
        <v>326689</v>
      </c>
      <c r="AU3010">
        <v>9.8000000000000004E-2</v>
      </c>
      <c r="AV3010">
        <v>50.46</v>
      </c>
      <c r="AW3010">
        <v>332915074</v>
      </c>
      <c r="AX3010">
        <v>35.607999999999997</v>
      </c>
      <c r="AY3010">
        <v>38.299999999999997</v>
      </c>
      <c r="AZ3010">
        <v>15.413</v>
      </c>
      <c r="BA3010">
        <v>9.7319999999999993</v>
      </c>
      <c r="BB3010">
        <v>54225.446000000004</v>
      </c>
      <c r="BC3010">
        <v>1.2</v>
      </c>
      <c r="BD3010">
        <v>151.089</v>
      </c>
      <c r="BE3010">
        <v>10.79</v>
      </c>
      <c r="BF3010">
        <v>19.100000000000001</v>
      </c>
      <c r="BG3010">
        <v>24.6</v>
      </c>
      <c r="BI3010">
        <v>2.77</v>
      </c>
      <c r="BJ3010">
        <v>78.86</v>
      </c>
      <c r="BK3010">
        <v>0.92600000000000005</v>
      </c>
      <c r="BL3010">
        <v>965241.3</v>
      </c>
      <c r="BM3010">
        <v>16.14</v>
      </c>
      <c r="BN3010">
        <v>15.44</v>
      </c>
      <c r="BO3010">
        <v>2899.3619555959199</v>
      </c>
    </row>
    <row r="3011" spans="1:67" x14ac:dyDescent="0.3">
      <c r="A3011" t="s">
        <v>210</v>
      </c>
      <c r="B3011" t="s">
        <v>211</v>
      </c>
      <c r="C3011" t="s">
        <v>116</v>
      </c>
      <c r="D3011" s="33">
        <v>44571</v>
      </c>
      <c r="E3011">
        <v>61797692</v>
      </c>
      <c r="F3011">
        <v>1382013</v>
      </c>
      <c r="G3011">
        <v>777676</v>
      </c>
      <c r="H3011">
        <v>842826</v>
      </c>
      <c r="I3011">
        <v>2036</v>
      </c>
      <c r="J3011">
        <v>1763</v>
      </c>
      <c r="K3011">
        <v>185625.995</v>
      </c>
      <c r="L3011">
        <v>4151.2479999999996</v>
      </c>
      <c r="M3011">
        <v>2335.9589999999998</v>
      </c>
      <c r="N3011">
        <v>2531.6550000000002</v>
      </c>
      <c r="O3011">
        <v>6.1159999999999997</v>
      </c>
      <c r="P3011">
        <v>5.2960000000000003</v>
      </c>
      <c r="Q3011">
        <v>1.34</v>
      </c>
      <c r="R3011">
        <v>24487</v>
      </c>
      <c r="S3011">
        <v>73.552999999999997</v>
      </c>
      <c r="T3011">
        <v>142248</v>
      </c>
      <c r="U3011">
        <v>427.28</v>
      </c>
      <c r="X3011">
        <v>145100</v>
      </c>
      <c r="Y3011">
        <v>435.84699999999998</v>
      </c>
      <c r="Z3011">
        <v>2066477</v>
      </c>
      <c r="AA3011">
        <v>747267190</v>
      </c>
      <c r="AB3011">
        <v>2244.6179999999999</v>
      </c>
      <c r="AC3011">
        <v>6.2069999999999999</v>
      </c>
      <c r="AD3011">
        <v>2543992</v>
      </c>
      <c r="AE3011">
        <v>7.6420000000000003</v>
      </c>
      <c r="AF3011">
        <v>0.29199999999999998</v>
      </c>
      <c r="AG3011">
        <v>3.4</v>
      </c>
      <c r="AH3011" t="s">
        <v>204</v>
      </c>
      <c r="AI3011">
        <v>526703124</v>
      </c>
      <c r="AJ3011">
        <v>246580913</v>
      </c>
      <c r="AK3011">
        <v>209964242</v>
      </c>
      <c r="AL3011">
        <v>80527719</v>
      </c>
      <c r="AM3011">
        <v>1230505</v>
      </c>
      <c r="AN3011">
        <v>1225582</v>
      </c>
      <c r="AO3011">
        <v>158.63999999999999</v>
      </c>
      <c r="AP3011">
        <v>74.27</v>
      </c>
      <c r="AQ3011">
        <v>63.24</v>
      </c>
      <c r="AR3011">
        <v>24.25</v>
      </c>
      <c r="AS3011">
        <v>3691</v>
      </c>
      <c r="AT3011">
        <v>325095</v>
      </c>
      <c r="AU3011">
        <v>9.8000000000000004E-2</v>
      </c>
      <c r="AV3011">
        <v>50.46</v>
      </c>
      <c r="AW3011">
        <v>332915074</v>
      </c>
      <c r="AX3011">
        <v>35.607999999999997</v>
      </c>
      <c r="AY3011">
        <v>38.299999999999997</v>
      </c>
      <c r="AZ3011">
        <v>15.413</v>
      </c>
      <c r="BA3011">
        <v>9.7319999999999993</v>
      </c>
      <c r="BB3011">
        <v>54225.446000000004</v>
      </c>
      <c r="BC3011">
        <v>1.2</v>
      </c>
      <c r="BD3011">
        <v>151.089</v>
      </c>
      <c r="BE3011">
        <v>10.79</v>
      </c>
      <c r="BF3011">
        <v>19.100000000000001</v>
      </c>
      <c r="BG3011">
        <v>24.6</v>
      </c>
      <c r="BI3011">
        <v>2.77</v>
      </c>
      <c r="BJ3011">
        <v>78.86</v>
      </c>
      <c r="BK3011">
        <v>0.92600000000000005</v>
      </c>
    </row>
    <row r="3012" spans="1:67" x14ac:dyDescent="0.3">
      <c r="A3012" t="s">
        <v>210</v>
      </c>
      <c r="B3012" t="s">
        <v>211</v>
      </c>
      <c r="C3012" t="s">
        <v>116</v>
      </c>
      <c r="D3012" s="33">
        <v>44572</v>
      </c>
      <c r="E3012">
        <v>62584114</v>
      </c>
      <c r="F3012">
        <v>786422</v>
      </c>
      <c r="G3012">
        <v>774045.85699999996</v>
      </c>
      <c r="H3012">
        <v>845304</v>
      </c>
      <c r="I3012">
        <v>2478</v>
      </c>
      <c r="J3012">
        <v>1787.2860000000001</v>
      </c>
      <c r="K3012">
        <v>187988.22500000001</v>
      </c>
      <c r="L3012">
        <v>2362.23</v>
      </c>
      <c r="M3012">
        <v>2325.0549999999998</v>
      </c>
      <c r="N3012">
        <v>2539.098</v>
      </c>
      <c r="O3012">
        <v>7.4429999999999996</v>
      </c>
      <c r="P3012">
        <v>5.3689999999999998</v>
      </c>
      <c r="Q3012">
        <v>1.27</v>
      </c>
      <c r="R3012">
        <v>25081</v>
      </c>
      <c r="S3012">
        <v>75.337999999999994</v>
      </c>
      <c r="T3012">
        <v>145833</v>
      </c>
      <c r="U3012">
        <v>438.04899999999998</v>
      </c>
      <c r="X3012">
        <v>147915</v>
      </c>
      <c r="Y3012">
        <v>444.303</v>
      </c>
      <c r="Z3012">
        <v>2619487</v>
      </c>
      <c r="AA3012">
        <v>749886677</v>
      </c>
      <c r="AB3012">
        <v>2252.4859999999999</v>
      </c>
      <c r="AC3012">
        <v>7.8680000000000003</v>
      </c>
      <c r="AD3012">
        <v>2506866</v>
      </c>
      <c r="AE3012">
        <v>7.53</v>
      </c>
      <c r="AF3012">
        <v>0.28999999999999998</v>
      </c>
      <c r="AG3012">
        <v>3.4</v>
      </c>
      <c r="AH3012" t="s">
        <v>204</v>
      </c>
      <c r="AI3012">
        <v>527981074</v>
      </c>
      <c r="AJ3012">
        <v>246920632</v>
      </c>
      <c r="AK3012">
        <v>210163607</v>
      </c>
      <c r="AL3012">
        <v>81270434</v>
      </c>
      <c r="AM3012">
        <v>1277950</v>
      </c>
      <c r="AN3012">
        <v>1209948</v>
      </c>
      <c r="AO3012">
        <v>159.03</v>
      </c>
      <c r="AP3012">
        <v>74.37</v>
      </c>
      <c r="AQ3012">
        <v>63.3</v>
      </c>
      <c r="AR3012">
        <v>24.48</v>
      </c>
      <c r="AS3012">
        <v>3644</v>
      </c>
      <c r="AT3012">
        <v>320183</v>
      </c>
      <c r="AU3012">
        <v>9.6000000000000002E-2</v>
      </c>
      <c r="AV3012">
        <v>50.46</v>
      </c>
      <c r="AW3012">
        <v>332915074</v>
      </c>
      <c r="AX3012">
        <v>35.607999999999997</v>
      </c>
      <c r="AY3012">
        <v>38.299999999999997</v>
      </c>
      <c r="AZ3012">
        <v>15.413</v>
      </c>
      <c r="BA3012">
        <v>9.7319999999999993</v>
      </c>
      <c r="BB3012">
        <v>54225.446000000004</v>
      </c>
      <c r="BC3012">
        <v>1.2</v>
      </c>
      <c r="BD3012">
        <v>151.089</v>
      </c>
      <c r="BE3012">
        <v>10.79</v>
      </c>
      <c r="BF3012">
        <v>19.100000000000001</v>
      </c>
      <c r="BG3012">
        <v>24.6</v>
      </c>
      <c r="BI3012">
        <v>2.77</v>
      </c>
      <c r="BJ3012">
        <v>78.86</v>
      </c>
      <c r="BK3012">
        <v>0.92600000000000005</v>
      </c>
    </row>
    <row r="3013" spans="1:67" x14ac:dyDescent="0.3">
      <c r="A3013" t="s">
        <v>210</v>
      </c>
      <c r="B3013" t="s">
        <v>211</v>
      </c>
      <c r="C3013" t="s">
        <v>116</v>
      </c>
      <c r="D3013" s="33">
        <v>44573</v>
      </c>
      <c r="E3013">
        <v>63433084</v>
      </c>
      <c r="F3013">
        <v>848970</v>
      </c>
      <c r="G3013">
        <v>800681</v>
      </c>
      <c r="H3013">
        <v>848104</v>
      </c>
      <c r="I3013">
        <v>2800</v>
      </c>
      <c r="J3013">
        <v>1875.857</v>
      </c>
      <c r="K3013">
        <v>190538.33499999999</v>
      </c>
      <c r="L3013">
        <v>2550.11</v>
      </c>
      <c r="M3013">
        <v>2405.0610000000001</v>
      </c>
      <c r="N3013">
        <v>2547.509</v>
      </c>
      <c r="O3013">
        <v>8.4109999999999996</v>
      </c>
      <c r="P3013">
        <v>5.6349999999999998</v>
      </c>
      <c r="Q3013">
        <v>1.22</v>
      </c>
      <c r="R3013">
        <v>25334</v>
      </c>
      <c r="S3013">
        <v>76.096999999999994</v>
      </c>
      <c r="T3013">
        <v>149706</v>
      </c>
      <c r="U3013">
        <v>449.68200000000002</v>
      </c>
      <c r="X3013">
        <v>150347</v>
      </c>
      <c r="Y3013">
        <v>451.608</v>
      </c>
      <c r="Z3013">
        <v>2845195</v>
      </c>
      <c r="AA3013">
        <v>752731872</v>
      </c>
      <c r="AB3013">
        <v>2261.0329999999999</v>
      </c>
      <c r="AC3013">
        <v>8.5459999999999994</v>
      </c>
      <c r="AD3013">
        <v>2465856</v>
      </c>
      <c r="AE3013">
        <v>7.407</v>
      </c>
      <c r="AF3013">
        <v>0.28599999999999998</v>
      </c>
      <c r="AG3013">
        <v>3.5</v>
      </c>
      <c r="AH3013" t="s">
        <v>204</v>
      </c>
      <c r="AI3013">
        <v>529258815</v>
      </c>
      <c r="AJ3013">
        <v>247261310</v>
      </c>
      <c r="AK3013">
        <v>210361355</v>
      </c>
      <c r="AL3013">
        <v>82013968</v>
      </c>
      <c r="AM3013">
        <v>1277741</v>
      </c>
      <c r="AN3013">
        <v>1190179</v>
      </c>
      <c r="AO3013">
        <v>159.41</v>
      </c>
      <c r="AP3013">
        <v>74.47</v>
      </c>
      <c r="AQ3013">
        <v>63.36</v>
      </c>
      <c r="AR3013">
        <v>24.7</v>
      </c>
      <c r="AS3013">
        <v>3585</v>
      </c>
      <c r="AT3013">
        <v>314466</v>
      </c>
      <c r="AU3013">
        <v>9.5000000000000001E-2</v>
      </c>
      <c r="AV3013">
        <v>50.46</v>
      </c>
      <c r="AW3013">
        <v>332915074</v>
      </c>
      <c r="AX3013">
        <v>35.607999999999997</v>
      </c>
      <c r="AY3013">
        <v>38.299999999999997</v>
      </c>
      <c r="AZ3013">
        <v>15.413</v>
      </c>
      <c r="BA3013">
        <v>9.7319999999999993</v>
      </c>
      <c r="BB3013">
        <v>54225.446000000004</v>
      </c>
      <c r="BC3013">
        <v>1.2</v>
      </c>
      <c r="BD3013">
        <v>151.089</v>
      </c>
      <c r="BE3013">
        <v>10.79</v>
      </c>
      <c r="BF3013">
        <v>19.100000000000001</v>
      </c>
      <c r="BG3013">
        <v>24.6</v>
      </c>
      <c r="BI3013">
        <v>2.77</v>
      </c>
      <c r="BJ3013">
        <v>78.86</v>
      </c>
      <c r="BK3013">
        <v>0.92600000000000005</v>
      </c>
    </row>
    <row r="3014" spans="1:67" x14ac:dyDescent="0.3">
      <c r="A3014" t="s">
        <v>210</v>
      </c>
      <c r="B3014" t="s">
        <v>211</v>
      </c>
      <c r="C3014" t="s">
        <v>116</v>
      </c>
      <c r="D3014" s="33">
        <v>44574</v>
      </c>
      <c r="E3014">
        <v>64294792</v>
      </c>
      <c r="F3014">
        <v>861708</v>
      </c>
      <c r="G3014">
        <v>804546.28599999996</v>
      </c>
      <c r="H3014">
        <v>850605</v>
      </c>
      <c r="I3014">
        <v>2501</v>
      </c>
      <c r="J3014">
        <v>1942.7139999999999</v>
      </c>
      <c r="K3014">
        <v>193126.70699999999</v>
      </c>
      <c r="L3014">
        <v>2588.3719999999998</v>
      </c>
      <c r="M3014">
        <v>2416.6709999999998</v>
      </c>
      <c r="N3014">
        <v>2555.0210000000002</v>
      </c>
      <c r="O3014">
        <v>7.5119999999999996</v>
      </c>
      <c r="P3014">
        <v>5.835</v>
      </c>
      <c r="Q3014">
        <v>1.18</v>
      </c>
      <c r="R3014">
        <v>25558</v>
      </c>
      <c r="S3014">
        <v>76.77</v>
      </c>
      <c r="T3014">
        <v>151017</v>
      </c>
      <c r="U3014">
        <v>453.62</v>
      </c>
      <c r="X3014">
        <v>151860</v>
      </c>
      <c r="Y3014">
        <v>456.15199999999999</v>
      </c>
      <c r="Z3014">
        <v>2950468</v>
      </c>
      <c r="AA3014">
        <v>755682340</v>
      </c>
      <c r="AB3014">
        <v>2269.895</v>
      </c>
      <c r="AC3014">
        <v>8.8629999999999995</v>
      </c>
      <c r="AD3014">
        <v>2442188</v>
      </c>
      <c r="AE3014">
        <v>7.3360000000000003</v>
      </c>
      <c r="AF3014">
        <v>0.28199999999999997</v>
      </c>
      <c r="AG3014">
        <v>3.5</v>
      </c>
      <c r="AH3014" t="s">
        <v>204</v>
      </c>
      <c r="AI3014">
        <v>530516438</v>
      </c>
      <c r="AJ3014">
        <v>247598497</v>
      </c>
      <c r="AK3014">
        <v>210547894</v>
      </c>
      <c r="AL3014">
        <v>82751089</v>
      </c>
      <c r="AM3014">
        <v>1257623</v>
      </c>
      <c r="AN3014">
        <v>1165875</v>
      </c>
      <c r="AO3014">
        <v>159.79</v>
      </c>
      <c r="AP3014">
        <v>74.58</v>
      </c>
      <c r="AQ3014">
        <v>63.42</v>
      </c>
      <c r="AR3014">
        <v>24.92</v>
      </c>
      <c r="AS3014">
        <v>3512</v>
      </c>
      <c r="AT3014">
        <v>309599</v>
      </c>
      <c r="AU3014">
        <v>9.2999999999999999E-2</v>
      </c>
      <c r="AV3014">
        <v>50.46</v>
      </c>
      <c r="AW3014">
        <v>332915074</v>
      </c>
      <c r="AX3014">
        <v>35.607999999999997</v>
      </c>
      <c r="AY3014">
        <v>38.299999999999997</v>
      </c>
      <c r="AZ3014">
        <v>15.413</v>
      </c>
      <c r="BA3014">
        <v>9.7319999999999993</v>
      </c>
      <c r="BB3014">
        <v>54225.446000000004</v>
      </c>
      <c r="BC3014">
        <v>1.2</v>
      </c>
      <c r="BD3014">
        <v>151.089</v>
      </c>
      <c r="BE3014">
        <v>10.79</v>
      </c>
      <c r="BF3014">
        <v>19.100000000000001</v>
      </c>
      <c r="BG3014">
        <v>24.6</v>
      </c>
      <c r="BI3014">
        <v>2.77</v>
      </c>
      <c r="BJ3014">
        <v>78.86</v>
      </c>
      <c r="BK3014">
        <v>0.92600000000000005</v>
      </c>
    </row>
    <row r="3015" spans="1:67" x14ac:dyDescent="0.3">
      <c r="A3015" t="s">
        <v>210</v>
      </c>
      <c r="B3015" t="s">
        <v>211</v>
      </c>
      <c r="C3015" t="s">
        <v>116</v>
      </c>
      <c r="D3015" s="33">
        <v>44575</v>
      </c>
      <c r="E3015">
        <v>65174517</v>
      </c>
      <c r="F3015">
        <v>879725</v>
      </c>
      <c r="G3015">
        <v>805978.28599999996</v>
      </c>
      <c r="H3015">
        <v>853336</v>
      </c>
      <c r="I3015">
        <v>2731</v>
      </c>
      <c r="J3015">
        <v>1990.857</v>
      </c>
      <c r="K3015">
        <v>195769.198</v>
      </c>
      <c r="L3015">
        <v>2642.491</v>
      </c>
      <c r="M3015">
        <v>2420.973</v>
      </c>
      <c r="N3015">
        <v>2563.2240000000002</v>
      </c>
      <c r="O3015">
        <v>8.2029999999999994</v>
      </c>
      <c r="P3015">
        <v>5.98</v>
      </c>
      <c r="Q3015">
        <v>1.1399999999999999</v>
      </c>
      <c r="R3015">
        <v>25734</v>
      </c>
      <c r="S3015">
        <v>77.299000000000007</v>
      </c>
      <c r="T3015">
        <v>152057</v>
      </c>
      <c r="U3015">
        <v>456.74400000000003</v>
      </c>
      <c r="X3015">
        <v>153502</v>
      </c>
      <c r="Y3015">
        <v>461.08499999999998</v>
      </c>
      <c r="Z3015">
        <v>2761074</v>
      </c>
      <c r="AA3015">
        <v>758443414</v>
      </c>
      <c r="AB3015">
        <v>2278.1889999999999</v>
      </c>
      <c r="AC3015">
        <v>8.2940000000000005</v>
      </c>
      <c r="AD3015">
        <v>2430816</v>
      </c>
      <c r="AE3015">
        <v>7.3019999999999996</v>
      </c>
      <c r="AF3015">
        <v>0.27700000000000002</v>
      </c>
      <c r="AG3015">
        <v>3.6</v>
      </c>
      <c r="AH3015" t="s">
        <v>204</v>
      </c>
      <c r="AI3015">
        <v>531950668</v>
      </c>
      <c r="AJ3015">
        <v>247978010</v>
      </c>
      <c r="AK3015">
        <v>210720655</v>
      </c>
      <c r="AL3015">
        <v>83634438</v>
      </c>
      <c r="AM3015">
        <v>1434230</v>
      </c>
      <c r="AN3015">
        <v>1141759</v>
      </c>
      <c r="AO3015">
        <v>160.22</v>
      </c>
      <c r="AP3015">
        <v>74.69</v>
      </c>
      <c r="AQ3015">
        <v>63.47</v>
      </c>
      <c r="AR3015">
        <v>25.19</v>
      </c>
      <c r="AS3015">
        <v>3439</v>
      </c>
      <c r="AT3015">
        <v>306623</v>
      </c>
      <c r="AU3015">
        <v>9.1999999999999998E-2</v>
      </c>
      <c r="AV3015">
        <v>50.46</v>
      </c>
      <c r="AW3015">
        <v>332915074</v>
      </c>
      <c r="AX3015">
        <v>35.607999999999997</v>
      </c>
      <c r="AY3015">
        <v>38.299999999999997</v>
      </c>
      <c r="AZ3015">
        <v>15.413</v>
      </c>
      <c r="BA3015">
        <v>9.7319999999999993</v>
      </c>
      <c r="BB3015">
        <v>54225.446000000004</v>
      </c>
      <c r="BC3015">
        <v>1.2</v>
      </c>
      <c r="BD3015">
        <v>151.089</v>
      </c>
      <c r="BE3015">
        <v>10.79</v>
      </c>
      <c r="BF3015">
        <v>19.100000000000001</v>
      </c>
      <c r="BG3015">
        <v>24.6</v>
      </c>
      <c r="BI3015">
        <v>2.77</v>
      </c>
      <c r="BJ3015">
        <v>78.86</v>
      </c>
      <c r="BK3015">
        <v>0.92600000000000005</v>
      </c>
    </row>
    <row r="3016" spans="1:67" x14ac:dyDescent="0.3">
      <c r="A3016" t="s">
        <v>210</v>
      </c>
      <c r="B3016" t="s">
        <v>211</v>
      </c>
      <c r="C3016" t="s">
        <v>116</v>
      </c>
      <c r="D3016" s="33">
        <v>44576</v>
      </c>
      <c r="E3016">
        <v>65583812</v>
      </c>
      <c r="F3016">
        <v>409295</v>
      </c>
      <c r="G3016">
        <v>807617.571</v>
      </c>
      <c r="H3016">
        <v>854303</v>
      </c>
      <c r="I3016">
        <v>967</v>
      </c>
      <c r="J3016">
        <v>2013.7139999999999</v>
      </c>
      <c r="K3016">
        <v>196998.62599999999</v>
      </c>
      <c r="L3016">
        <v>1229.4280000000001</v>
      </c>
      <c r="M3016">
        <v>2425.8969999999999</v>
      </c>
      <c r="N3016">
        <v>2566.1289999999999</v>
      </c>
      <c r="O3016">
        <v>2.9049999999999998</v>
      </c>
      <c r="P3016">
        <v>6.0490000000000004</v>
      </c>
      <c r="Q3016">
        <v>1.1000000000000001</v>
      </c>
      <c r="R3016">
        <v>25802</v>
      </c>
      <c r="S3016">
        <v>77.503</v>
      </c>
      <c r="T3016">
        <v>149526</v>
      </c>
      <c r="U3016">
        <v>449.142</v>
      </c>
      <c r="X3016">
        <v>154696</v>
      </c>
      <c r="Y3016">
        <v>464.67099999999999</v>
      </c>
      <c r="Z3016">
        <v>2017938</v>
      </c>
      <c r="AA3016">
        <v>760461352</v>
      </c>
      <c r="AB3016">
        <v>2284.25</v>
      </c>
      <c r="AC3016">
        <v>6.0609999999999999</v>
      </c>
      <c r="AD3016">
        <v>2411630</v>
      </c>
      <c r="AE3016">
        <v>7.2439999999999998</v>
      </c>
      <c r="AF3016">
        <v>0.27500000000000002</v>
      </c>
      <c r="AG3016">
        <v>3.6</v>
      </c>
      <c r="AH3016" t="s">
        <v>204</v>
      </c>
      <c r="AI3016">
        <v>532722950</v>
      </c>
      <c r="AJ3016">
        <v>248203994</v>
      </c>
      <c r="AK3016">
        <v>210807073</v>
      </c>
      <c r="AL3016">
        <v>84094655</v>
      </c>
      <c r="AM3016">
        <v>772282</v>
      </c>
      <c r="AN3016">
        <v>1105444</v>
      </c>
      <c r="AO3016">
        <v>160.44999999999999</v>
      </c>
      <c r="AP3016">
        <v>74.760000000000005</v>
      </c>
      <c r="AQ3016">
        <v>63.49</v>
      </c>
      <c r="AR3016">
        <v>25.33</v>
      </c>
      <c r="AS3016">
        <v>3330</v>
      </c>
      <c r="AT3016">
        <v>299587</v>
      </c>
      <c r="AU3016">
        <v>0.09</v>
      </c>
      <c r="AV3016">
        <v>50.46</v>
      </c>
      <c r="AW3016">
        <v>332915074</v>
      </c>
      <c r="AX3016">
        <v>35.607999999999997</v>
      </c>
      <c r="AY3016">
        <v>38.299999999999997</v>
      </c>
      <c r="AZ3016">
        <v>15.413</v>
      </c>
      <c r="BA3016">
        <v>9.7319999999999993</v>
      </c>
      <c r="BB3016">
        <v>54225.446000000004</v>
      </c>
      <c r="BC3016">
        <v>1.2</v>
      </c>
      <c r="BD3016">
        <v>151.089</v>
      </c>
      <c r="BE3016">
        <v>10.79</v>
      </c>
      <c r="BF3016">
        <v>19.100000000000001</v>
      </c>
      <c r="BG3016">
        <v>24.6</v>
      </c>
      <c r="BI3016">
        <v>2.77</v>
      </c>
      <c r="BJ3016">
        <v>78.86</v>
      </c>
      <c r="BK3016">
        <v>0.92600000000000005</v>
      </c>
    </row>
    <row r="3017" spans="1:67" x14ac:dyDescent="0.3">
      <c r="A3017" t="s">
        <v>210</v>
      </c>
      <c r="B3017" t="s">
        <v>211</v>
      </c>
      <c r="C3017" t="s">
        <v>116</v>
      </c>
      <c r="D3017" s="33">
        <v>44577</v>
      </c>
      <c r="E3017">
        <v>66063709</v>
      </c>
      <c r="F3017">
        <v>479897</v>
      </c>
      <c r="G3017">
        <v>806861.429</v>
      </c>
      <c r="H3017">
        <v>855037</v>
      </c>
      <c r="I3017">
        <v>734</v>
      </c>
      <c r="J3017">
        <v>2035.2860000000001</v>
      </c>
      <c r="K3017">
        <v>198440.125</v>
      </c>
      <c r="L3017">
        <v>1441.5</v>
      </c>
      <c r="M3017">
        <v>2423.625</v>
      </c>
      <c r="N3017">
        <v>2568.3339999999998</v>
      </c>
      <c r="O3017">
        <v>2.2050000000000001</v>
      </c>
      <c r="P3017">
        <v>6.1139999999999999</v>
      </c>
      <c r="Q3017">
        <v>1.07</v>
      </c>
      <c r="R3017">
        <v>25867</v>
      </c>
      <c r="S3017">
        <v>77.697999999999993</v>
      </c>
      <c r="T3017">
        <v>150017</v>
      </c>
      <c r="U3017">
        <v>450.61599999999999</v>
      </c>
      <c r="X3017">
        <v>154255</v>
      </c>
      <c r="Y3017">
        <v>463.346</v>
      </c>
      <c r="Z3017">
        <v>1347954</v>
      </c>
      <c r="AA3017">
        <v>761809306</v>
      </c>
      <c r="AB3017">
        <v>2288.299</v>
      </c>
      <c r="AC3017">
        <v>4.0490000000000004</v>
      </c>
      <c r="AD3017">
        <v>2372656</v>
      </c>
      <c r="AE3017">
        <v>7.1269999999999998</v>
      </c>
      <c r="AF3017">
        <v>0.27400000000000002</v>
      </c>
      <c r="AG3017">
        <v>3.6</v>
      </c>
      <c r="AH3017" t="s">
        <v>204</v>
      </c>
      <c r="AI3017">
        <v>533106162</v>
      </c>
      <c r="AJ3017">
        <v>248310317</v>
      </c>
      <c r="AK3017">
        <v>210864400</v>
      </c>
      <c r="AL3017">
        <v>84314600</v>
      </c>
      <c r="AM3017">
        <v>383212</v>
      </c>
      <c r="AN3017">
        <v>1090506</v>
      </c>
      <c r="AO3017">
        <v>160.57</v>
      </c>
      <c r="AP3017">
        <v>74.790000000000006</v>
      </c>
      <c r="AQ3017">
        <v>63.51</v>
      </c>
      <c r="AR3017">
        <v>25.4</v>
      </c>
      <c r="AS3017">
        <v>3285</v>
      </c>
      <c r="AT3017">
        <v>294415</v>
      </c>
      <c r="AU3017">
        <v>8.8999999999999996E-2</v>
      </c>
      <c r="AV3017">
        <v>50.46</v>
      </c>
      <c r="AW3017">
        <v>332915074</v>
      </c>
      <c r="AX3017">
        <v>35.607999999999997</v>
      </c>
      <c r="AY3017">
        <v>38.299999999999997</v>
      </c>
      <c r="AZ3017">
        <v>15.413</v>
      </c>
      <c r="BA3017">
        <v>9.7319999999999993</v>
      </c>
      <c r="BB3017">
        <v>54225.446000000004</v>
      </c>
      <c r="BC3017">
        <v>1.2</v>
      </c>
      <c r="BD3017">
        <v>151.089</v>
      </c>
      <c r="BE3017">
        <v>10.79</v>
      </c>
      <c r="BF3017">
        <v>19.100000000000001</v>
      </c>
      <c r="BG3017">
        <v>24.6</v>
      </c>
      <c r="BI3017">
        <v>2.77</v>
      </c>
      <c r="BJ3017">
        <v>78.86</v>
      </c>
      <c r="BK3017">
        <v>0.92600000000000005</v>
      </c>
      <c r="BL3017">
        <v>977068.4</v>
      </c>
      <c r="BM3017">
        <v>16.170000000000002</v>
      </c>
      <c r="BN3017">
        <v>18.29</v>
      </c>
      <c r="BO3017">
        <v>2934.8878326849199</v>
      </c>
    </row>
    <row r="3018" spans="1:67" x14ac:dyDescent="0.3">
      <c r="A3018" t="s">
        <v>210</v>
      </c>
      <c r="B3018" t="s">
        <v>211</v>
      </c>
      <c r="C3018" t="s">
        <v>116</v>
      </c>
      <c r="D3018" s="33">
        <v>44578</v>
      </c>
      <c r="E3018">
        <v>66736359</v>
      </c>
      <c r="F3018">
        <v>672650</v>
      </c>
      <c r="G3018">
        <v>705523.85699999996</v>
      </c>
      <c r="H3018">
        <v>856053</v>
      </c>
      <c r="I3018">
        <v>1016</v>
      </c>
      <c r="J3018">
        <v>1889.5709999999999</v>
      </c>
      <c r="K3018">
        <v>200460.611</v>
      </c>
      <c r="L3018">
        <v>2020.4849999999999</v>
      </c>
      <c r="M3018">
        <v>2119.2310000000002</v>
      </c>
      <c r="N3018">
        <v>2571.386</v>
      </c>
      <c r="O3018">
        <v>3.052</v>
      </c>
      <c r="P3018">
        <v>5.6760000000000002</v>
      </c>
      <c r="Q3018">
        <v>1.03</v>
      </c>
      <c r="R3018">
        <v>26077</v>
      </c>
      <c r="S3018">
        <v>78.328999999999994</v>
      </c>
      <c r="T3018">
        <v>150906</v>
      </c>
      <c r="U3018">
        <v>453.28699999999998</v>
      </c>
      <c r="X3018">
        <v>152749</v>
      </c>
      <c r="Y3018">
        <v>458.82299999999998</v>
      </c>
      <c r="Z3018">
        <v>1684050</v>
      </c>
      <c r="AA3018">
        <v>763493356</v>
      </c>
      <c r="AB3018">
        <v>2293.3580000000002</v>
      </c>
      <c r="AC3018">
        <v>5.0579999999999998</v>
      </c>
      <c r="AD3018">
        <v>2318024</v>
      </c>
      <c r="AE3018">
        <v>6.9630000000000001</v>
      </c>
      <c r="AF3018">
        <v>0.27300000000000002</v>
      </c>
      <c r="AG3018">
        <v>3.7</v>
      </c>
      <c r="AH3018" t="s">
        <v>204</v>
      </c>
      <c r="AI3018">
        <v>533915536</v>
      </c>
      <c r="AJ3018">
        <v>248526815</v>
      </c>
      <c r="AK3018">
        <v>211003242</v>
      </c>
      <c r="AL3018">
        <v>84768802</v>
      </c>
      <c r="AM3018">
        <v>809374</v>
      </c>
      <c r="AN3018">
        <v>1030345</v>
      </c>
      <c r="AO3018">
        <v>160.81</v>
      </c>
      <c r="AP3018">
        <v>74.86</v>
      </c>
      <c r="AQ3018">
        <v>63.55</v>
      </c>
      <c r="AR3018">
        <v>25.53</v>
      </c>
      <c r="AS3018">
        <v>3103</v>
      </c>
      <c r="AT3018">
        <v>277986</v>
      </c>
      <c r="AU3018">
        <v>8.4000000000000005E-2</v>
      </c>
      <c r="AV3018">
        <v>50.46</v>
      </c>
      <c r="AW3018">
        <v>332915074</v>
      </c>
      <c r="AX3018">
        <v>35.607999999999997</v>
      </c>
      <c r="AY3018">
        <v>38.299999999999997</v>
      </c>
      <c r="AZ3018">
        <v>15.413</v>
      </c>
      <c r="BA3018">
        <v>9.7319999999999993</v>
      </c>
      <c r="BB3018">
        <v>54225.446000000004</v>
      </c>
      <c r="BC3018">
        <v>1.2</v>
      </c>
      <c r="BD3018">
        <v>151.089</v>
      </c>
      <c r="BE3018">
        <v>10.79</v>
      </c>
      <c r="BF3018">
        <v>19.100000000000001</v>
      </c>
      <c r="BG3018">
        <v>24.6</v>
      </c>
      <c r="BI3018">
        <v>2.77</v>
      </c>
      <c r="BJ3018">
        <v>78.86</v>
      </c>
      <c r="BK3018">
        <v>0.92600000000000005</v>
      </c>
    </row>
    <row r="3019" spans="1:67" x14ac:dyDescent="0.3">
      <c r="A3019" t="s">
        <v>210</v>
      </c>
      <c r="B3019" t="s">
        <v>211</v>
      </c>
      <c r="C3019" t="s">
        <v>116</v>
      </c>
      <c r="D3019" s="33">
        <v>44579</v>
      </c>
      <c r="E3019">
        <v>67865804</v>
      </c>
      <c r="F3019">
        <v>1129445</v>
      </c>
      <c r="G3019">
        <v>754527.14300000004</v>
      </c>
      <c r="H3019">
        <v>858747</v>
      </c>
      <c r="I3019">
        <v>2694</v>
      </c>
      <c r="J3019">
        <v>1920.4290000000001</v>
      </c>
      <c r="K3019">
        <v>203853.20300000001</v>
      </c>
      <c r="L3019">
        <v>3392.5920000000001</v>
      </c>
      <c r="M3019">
        <v>2266.4250000000002</v>
      </c>
      <c r="N3019">
        <v>2579.4780000000001</v>
      </c>
      <c r="O3019">
        <v>8.0920000000000005</v>
      </c>
      <c r="P3019">
        <v>5.7690000000000001</v>
      </c>
      <c r="Q3019">
        <v>1.06</v>
      </c>
      <c r="R3019">
        <v>26372</v>
      </c>
      <c r="S3019">
        <v>79.215000000000003</v>
      </c>
      <c r="T3019">
        <v>153236</v>
      </c>
      <c r="U3019">
        <v>460.286</v>
      </c>
      <c r="X3019">
        <v>152021</v>
      </c>
      <c r="Y3019">
        <v>456.63600000000002</v>
      </c>
      <c r="Z3019">
        <v>2530657</v>
      </c>
      <c r="AA3019">
        <v>766024013</v>
      </c>
      <c r="AB3019">
        <v>2300.9589999999998</v>
      </c>
      <c r="AC3019">
        <v>7.6020000000000003</v>
      </c>
      <c r="AD3019">
        <v>2305334</v>
      </c>
      <c r="AE3019">
        <v>6.9249999999999998</v>
      </c>
      <c r="AF3019">
        <v>0.27100000000000002</v>
      </c>
      <c r="AG3019">
        <v>3.7</v>
      </c>
      <c r="AH3019" t="s">
        <v>204</v>
      </c>
      <c r="AI3019">
        <v>534888004</v>
      </c>
      <c r="AJ3019">
        <v>248781028</v>
      </c>
      <c r="AK3019">
        <v>211188944</v>
      </c>
      <c r="AL3019">
        <v>85301338</v>
      </c>
      <c r="AM3019">
        <v>972468</v>
      </c>
      <c r="AN3019">
        <v>986704</v>
      </c>
      <c r="AO3019">
        <v>161.11000000000001</v>
      </c>
      <c r="AP3019">
        <v>74.930000000000007</v>
      </c>
      <c r="AQ3019">
        <v>63.61</v>
      </c>
      <c r="AR3019">
        <v>25.69</v>
      </c>
      <c r="AS3019">
        <v>2972</v>
      </c>
      <c r="AT3019">
        <v>265771</v>
      </c>
      <c r="AU3019">
        <v>0.08</v>
      </c>
      <c r="AV3019">
        <v>50.46</v>
      </c>
      <c r="AW3019">
        <v>332915074</v>
      </c>
      <c r="AX3019">
        <v>35.607999999999997</v>
      </c>
      <c r="AY3019">
        <v>38.299999999999997</v>
      </c>
      <c r="AZ3019">
        <v>15.413</v>
      </c>
      <c r="BA3019">
        <v>9.7319999999999993</v>
      </c>
      <c r="BB3019">
        <v>54225.446000000004</v>
      </c>
      <c r="BC3019">
        <v>1.2</v>
      </c>
      <c r="BD3019">
        <v>151.089</v>
      </c>
      <c r="BE3019">
        <v>10.79</v>
      </c>
      <c r="BF3019">
        <v>19.100000000000001</v>
      </c>
      <c r="BG3019">
        <v>24.6</v>
      </c>
      <c r="BI3019">
        <v>2.77</v>
      </c>
      <c r="BJ3019">
        <v>78.86</v>
      </c>
      <c r="BK3019">
        <v>0.92600000000000005</v>
      </c>
    </row>
    <row r="3020" spans="1:67" x14ac:dyDescent="0.3">
      <c r="A3020" t="s">
        <v>210</v>
      </c>
      <c r="B3020" t="s">
        <v>211</v>
      </c>
      <c r="C3020" t="s">
        <v>116</v>
      </c>
      <c r="D3020" s="33">
        <v>44580</v>
      </c>
      <c r="E3020">
        <v>68773919</v>
      </c>
      <c r="F3020">
        <v>908115</v>
      </c>
      <c r="G3020">
        <v>762976.429</v>
      </c>
      <c r="H3020">
        <v>862185</v>
      </c>
      <c r="I3020">
        <v>3438</v>
      </c>
      <c r="J3020">
        <v>2011.5709999999999</v>
      </c>
      <c r="K3020">
        <v>206580.97</v>
      </c>
      <c r="L3020">
        <v>2727.768</v>
      </c>
      <c r="M3020">
        <v>2291.8049999999998</v>
      </c>
      <c r="N3020">
        <v>2589.8049999999998</v>
      </c>
      <c r="O3020">
        <v>10.327</v>
      </c>
      <c r="P3020">
        <v>6.0419999999999998</v>
      </c>
      <c r="Q3020">
        <v>1.04</v>
      </c>
      <c r="R3020">
        <v>26463</v>
      </c>
      <c r="S3020">
        <v>79.489000000000004</v>
      </c>
      <c r="T3020">
        <v>154536</v>
      </c>
      <c r="U3020">
        <v>464.19</v>
      </c>
      <c r="X3020">
        <v>151009</v>
      </c>
      <c r="Y3020">
        <v>453.596</v>
      </c>
      <c r="Z3020">
        <v>2901599</v>
      </c>
      <c r="AA3020">
        <v>768925612</v>
      </c>
      <c r="AB3020">
        <v>2309.6750000000002</v>
      </c>
      <c r="AC3020">
        <v>8.7159999999999993</v>
      </c>
      <c r="AD3020">
        <v>2313391</v>
      </c>
      <c r="AE3020">
        <v>6.9489999999999998</v>
      </c>
      <c r="AF3020">
        <v>0.26700000000000002</v>
      </c>
      <c r="AG3020">
        <v>3.7</v>
      </c>
      <c r="AH3020" t="s">
        <v>204</v>
      </c>
      <c r="AI3020">
        <v>535840102</v>
      </c>
      <c r="AJ3020">
        <v>249034685</v>
      </c>
      <c r="AK3020">
        <v>211372477</v>
      </c>
      <c r="AL3020">
        <v>85816142</v>
      </c>
      <c r="AM3020">
        <v>952098</v>
      </c>
      <c r="AN3020">
        <v>940184</v>
      </c>
      <c r="AO3020">
        <v>161.38999999999999</v>
      </c>
      <c r="AP3020">
        <v>75.010000000000005</v>
      </c>
      <c r="AQ3020">
        <v>63.66</v>
      </c>
      <c r="AR3020">
        <v>25.85</v>
      </c>
      <c r="AS3020">
        <v>2832</v>
      </c>
      <c r="AT3020">
        <v>253339</v>
      </c>
      <c r="AU3020">
        <v>7.5999999999999998E-2</v>
      </c>
      <c r="AV3020">
        <v>56.02</v>
      </c>
      <c r="AW3020">
        <v>332915074</v>
      </c>
      <c r="AX3020">
        <v>35.607999999999997</v>
      </c>
      <c r="AY3020">
        <v>38.299999999999997</v>
      </c>
      <c r="AZ3020">
        <v>15.413</v>
      </c>
      <c r="BA3020">
        <v>9.7319999999999993</v>
      </c>
      <c r="BB3020">
        <v>54225.446000000004</v>
      </c>
      <c r="BC3020">
        <v>1.2</v>
      </c>
      <c r="BD3020">
        <v>151.089</v>
      </c>
      <c r="BE3020">
        <v>10.79</v>
      </c>
      <c r="BF3020">
        <v>19.100000000000001</v>
      </c>
      <c r="BG3020">
        <v>24.6</v>
      </c>
      <c r="BI3020">
        <v>2.77</v>
      </c>
      <c r="BJ3020">
        <v>78.86</v>
      </c>
      <c r="BK3020">
        <v>0.92600000000000005</v>
      </c>
    </row>
    <row r="3021" spans="1:67" x14ac:dyDescent="0.3">
      <c r="A3021" t="s">
        <v>210</v>
      </c>
      <c r="B3021" t="s">
        <v>211</v>
      </c>
      <c r="C3021" t="s">
        <v>116</v>
      </c>
      <c r="D3021" s="33">
        <v>44581</v>
      </c>
      <c r="E3021">
        <v>69506532</v>
      </c>
      <c r="F3021">
        <v>732613</v>
      </c>
      <c r="G3021">
        <v>744534.28599999996</v>
      </c>
      <c r="H3021">
        <v>865051</v>
      </c>
      <c r="I3021">
        <v>2866</v>
      </c>
      <c r="J3021">
        <v>2063.7139999999999</v>
      </c>
      <c r="K3021">
        <v>208781.571</v>
      </c>
      <c r="L3021">
        <v>2200.6</v>
      </c>
      <c r="M3021">
        <v>2236.4090000000001</v>
      </c>
      <c r="N3021">
        <v>2598.413</v>
      </c>
      <c r="O3021">
        <v>8.609</v>
      </c>
      <c r="P3021">
        <v>6.1989999999999998</v>
      </c>
      <c r="Q3021">
        <v>1</v>
      </c>
      <c r="R3021">
        <v>26283</v>
      </c>
      <c r="S3021">
        <v>78.947999999999993</v>
      </c>
      <c r="T3021">
        <v>152935</v>
      </c>
      <c r="U3021">
        <v>459.38099999999997</v>
      </c>
      <c r="X3021">
        <v>149907</v>
      </c>
      <c r="Y3021">
        <v>450.286</v>
      </c>
      <c r="Z3021">
        <v>2745695</v>
      </c>
      <c r="AA3021">
        <v>771671307</v>
      </c>
      <c r="AB3021">
        <v>2317.922</v>
      </c>
      <c r="AC3021">
        <v>8.2469999999999999</v>
      </c>
      <c r="AD3021">
        <v>2284138</v>
      </c>
      <c r="AE3021">
        <v>6.8609999999999998</v>
      </c>
      <c r="AF3021">
        <v>0.26300000000000001</v>
      </c>
      <c r="AG3021">
        <v>3.8</v>
      </c>
      <c r="AH3021" t="s">
        <v>204</v>
      </c>
      <c r="AI3021">
        <v>536747746</v>
      </c>
      <c r="AJ3021">
        <v>249277090</v>
      </c>
      <c r="AK3021">
        <v>211545833</v>
      </c>
      <c r="AL3021">
        <v>86307563</v>
      </c>
      <c r="AM3021">
        <v>907644</v>
      </c>
      <c r="AN3021">
        <v>890187</v>
      </c>
      <c r="AO3021">
        <v>161.66999999999999</v>
      </c>
      <c r="AP3021">
        <v>75.08</v>
      </c>
      <c r="AQ3021">
        <v>63.72</v>
      </c>
      <c r="AR3021">
        <v>26</v>
      </c>
      <c r="AS3021">
        <v>2681</v>
      </c>
      <c r="AT3021">
        <v>239799</v>
      </c>
      <c r="AU3021">
        <v>7.1999999999999995E-2</v>
      </c>
      <c r="AV3021">
        <v>56.02</v>
      </c>
      <c r="AW3021">
        <v>332915074</v>
      </c>
      <c r="AX3021">
        <v>35.607999999999997</v>
      </c>
      <c r="AY3021">
        <v>38.299999999999997</v>
      </c>
      <c r="AZ3021">
        <v>15.413</v>
      </c>
      <c r="BA3021">
        <v>9.7319999999999993</v>
      </c>
      <c r="BB3021">
        <v>54225.446000000004</v>
      </c>
      <c r="BC3021">
        <v>1.2</v>
      </c>
      <c r="BD3021">
        <v>151.089</v>
      </c>
      <c r="BE3021">
        <v>10.79</v>
      </c>
      <c r="BF3021">
        <v>19.100000000000001</v>
      </c>
      <c r="BG3021">
        <v>24.6</v>
      </c>
      <c r="BI3021">
        <v>2.77</v>
      </c>
      <c r="BJ3021">
        <v>78.86</v>
      </c>
      <c r="BK3021">
        <v>0.92600000000000005</v>
      </c>
    </row>
    <row r="3022" spans="1:67" x14ac:dyDescent="0.3">
      <c r="A3022" t="s">
        <v>210</v>
      </c>
      <c r="B3022" t="s">
        <v>211</v>
      </c>
      <c r="C3022" t="s">
        <v>116</v>
      </c>
      <c r="D3022" s="33">
        <v>44582</v>
      </c>
      <c r="E3022">
        <v>70347617</v>
      </c>
      <c r="F3022">
        <v>841085</v>
      </c>
      <c r="G3022">
        <v>739014.28599999996</v>
      </c>
      <c r="H3022">
        <v>868414</v>
      </c>
      <c r="I3022">
        <v>3363</v>
      </c>
      <c r="J3022">
        <v>2154</v>
      </c>
      <c r="K3022">
        <v>211307.99600000001</v>
      </c>
      <c r="L3022">
        <v>2526.4250000000002</v>
      </c>
      <c r="M3022">
        <v>2219.828</v>
      </c>
      <c r="N3022">
        <v>2608.5149999999999</v>
      </c>
      <c r="O3022">
        <v>10.102</v>
      </c>
      <c r="P3022">
        <v>6.47</v>
      </c>
      <c r="Q3022">
        <v>0.96</v>
      </c>
      <c r="R3022">
        <v>26023</v>
      </c>
      <c r="S3022">
        <v>78.167000000000002</v>
      </c>
      <c r="T3022">
        <v>150242</v>
      </c>
      <c r="U3022">
        <v>451.29199999999997</v>
      </c>
      <c r="X3022">
        <v>147585</v>
      </c>
      <c r="Y3022">
        <v>443.31099999999998</v>
      </c>
      <c r="Z3022">
        <v>2427649</v>
      </c>
      <c r="AA3022">
        <v>774098956</v>
      </c>
      <c r="AB3022">
        <v>2325.2139999999999</v>
      </c>
      <c r="AC3022">
        <v>7.2919999999999998</v>
      </c>
      <c r="AD3022">
        <v>2236506</v>
      </c>
      <c r="AE3022">
        <v>6.718</v>
      </c>
      <c r="AF3022">
        <v>0.26</v>
      </c>
      <c r="AG3022">
        <v>3.8</v>
      </c>
      <c r="AH3022" t="s">
        <v>204</v>
      </c>
      <c r="AI3022">
        <v>537795290</v>
      </c>
      <c r="AJ3022">
        <v>249557927</v>
      </c>
      <c r="AK3022">
        <v>211704064</v>
      </c>
      <c r="AL3022">
        <v>86915134</v>
      </c>
      <c r="AM3022">
        <v>1047544</v>
      </c>
      <c r="AN3022">
        <v>834946</v>
      </c>
      <c r="AO3022">
        <v>161.97999999999999</v>
      </c>
      <c r="AP3022">
        <v>75.17</v>
      </c>
      <c r="AQ3022">
        <v>63.76</v>
      </c>
      <c r="AR3022">
        <v>26.18</v>
      </c>
      <c r="AS3022">
        <v>2515</v>
      </c>
      <c r="AT3022">
        <v>225702</v>
      </c>
      <c r="AU3022">
        <v>6.8000000000000005E-2</v>
      </c>
      <c r="AV3022">
        <v>56.02</v>
      </c>
      <c r="AW3022">
        <v>332915074</v>
      </c>
      <c r="AX3022">
        <v>35.607999999999997</v>
      </c>
      <c r="AY3022">
        <v>38.299999999999997</v>
      </c>
      <c r="AZ3022">
        <v>15.413</v>
      </c>
      <c r="BA3022">
        <v>9.7319999999999993</v>
      </c>
      <c r="BB3022">
        <v>54225.446000000004</v>
      </c>
      <c r="BC3022">
        <v>1.2</v>
      </c>
      <c r="BD3022">
        <v>151.089</v>
      </c>
      <c r="BE3022">
        <v>10.79</v>
      </c>
      <c r="BF3022">
        <v>19.100000000000001</v>
      </c>
      <c r="BG3022">
        <v>24.6</v>
      </c>
      <c r="BI3022">
        <v>2.77</v>
      </c>
      <c r="BJ3022">
        <v>78.86</v>
      </c>
      <c r="BK3022">
        <v>0.92600000000000005</v>
      </c>
    </row>
    <row r="3023" spans="1:67" x14ac:dyDescent="0.3">
      <c r="A3023" t="s">
        <v>210</v>
      </c>
      <c r="B3023" t="s">
        <v>211</v>
      </c>
      <c r="C3023" t="s">
        <v>116</v>
      </c>
      <c r="D3023" s="33">
        <v>44583</v>
      </c>
      <c r="E3023">
        <v>70651460</v>
      </c>
      <c r="F3023">
        <v>303843</v>
      </c>
      <c r="G3023">
        <v>723949.71400000004</v>
      </c>
      <c r="H3023">
        <v>869374</v>
      </c>
      <c r="I3023">
        <v>960</v>
      </c>
      <c r="J3023">
        <v>2153</v>
      </c>
      <c r="K3023">
        <v>212220.67</v>
      </c>
      <c r="L3023">
        <v>912.67399999999998</v>
      </c>
      <c r="M3023">
        <v>2174.578</v>
      </c>
      <c r="N3023">
        <v>2611.3989999999999</v>
      </c>
      <c r="O3023">
        <v>2.8839999999999999</v>
      </c>
      <c r="P3023">
        <v>6.4669999999999996</v>
      </c>
      <c r="Q3023">
        <v>0.93</v>
      </c>
      <c r="R3023">
        <v>25677</v>
      </c>
      <c r="S3023">
        <v>77.128</v>
      </c>
      <c r="T3023">
        <v>145669</v>
      </c>
      <c r="U3023">
        <v>437.55599999999998</v>
      </c>
      <c r="X3023">
        <v>144681</v>
      </c>
      <c r="Y3023">
        <v>434.58800000000002</v>
      </c>
      <c r="Z3023">
        <v>1716114</v>
      </c>
      <c r="AA3023">
        <v>775815070</v>
      </c>
      <c r="AB3023">
        <v>2330.3690000000001</v>
      </c>
      <c r="AC3023">
        <v>5.1550000000000002</v>
      </c>
      <c r="AD3023">
        <v>2193388</v>
      </c>
      <c r="AE3023">
        <v>6.5880000000000001</v>
      </c>
      <c r="AF3023">
        <v>0.25800000000000001</v>
      </c>
      <c r="AG3023">
        <v>3.9</v>
      </c>
      <c r="AH3023" t="s">
        <v>204</v>
      </c>
      <c r="AI3023">
        <v>538400174</v>
      </c>
      <c r="AJ3023">
        <v>249732903</v>
      </c>
      <c r="AK3023">
        <v>211785531</v>
      </c>
      <c r="AL3023">
        <v>87262755</v>
      </c>
      <c r="AM3023">
        <v>604884</v>
      </c>
      <c r="AN3023">
        <v>811032</v>
      </c>
      <c r="AO3023">
        <v>162.16</v>
      </c>
      <c r="AP3023">
        <v>75.22</v>
      </c>
      <c r="AQ3023">
        <v>63.79</v>
      </c>
      <c r="AR3023">
        <v>26.28</v>
      </c>
      <c r="AS3023">
        <v>2443</v>
      </c>
      <c r="AT3023">
        <v>218416</v>
      </c>
      <c r="AU3023">
        <v>6.6000000000000003E-2</v>
      </c>
      <c r="AV3023">
        <v>56.02</v>
      </c>
      <c r="AW3023">
        <v>332915074</v>
      </c>
      <c r="AX3023">
        <v>35.607999999999997</v>
      </c>
      <c r="AY3023">
        <v>38.299999999999997</v>
      </c>
      <c r="AZ3023">
        <v>15.413</v>
      </c>
      <c r="BA3023">
        <v>9.7319999999999993</v>
      </c>
      <c r="BB3023">
        <v>54225.446000000004</v>
      </c>
      <c r="BC3023">
        <v>1.2</v>
      </c>
      <c r="BD3023">
        <v>151.089</v>
      </c>
      <c r="BE3023">
        <v>10.79</v>
      </c>
      <c r="BF3023">
        <v>19.100000000000001</v>
      </c>
      <c r="BG3023">
        <v>24.6</v>
      </c>
      <c r="BI3023">
        <v>2.77</v>
      </c>
      <c r="BJ3023">
        <v>78.86</v>
      </c>
      <c r="BK3023">
        <v>0.92600000000000005</v>
      </c>
    </row>
    <row r="3024" spans="1:67" x14ac:dyDescent="0.3">
      <c r="A3024" t="s">
        <v>210</v>
      </c>
      <c r="B3024" t="s">
        <v>211</v>
      </c>
      <c r="C3024" t="s">
        <v>116</v>
      </c>
      <c r="D3024" s="33">
        <v>44584</v>
      </c>
      <c r="E3024">
        <v>71016688</v>
      </c>
      <c r="F3024">
        <v>365228</v>
      </c>
      <c r="G3024">
        <v>707568.429</v>
      </c>
      <c r="H3024">
        <v>870074</v>
      </c>
      <c r="I3024">
        <v>700</v>
      </c>
      <c r="J3024">
        <v>2148.143</v>
      </c>
      <c r="K3024">
        <v>213317.73</v>
      </c>
      <c r="L3024">
        <v>1097.0609999999999</v>
      </c>
      <c r="M3024">
        <v>2125.3719999999998</v>
      </c>
      <c r="N3024">
        <v>2613.5010000000002</v>
      </c>
      <c r="O3024">
        <v>2.1030000000000002</v>
      </c>
      <c r="P3024">
        <v>6.4530000000000003</v>
      </c>
      <c r="Q3024">
        <v>0.89</v>
      </c>
      <c r="R3024">
        <v>25528</v>
      </c>
      <c r="S3024">
        <v>76.680000000000007</v>
      </c>
      <c r="T3024">
        <v>144776</v>
      </c>
      <c r="U3024">
        <v>434.87400000000002</v>
      </c>
      <c r="X3024">
        <v>142672</v>
      </c>
      <c r="Y3024">
        <v>428.55399999999997</v>
      </c>
      <c r="Z3024">
        <v>1120649</v>
      </c>
      <c r="AA3024">
        <v>776935719</v>
      </c>
      <c r="AB3024">
        <v>2333.7350000000001</v>
      </c>
      <c r="AC3024">
        <v>3.3660000000000001</v>
      </c>
      <c r="AD3024">
        <v>2160916</v>
      </c>
      <c r="AE3024">
        <v>6.4909999999999997</v>
      </c>
      <c r="AF3024">
        <v>0.25600000000000001</v>
      </c>
      <c r="AG3024">
        <v>3.9</v>
      </c>
      <c r="AH3024" t="s">
        <v>204</v>
      </c>
      <c r="AI3024">
        <v>538724210</v>
      </c>
      <c r="AJ3024">
        <v>249825099</v>
      </c>
      <c r="AK3024">
        <v>211848756</v>
      </c>
      <c r="AL3024">
        <v>87431437</v>
      </c>
      <c r="AM3024">
        <v>324036</v>
      </c>
      <c r="AN3024">
        <v>802578</v>
      </c>
      <c r="AO3024">
        <v>162.26</v>
      </c>
      <c r="AP3024">
        <v>75.25</v>
      </c>
      <c r="AQ3024">
        <v>63.81</v>
      </c>
      <c r="AR3024">
        <v>26.33</v>
      </c>
      <c r="AS3024">
        <v>2417</v>
      </c>
      <c r="AT3024">
        <v>216397</v>
      </c>
      <c r="AU3024">
        <v>6.5000000000000002E-2</v>
      </c>
      <c r="AV3024">
        <v>56.02</v>
      </c>
      <c r="AW3024">
        <v>332915074</v>
      </c>
      <c r="AX3024">
        <v>35.607999999999997</v>
      </c>
      <c r="AY3024">
        <v>38.299999999999997</v>
      </c>
      <c r="AZ3024">
        <v>15.413</v>
      </c>
      <c r="BA3024">
        <v>9.7319999999999993</v>
      </c>
      <c r="BB3024">
        <v>54225.446000000004</v>
      </c>
      <c r="BC3024">
        <v>1.2</v>
      </c>
      <c r="BD3024">
        <v>151.089</v>
      </c>
      <c r="BE3024">
        <v>10.79</v>
      </c>
      <c r="BF3024">
        <v>19.100000000000001</v>
      </c>
      <c r="BG3024">
        <v>24.6</v>
      </c>
      <c r="BI3024">
        <v>2.77</v>
      </c>
      <c r="BJ3024">
        <v>78.86</v>
      </c>
      <c r="BK3024">
        <v>0.92600000000000005</v>
      </c>
      <c r="BL3024">
        <v>989560.3</v>
      </c>
      <c r="BM3024">
        <v>16.2</v>
      </c>
      <c r="BN3024">
        <v>19.78</v>
      </c>
      <c r="BO3024">
        <v>2972.4106154472302</v>
      </c>
    </row>
    <row r="3025" spans="1:63" x14ac:dyDescent="0.3">
      <c r="A3025" t="s">
        <v>210</v>
      </c>
      <c r="B3025" t="s">
        <v>211</v>
      </c>
      <c r="C3025" t="s">
        <v>116</v>
      </c>
      <c r="D3025" s="33">
        <v>44585</v>
      </c>
      <c r="E3025">
        <v>71936217</v>
      </c>
      <c r="F3025">
        <v>919529</v>
      </c>
      <c r="G3025">
        <v>742836.85699999996</v>
      </c>
      <c r="H3025">
        <v>872265</v>
      </c>
      <c r="I3025">
        <v>2191</v>
      </c>
      <c r="J3025">
        <v>2316</v>
      </c>
      <c r="K3025">
        <v>216079.783</v>
      </c>
      <c r="L3025">
        <v>2762.0529999999999</v>
      </c>
      <c r="M3025">
        <v>2231.31</v>
      </c>
      <c r="N3025">
        <v>2620.0830000000001</v>
      </c>
      <c r="O3025">
        <v>6.5810000000000004</v>
      </c>
      <c r="P3025">
        <v>6.9569999999999999</v>
      </c>
      <c r="Q3025">
        <v>0.85</v>
      </c>
      <c r="R3025">
        <v>25562</v>
      </c>
      <c r="S3025">
        <v>76.781999999999996</v>
      </c>
      <c r="T3025">
        <v>144756</v>
      </c>
      <c r="U3025">
        <v>434.81400000000002</v>
      </c>
      <c r="X3025">
        <v>141470</v>
      </c>
      <c r="Y3025">
        <v>424.94299999999998</v>
      </c>
      <c r="Z3025">
        <v>1505198</v>
      </c>
      <c r="AA3025">
        <v>778440917</v>
      </c>
      <c r="AB3025">
        <v>2338.2570000000001</v>
      </c>
      <c r="AC3025">
        <v>4.5209999999999999</v>
      </c>
      <c r="AD3025">
        <v>2135366</v>
      </c>
      <c r="AE3025">
        <v>6.4139999999999997</v>
      </c>
      <c r="AF3025">
        <v>0.25</v>
      </c>
      <c r="AG3025">
        <v>4</v>
      </c>
      <c r="AH3025" t="s">
        <v>204</v>
      </c>
      <c r="AI3025">
        <v>539497038</v>
      </c>
      <c r="AJ3025">
        <v>250030325</v>
      </c>
      <c r="AK3025">
        <v>212006116</v>
      </c>
      <c r="AL3025">
        <v>87840636</v>
      </c>
      <c r="AM3025">
        <v>772828</v>
      </c>
      <c r="AN3025">
        <v>797357</v>
      </c>
      <c r="AO3025">
        <v>162.49</v>
      </c>
      <c r="AP3025">
        <v>75.31</v>
      </c>
      <c r="AQ3025">
        <v>63.86</v>
      </c>
      <c r="AR3025">
        <v>26.46</v>
      </c>
      <c r="AS3025">
        <v>2402</v>
      </c>
      <c r="AT3025">
        <v>214787</v>
      </c>
      <c r="AU3025">
        <v>6.5000000000000002E-2</v>
      </c>
      <c r="AV3025">
        <v>56.02</v>
      </c>
      <c r="AW3025">
        <v>332915074</v>
      </c>
      <c r="AX3025">
        <v>35.607999999999997</v>
      </c>
      <c r="AY3025">
        <v>38.299999999999997</v>
      </c>
      <c r="AZ3025">
        <v>15.413</v>
      </c>
      <c r="BA3025">
        <v>9.7319999999999993</v>
      </c>
      <c r="BB3025">
        <v>54225.446000000004</v>
      </c>
      <c r="BC3025">
        <v>1.2</v>
      </c>
      <c r="BD3025">
        <v>151.089</v>
      </c>
      <c r="BE3025">
        <v>10.79</v>
      </c>
      <c r="BF3025">
        <v>19.100000000000001</v>
      </c>
      <c r="BG3025">
        <v>24.6</v>
      </c>
      <c r="BI3025">
        <v>2.77</v>
      </c>
      <c r="BJ3025">
        <v>78.86</v>
      </c>
      <c r="BK3025">
        <v>0.92600000000000005</v>
      </c>
    </row>
    <row r="3026" spans="1:63" x14ac:dyDescent="0.3">
      <c r="A3026" t="s">
        <v>210</v>
      </c>
      <c r="B3026" t="s">
        <v>211</v>
      </c>
      <c r="C3026" t="s">
        <v>116</v>
      </c>
      <c r="D3026" s="33">
        <v>44586</v>
      </c>
      <c r="E3026">
        <v>72430323</v>
      </c>
      <c r="F3026">
        <v>494106</v>
      </c>
      <c r="G3026">
        <v>652074.14300000004</v>
      </c>
      <c r="H3026">
        <v>875436</v>
      </c>
      <c r="I3026">
        <v>3171</v>
      </c>
      <c r="J3026">
        <v>2384.143</v>
      </c>
      <c r="K3026">
        <v>217563.96299999999</v>
      </c>
      <c r="L3026">
        <v>1484.18</v>
      </c>
      <c r="M3026">
        <v>1958.68</v>
      </c>
      <c r="N3026">
        <v>2629.6080000000002</v>
      </c>
      <c r="O3026">
        <v>9.5250000000000004</v>
      </c>
      <c r="P3026">
        <v>7.1609999999999996</v>
      </c>
      <c r="Q3026">
        <v>0.82</v>
      </c>
      <c r="R3026">
        <v>25311</v>
      </c>
      <c r="S3026">
        <v>76.028000000000006</v>
      </c>
      <c r="T3026">
        <v>143293</v>
      </c>
      <c r="U3026">
        <v>430.41899999999998</v>
      </c>
      <c r="X3026">
        <v>139976</v>
      </c>
      <c r="Y3026">
        <v>420.45600000000002</v>
      </c>
      <c r="Z3026">
        <v>1881736</v>
      </c>
      <c r="AA3026">
        <v>780322653</v>
      </c>
      <c r="AB3026">
        <v>2343.9090000000001</v>
      </c>
      <c r="AC3026">
        <v>5.6520000000000001</v>
      </c>
      <c r="AD3026">
        <v>2042663</v>
      </c>
      <c r="AE3026">
        <v>6.1360000000000001</v>
      </c>
      <c r="AF3026">
        <v>0.24299999999999999</v>
      </c>
      <c r="AG3026">
        <v>4.0999999999999996</v>
      </c>
      <c r="AH3026" t="s">
        <v>204</v>
      </c>
      <c r="AI3026">
        <v>540276575</v>
      </c>
      <c r="AJ3026">
        <v>250236033</v>
      </c>
      <c r="AK3026">
        <v>212178354</v>
      </c>
      <c r="AL3026">
        <v>88241065</v>
      </c>
      <c r="AM3026">
        <v>779537</v>
      </c>
      <c r="AN3026">
        <v>769796</v>
      </c>
      <c r="AO3026">
        <v>162.72999999999999</v>
      </c>
      <c r="AP3026">
        <v>75.37</v>
      </c>
      <c r="AQ3026">
        <v>63.91</v>
      </c>
      <c r="AR3026">
        <v>26.58</v>
      </c>
      <c r="AS3026">
        <v>2319</v>
      </c>
      <c r="AT3026">
        <v>207858</v>
      </c>
      <c r="AU3026">
        <v>6.3E-2</v>
      </c>
      <c r="AV3026">
        <v>56.02</v>
      </c>
      <c r="AW3026">
        <v>332915074</v>
      </c>
      <c r="AX3026">
        <v>35.607999999999997</v>
      </c>
      <c r="AY3026">
        <v>38.299999999999997</v>
      </c>
      <c r="AZ3026">
        <v>15.413</v>
      </c>
      <c r="BA3026">
        <v>9.7319999999999993</v>
      </c>
      <c r="BB3026">
        <v>54225.446000000004</v>
      </c>
      <c r="BC3026">
        <v>1.2</v>
      </c>
      <c r="BD3026">
        <v>151.089</v>
      </c>
      <c r="BE3026">
        <v>10.79</v>
      </c>
      <c r="BF3026">
        <v>19.100000000000001</v>
      </c>
      <c r="BG3026">
        <v>24.6</v>
      </c>
      <c r="BI3026">
        <v>2.77</v>
      </c>
      <c r="BJ3026">
        <v>78.86</v>
      </c>
      <c r="BK3026">
        <v>0.92600000000000005</v>
      </c>
    </row>
    <row r="3027" spans="1:63" x14ac:dyDescent="0.3">
      <c r="A3027" t="s">
        <v>210</v>
      </c>
      <c r="B3027" t="s">
        <v>211</v>
      </c>
      <c r="C3027" t="s">
        <v>116</v>
      </c>
      <c r="D3027" s="33">
        <v>44587</v>
      </c>
      <c r="E3027">
        <v>73055083</v>
      </c>
      <c r="F3027">
        <v>624760</v>
      </c>
      <c r="G3027">
        <v>611594.85699999996</v>
      </c>
      <c r="H3027">
        <v>879245</v>
      </c>
      <c r="I3027">
        <v>3809</v>
      </c>
      <c r="J3027">
        <v>2437.143</v>
      </c>
      <c r="K3027">
        <v>219440.598</v>
      </c>
      <c r="L3027">
        <v>1876.635</v>
      </c>
      <c r="M3027">
        <v>1837.09</v>
      </c>
      <c r="N3027">
        <v>2641.049</v>
      </c>
      <c r="O3027">
        <v>11.441000000000001</v>
      </c>
      <c r="P3027">
        <v>7.3209999999999997</v>
      </c>
      <c r="Q3027">
        <v>0.8</v>
      </c>
      <c r="R3027">
        <v>25078</v>
      </c>
      <c r="S3027">
        <v>75.328999999999994</v>
      </c>
      <c r="T3027">
        <v>141695</v>
      </c>
      <c r="U3027">
        <v>425.61900000000003</v>
      </c>
      <c r="X3027">
        <v>137063</v>
      </c>
      <c r="Y3027">
        <v>411.70600000000002</v>
      </c>
      <c r="Z3027">
        <v>2034167</v>
      </c>
      <c r="AA3027">
        <v>782356820</v>
      </c>
      <c r="AB3027">
        <v>2350.0189999999998</v>
      </c>
      <c r="AC3027">
        <v>6.11</v>
      </c>
      <c r="AD3027">
        <v>1918744</v>
      </c>
      <c r="AE3027">
        <v>5.7629999999999999</v>
      </c>
      <c r="AF3027">
        <v>0.23499999999999999</v>
      </c>
      <c r="AG3027">
        <v>4.3</v>
      </c>
      <c r="AH3027" t="s">
        <v>204</v>
      </c>
      <c r="AI3027">
        <v>541043999</v>
      </c>
      <c r="AJ3027">
        <v>250437971</v>
      </c>
      <c r="AK3027">
        <v>212353972</v>
      </c>
      <c r="AL3027">
        <v>88629965</v>
      </c>
      <c r="AM3027">
        <v>767424</v>
      </c>
      <c r="AN3027">
        <v>743414</v>
      </c>
      <c r="AO3027">
        <v>162.96</v>
      </c>
      <c r="AP3027">
        <v>75.430000000000007</v>
      </c>
      <c r="AQ3027">
        <v>63.96</v>
      </c>
      <c r="AR3027">
        <v>26.7</v>
      </c>
      <c r="AS3027">
        <v>2239</v>
      </c>
      <c r="AT3027">
        <v>200469</v>
      </c>
      <c r="AU3027">
        <v>0.06</v>
      </c>
      <c r="AV3027">
        <v>56.02</v>
      </c>
      <c r="AW3027">
        <v>332915074</v>
      </c>
      <c r="AX3027">
        <v>35.607999999999997</v>
      </c>
      <c r="AY3027">
        <v>38.299999999999997</v>
      </c>
      <c r="AZ3027">
        <v>15.413</v>
      </c>
      <c r="BA3027">
        <v>9.7319999999999993</v>
      </c>
      <c r="BB3027">
        <v>54225.446000000004</v>
      </c>
      <c r="BC3027">
        <v>1.2</v>
      </c>
      <c r="BD3027">
        <v>151.089</v>
      </c>
      <c r="BE3027">
        <v>10.79</v>
      </c>
      <c r="BF3027">
        <v>19.100000000000001</v>
      </c>
      <c r="BG3027">
        <v>24.6</v>
      </c>
      <c r="BI3027">
        <v>2.77</v>
      </c>
      <c r="BJ3027">
        <v>78.86</v>
      </c>
      <c r="BK3027">
        <v>0.92600000000000005</v>
      </c>
    </row>
    <row r="3028" spans="1:63" x14ac:dyDescent="0.3">
      <c r="A3028" t="s">
        <v>210</v>
      </c>
      <c r="B3028" t="s">
        <v>211</v>
      </c>
      <c r="C3028" t="s">
        <v>116</v>
      </c>
      <c r="D3028" s="33">
        <v>44588</v>
      </c>
      <c r="E3028">
        <v>73561374</v>
      </c>
      <c r="F3028">
        <v>506291</v>
      </c>
      <c r="G3028">
        <v>579263.14300000004</v>
      </c>
      <c r="H3028">
        <v>881782</v>
      </c>
      <c r="I3028">
        <v>2537</v>
      </c>
      <c r="J3028">
        <v>2390.143</v>
      </c>
      <c r="K3028">
        <v>220961.37899999999</v>
      </c>
      <c r="L3028">
        <v>1520.7809999999999</v>
      </c>
      <c r="M3028">
        <v>1739.973</v>
      </c>
      <c r="N3028">
        <v>2648.6689999999999</v>
      </c>
      <c r="O3028">
        <v>7.6210000000000004</v>
      </c>
      <c r="P3028">
        <v>7.1790000000000003</v>
      </c>
      <c r="Q3028">
        <v>0.78</v>
      </c>
      <c r="R3028">
        <v>24470</v>
      </c>
      <c r="S3028">
        <v>73.501999999999995</v>
      </c>
      <c r="T3028">
        <v>137501</v>
      </c>
      <c r="U3028">
        <v>413.02100000000002</v>
      </c>
      <c r="X3028">
        <v>133674</v>
      </c>
      <c r="Y3028">
        <v>401.52600000000001</v>
      </c>
      <c r="Z3028">
        <v>1992576</v>
      </c>
      <c r="AA3028">
        <v>784349396</v>
      </c>
      <c r="AB3028">
        <v>2356.0039999999999</v>
      </c>
      <c r="AC3028">
        <v>5.9850000000000003</v>
      </c>
      <c r="AD3028">
        <v>1811156</v>
      </c>
      <c r="AE3028">
        <v>5.44</v>
      </c>
      <c r="AF3028">
        <v>0.22600000000000001</v>
      </c>
      <c r="AG3028">
        <v>4.4000000000000004</v>
      </c>
      <c r="AH3028" t="s">
        <v>204</v>
      </c>
      <c r="AI3028">
        <v>541808329</v>
      </c>
      <c r="AJ3028">
        <v>250637116</v>
      </c>
      <c r="AK3028">
        <v>212525468</v>
      </c>
      <c r="AL3028">
        <v>89021532</v>
      </c>
      <c r="AM3028">
        <v>764330</v>
      </c>
      <c r="AN3028">
        <v>722940</v>
      </c>
      <c r="AO3028">
        <v>163.19</v>
      </c>
      <c r="AP3028">
        <v>75.489999999999995</v>
      </c>
      <c r="AQ3028">
        <v>64.010000000000005</v>
      </c>
      <c r="AR3028">
        <v>26.81</v>
      </c>
      <c r="AS3028">
        <v>2177</v>
      </c>
      <c r="AT3028">
        <v>194289</v>
      </c>
      <c r="AU3028">
        <v>5.8999999999999997E-2</v>
      </c>
      <c r="AV3028">
        <v>56.02</v>
      </c>
      <c r="AW3028">
        <v>332915074</v>
      </c>
      <c r="AX3028">
        <v>35.607999999999997</v>
      </c>
      <c r="AY3028">
        <v>38.299999999999997</v>
      </c>
      <c r="AZ3028">
        <v>15.413</v>
      </c>
      <c r="BA3028">
        <v>9.7319999999999993</v>
      </c>
      <c r="BB3028">
        <v>54225.446000000004</v>
      </c>
      <c r="BC3028">
        <v>1.2</v>
      </c>
      <c r="BD3028">
        <v>151.089</v>
      </c>
      <c r="BE3028">
        <v>10.79</v>
      </c>
      <c r="BF3028">
        <v>19.100000000000001</v>
      </c>
      <c r="BG3028">
        <v>24.6</v>
      </c>
      <c r="BI3028">
        <v>2.77</v>
      </c>
      <c r="BJ3028">
        <v>78.86</v>
      </c>
      <c r="BK3028">
        <v>0.92600000000000005</v>
      </c>
    </row>
    <row r="3029" spans="1:63" x14ac:dyDescent="0.3">
      <c r="A3029" t="s">
        <v>210</v>
      </c>
      <c r="B3029" t="s">
        <v>211</v>
      </c>
      <c r="C3029" t="s">
        <v>116</v>
      </c>
      <c r="D3029" s="33">
        <v>44589</v>
      </c>
      <c r="E3029">
        <v>74175780</v>
      </c>
      <c r="F3029">
        <v>614406</v>
      </c>
      <c r="G3029">
        <v>546880.429</v>
      </c>
      <c r="H3029">
        <v>885872</v>
      </c>
      <c r="I3029">
        <v>4090</v>
      </c>
      <c r="J3029">
        <v>2494</v>
      </c>
      <c r="K3029">
        <v>222806.913</v>
      </c>
      <c r="L3029">
        <v>1845.5340000000001</v>
      </c>
      <c r="M3029">
        <v>1642.703</v>
      </c>
      <c r="N3029">
        <v>2660.9549999999999</v>
      </c>
      <c r="O3029">
        <v>12.285</v>
      </c>
      <c r="P3029">
        <v>7.4909999999999997</v>
      </c>
      <c r="Q3029">
        <v>0.76</v>
      </c>
      <c r="R3029">
        <v>24021</v>
      </c>
      <c r="S3029">
        <v>72.153999999999996</v>
      </c>
      <c r="T3029">
        <v>133317</v>
      </c>
      <c r="U3029">
        <v>400.45299999999997</v>
      </c>
      <c r="X3029">
        <v>130453</v>
      </c>
      <c r="Y3029">
        <v>391.851</v>
      </c>
      <c r="Z3029">
        <v>1839299</v>
      </c>
      <c r="AA3029">
        <v>786188695</v>
      </c>
      <c r="AB3029">
        <v>2361.529</v>
      </c>
      <c r="AC3029">
        <v>5.5250000000000004</v>
      </c>
      <c r="AD3029">
        <v>1727106</v>
      </c>
      <c r="AE3029">
        <v>5.1879999999999997</v>
      </c>
      <c r="AF3029">
        <v>0.217</v>
      </c>
      <c r="AG3029">
        <v>4.5999999999999996</v>
      </c>
      <c r="AH3029" t="s">
        <v>204</v>
      </c>
      <c r="AI3029">
        <v>542734098</v>
      </c>
      <c r="AJ3029">
        <v>250867969</v>
      </c>
      <c r="AK3029">
        <v>212730876</v>
      </c>
      <c r="AL3029">
        <v>89507597</v>
      </c>
      <c r="AM3029">
        <v>925769</v>
      </c>
      <c r="AN3029">
        <v>705544</v>
      </c>
      <c r="AO3029">
        <v>163.47</v>
      </c>
      <c r="AP3029">
        <v>75.56</v>
      </c>
      <c r="AQ3029">
        <v>64.069999999999993</v>
      </c>
      <c r="AR3029">
        <v>26.96</v>
      </c>
      <c r="AS3029">
        <v>2125</v>
      </c>
      <c r="AT3029">
        <v>187149</v>
      </c>
      <c r="AU3029">
        <v>5.6000000000000001E-2</v>
      </c>
      <c r="AV3029">
        <v>56.02</v>
      </c>
      <c r="AW3029">
        <v>332915074</v>
      </c>
      <c r="AX3029">
        <v>35.607999999999997</v>
      </c>
      <c r="AY3029">
        <v>38.299999999999997</v>
      </c>
      <c r="AZ3029">
        <v>15.413</v>
      </c>
      <c r="BA3029">
        <v>9.7319999999999993</v>
      </c>
      <c r="BB3029">
        <v>54225.446000000004</v>
      </c>
      <c r="BC3029">
        <v>1.2</v>
      </c>
      <c r="BD3029">
        <v>151.089</v>
      </c>
      <c r="BE3029">
        <v>10.79</v>
      </c>
      <c r="BF3029">
        <v>19.100000000000001</v>
      </c>
      <c r="BG3029">
        <v>24.6</v>
      </c>
      <c r="BI3029">
        <v>2.77</v>
      </c>
      <c r="BJ3029">
        <v>78.86</v>
      </c>
      <c r="BK3029">
        <v>0.92600000000000005</v>
      </c>
    </row>
    <row r="3030" spans="1:63" x14ac:dyDescent="0.3">
      <c r="A3030" t="s">
        <v>210</v>
      </c>
      <c r="B3030" t="s">
        <v>211</v>
      </c>
      <c r="C3030" t="s">
        <v>116</v>
      </c>
      <c r="D3030" s="33">
        <v>44590</v>
      </c>
      <c r="E3030">
        <v>74355127</v>
      </c>
      <c r="F3030">
        <v>179347</v>
      </c>
      <c r="G3030">
        <v>529095.28599999996</v>
      </c>
      <c r="H3030">
        <v>887026</v>
      </c>
      <c r="I3030">
        <v>1154</v>
      </c>
      <c r="J3030">
        <v>2521.7139999999999</v>
      </c>
      <c r="K3030">
        <v>223345.63</v>
      </c>
      <c r="L3030">
        <v>538.71699999999998</v>
      </c>
      <c r="M3030">
        <v>1589.28</v>
      </c>
      <c r="N3030">
        <v>2664.4209999999998</v>
      </c>
      <c r="O3030">
        <v>3.4660000000000002</v>
      </c>
      <c r="P3030">
        <v>7.5750000000000002</v>
      </c>
      <c r="Q3030">
        <v>0.73</v>
      </c>
      <c r="R3030">
        <v>23432</v>
      </c>
      <c r="S3030">
        <v>70.384</v>
      </c>
      <c r="T3030">
        <v>127041</v>
      </c>
      <c r="U3030">
        <v>381.60199999999998</v>
      </c>
      <c r="X3030">
        <v>127721</v>
      </c>
      <c r="Y3030">
        <v>383.64400000000001</v>
      </c>
      <c r="Z3030">
        <v>1195908</v>
      </c>
      <c r="AA3030">
        <v>787384603</v>
      </c>
      <c r="AB3030">
        <v>2365.1219999999998</v>
      </c>
      <c r="AC3030">
        <v>3.5920000000000001</v>
      </c>
      <c r="AD3030">
        <v>1652790</v>
      </c>
      <c r="AE3030">
        <v>4.9649999999999999</v>
      </c>
      <c r="AF3030">
        <v>0.21</v>
      </c>
      <c r="AG3030">
        <v>4.8</v>
      </c>
      <c r="AH3030" t="s">
        <v>204</v>
      </c>
      <c r="AI3030">
        <v>543192816</v>
      </c>
      <c r="AJ3030">
        <v>250990563</v>
      </c>
      <c r="AK3030">
        <v>212840732</v>
      </c>
      <c r="AL3030">
        <v>89732390</v>
      </c>
      <c r="AM3030">
        <v>458718</v>
      </c>
      <c r="AN3030">
        <v>684663</v>
      </c>
      <c r="AO3030">
        <v>163.61000000000001</v>
      </c>
      <c r="AP3030">
        <v>75.599999999999994</v>
      </c>
      <c r="AQ3030">
        <v>64.11</v>
      </c>
      <c r="AR3030">
        <v>27.03</v>
      </c>
      <c r="AS3030">
        <v>2062</v>
      </c>
      <c r="AT3030">
        <v>179666</v>
      </c>
      <c r="AU3030">
        <v>5.3999999999999999E-2</v>
      </c>
      <c r="AV3030">
        <v>56.02</v>
      </c>
      <c r="AW3030">
        <v>332915074</v>
      </c>
      <c r="AX3030">
        <v>35.607999999999997</v>
      </c>
      <c r="AY3030">
        <v>38.299999999999997</v>
      </c>
      <c r="AZ3030">
        <v>15.413</v>
      </c>
      <c r="BA3030">
        <v>9.7319999999999993</v>
      </c>
      <c r="BB3030">
        <v>54225.446000000004</v>
      </c>
      <c r="BC3030">
        <v>1.2</v>
      </c>
      <c r="BD3030">
        <v>151.089</v>
      </c>
      <c r="BE3030">
        <v>10.79</v>
      </c>
      <c r="BF3030">
        <v>19.100000000000001</v>
      </c>
      <c r="BG3030">
        <v>24.6</v>
      </c>
      <c r="BI3030">
        <v>2.77</v>
      </c>
      <c r="BJ3030">
        <v>78.86</v>
      </c>
      <c r="BK3030">
        <v>0.92600000000000005</v>
      </c>
    </row>
    <row r="3031" spans="1:63" x14ac:dyDescent="0.3">
      <c r="A3031" t="s">
        <v>210</v>
      </c>
      <c r="B3031" t="s">
        <v>211</v>
      </c>
      <c r="C3031" t="s">
        <v>116</v>
      </c>
      <c r="D3031" s="33">
        <v>44591</v>
      </c>
      <c r="E3031">
        <v>74553306</v>
      </c>
      <c r="F3031">
        <v>198179</v>
      </c>
      <c r="G3031">
        <v>505231.14299999998</v>
      </c>
      <c r="H3031">
        <v>887479</v>
      </c>
      <c r="I3031">
        <v>453</v>
      </c>
      <c r="J3031">
        <v>2486.4290000000001</v>
      </c>
      <c r="K3031">
        <v>223940.91399999999</v>
      </c>
      <c r="L3031">
        <v>595.28399999999999</v>
      </c>
      <c r="M3031">
        <v>1517.598</v>
      </c>
      <c r="N3031">
        <v>2665.7820000000002</v>
      </c>
      <c r="O3031">
        <v>1.361</v>
      </c>
      <c r="P3031">
        <v>7.4690000000000003</v>
      </c>
      <c r="Q3031">
        <v>0.7</v>
      </c>
      <c r="R3031">
        <v>23196</v>
      </c>
      <c r="S3031">
        <v>69.674999999999997</v>
      </c>
      <c r="T3031">
        <v>125816</v>
      </c>
      <c r="U3031">
        <v>377.92200000000003</v>
      </c>
      <c r="X3031">
        <v>124688</v>
      </c>
      <c r="Y3031">
        <v>374.53399999999999</v>
      </c>
      <c r="Z3031">
        <v>746295</v>
      </c>
      <c r="AA3031">
        <v>788130898</v>
      </c>
      <c r="AB3031">
        <v>2367.3629999999998</v>
      </c>
      <c r="AC3031">
        <v>2.242</v>
      </c>
      <c r="AD3031">
        <v>1599311</v>
      </c>
      <c r="AE3031">
        <v>4.8040000000000003</v>
      </c>
      <c r="AF3031">
        <v>0.20499999999999999</v>
      </c>
      <c r="AG3031">
        <v>4.9000000000000004</v>
      </c>
      <c r="AH3031" t="s">
        <v>204</v>
      </c>
      <c r="AI3031">
        <v>543451593</v>
      </c>
      <c r="AJ3031">
        <v>251063466</v>
      </c>
      <c r="AK3031">
        <v>212906658</v>
      </c>
      <c r="AL3031">
        <v>89851862</v>
      </c>
      <c r="AM3031">
        <v>258777</v>
      </c>
      <c r="AN3031">
        <v>675340</v>
      </c>
      <c r="AO3031">
        <v>163.69</v>
      </c>
      <c r="AP3031">
        <v>75.62</v>
      </c>
      <c r="AQ3031">
        <v>64.13</v>
      </c>
      <c r="AR3031">
        <v>27.06</v>
      </c>
      <c r="AS3031">
        <v>2034</v>
      </c>
      <c r="AT3031">
        <v>176910</v>
      </c>
      <c r="AU3031">
        <v>5.2999999999999999E-2</v>
      </c>
      <c r="AV3031">
        <v>56.02</v>
      </c>
      <c r="AW3031">
        <v>332915074</v>
      </c>
      <c r="AX3031">
        <v>35.607999999999997</v>
      </c>
      <c r="AY3031">
        <v>38.299999999999997</v>
      </c>
      <c r="AZ3031">
        <v>15.413</v>
      </c>
      <c r="BA3031">
        <v>9.7319999999999993</v>
      </c>
      <c r="BB3031">
        <v>54225.446000000004</v>
      </c>
      <c r="BC3031">
        <v>1.2</v>
      </c>
      <c r="BD3031">
        <v>151.089</v>
      </c>
      <c r="BE3031">
        <v>10.79</v>
      </c>
      <c r="BF3031">
        <v>19.100000000000001</v>
      </c>
      <c r="BG3031">
        <v>24.6</v>
      </c>
      <c r="BI3031">
        <v>2.77</v>
      </c>
      <c r="BJ3031">
        <v>78.86</v>
      </c>
      <c r="BK3031">
        <v>0.92600000000000005</v>
      </c>
    </row>
    <row r="3032" spans="1:63" x14ac:dyDescent="0.3">
      <c r="A3032" t="s">
        <v>210</v>
      </c>
      <c r="B3032" t="s">
        <v>211</v>
      </c>
      <c r="C3032" t="s">
        <v>116</v>
      </c>
      <c r="D3032" s="33">
        <v>44592</v>
      </c>
      <c r="E3032">
        <v>75094240</v>
      </c>
      <c r="F3032">
        <v>540934</v>
      </c>
      <c r="G3032">
        <v>451146.14299999998</v>
      </c>
      <c r="H3032">
        <v>890139</v>
      </c>
      <c r="I3032">
        <v>2660</v>
      </c>
      <c r="J3032">
        <v>2553.4290000000001</v>
      </c>
      <c r="K3032">
        <v>225565.755</v>
      </c>
      <c r="L3032">
        <v>1624.8409999999999</v>
      </c>
      <c r="M3032">
        <v>1355.1389999999999</v>
      </c>
      <c r="N3032">
        <v>2673.7719999999999</v>
      </c>
      <c r="O3032">
        <v>7.99</v>
      </c>
      <c r="P3032">
        <v>7.67</v>
      </c>
      <c r="Q3032">
        <v>0.67</v>
      </c>
      <c r="R3032">
        <v>22909</v>
      </c>
      <c r="S3032">
        <v>68.813000000000002</v>
      </c>
      <c r="T3032">
        <v>124054</v>
      </c>
      <c r="U3032">
        <v>372.63</v>
      </c>
      <c r="X3032">
        <v>121060</v>
      </c>
      <c r="Y3032">
        <v>363.63600000000002</v>
      </c>
      <c r="Z3032">
        <v>1230570</v>
      </c>
      <c r="AA3032">
        <v>789361468</v>
      </c>
      <c r="AB3032">
        <v>2371.06</v>
      </c>
      <c r="AC3032">
        <v>3.6960000000000002</v>
      </c>
      <c r="AD3032">
        <v>1560079</v>
      </c>
      <c r="AE3032">
        <v>4.6859999999999999</v>
      </c>
      <c r="AF3032">
        <v>0.19600000000000001</v>
      </c>
      <c r="AG3032">
        <v>5.0999999999999996</v>
      </c>
      <c r="AH3032" t="s">
        <v>204</v>
      </c>
      <c r="AI3032">
        <v>544063217</v>
      </c>
      <c r="AJ3032">
        <v>251224995</v>
      </c>
      <c r="AK3032">
        <v>213061496</v>
      </c>
      <c r="AL3032">
        <v>90145212</v>
      </c>
      <c r="AM3032">
        <v>611624</v>
      </c>
      <c r="AN3032">
        <v>652311</v>
      </c>
      <c r="AO3032">
        <v>163.87</v>
      </c>
      <c r="AP3032">
        <v>75.67</v>
      </c>
      <c r="AQ3032">
        <v>64.17</v>
      </c>
      <c r="AR3032">
        <v>27.15</v>
      </c>
      <c r="AS3032">
        <v>1965</v>
      </c>
      <c r="AT3032">
        <v>170667</v>
      </c>
      <c r="AU3032">
        <v>5.0999999999999997E-2</v>
      </c>
      <c r="AV3032">
        <v>56.02</v>
      </c>
      <c r="AW3032">
        <v>332915074</v>
      </c>
      <c r="AX3032">
        <v>35.607999999999997</v>
      </c>
      <c r="AY3032">
        <v>38.299999999999997</v>
      </c>
      <c r="AZ3032">
        <v>15.413</v>
      </c>
      <c r="BA3032">
        <v>9.7319999999999993</v>
      </c>
      <c r="BB3032">
        <v>54225.446000000004</v>
      </c>
      <c r="BC3032">
        <v>1.2</v>
      </c>
      <c r="BD3032">
        <v>151.089</v>
      </c>
      <c r="BE3032">
        <v>10.79</v>
      </c>
      <c r="BF3032">
        <v>19.100000000000001</v>
      </c>
      <c r="BG3032">
        <v>24.6</v>
      </c>
      <c r="BI3032">
        <v>2.77</v>
      </c>
      <c r="BJ3032">
        <v>78.86</v>
      </c>
      <c r="BK3032">
        <v>0.92600000000000005</v>
      </c>
    </row>
    <row r="3033" spans="1:63" x14ac:dyDescent="0.3">
      <c r="A3033" t="s">
        <v>210</v>
      </c>
      <c r="B3033" t="s">
        <v>211</v>
      </c>
      <c r="C3033" t="s">
        <v>116</v>
      </c>
      <c r="D3033" s="33">
        <v>44593</v>
      </c>
      <c r="E3033">
        <v>75420151</v>
      </c>
      <c r="F3033">
        <v>325911</v>
      </c>
      <c r="G3033">
        <v>427118.28600000002</v>
      </c>
      <c r="H3033">
        <v>893471</v>
      </c>
      <c r="I3033">
        <v>3332</v>
      </c>
      <c r="J3033">
        <v>2576.4290000000001</v>
      </c>
      <c r="K3033">
        <v>226544.71599999999</v>
      </c>
      <c r="L3033">
        <v>978.96100000000001</v>
      </c>
      <c r="M3033">
        <v>1282.9649999999999</v>
      </c>
      <c r="N3033">
        <v>2683.7809999999999</v>
      </c>
      <c r="O3033">
        <v>10.009</v>
      </c>
      <c r="P3033">
        <v>7.7389999999999999</v>
      </c>
      <c r="Q3033">
        <v>0.65</v>
      </c>
      <c r="R3033">
        <v>22670</v>
      </c>
      <c r="S3033">
        <v>68.094999999999999</v>
      </c>
      <c r="T3033">
        <v>120535</v>
      </c>
      <c r="U3033">
        <v>362.05900000000003</v>
      </c>
      <c r="X3033">
        <v>116766</v>
      </c>
      <c r="Y3033">
        <v>350.738</v>
      </c>
      <c r="Z3033">
        <v>1758594</v>
      </c>
      <c r="AA3033">
        <v>791120062</v>
      </c>
      <c r="AB3033">
        <v>2376.3420000000001</v>
      </c>
      <c r="AC3033">
        <v>5.282</v>
      </c>
      <c r="AD3033">
        <v>1542487</v>
      </c>
      <c r="AE3033">
        <v>4.633</v>
      </c>
      <c r="AF3033">
        <v>0.184</v>
      </c>
      <c r="AG3033">
        <v>5.4</v>
      </c>
      <c r="AH3033" t="s">
        <v>204</v>
      </c>
      <c r="AI3033">
        <v>544650853</v>
      </c>
      <c r="AJ3033">
        <v>251374688</v>
      </c>
      <c r="AK3033">
        <v>213217057</v>
      </c>
      <c r="AL3033">
        <v>90425075</v>
      </c>
      <c r="AM3033">
        <v>587636</v>
      </c>
      <c r="AN3033">
        <v>624897</v>
      </c>
      <c r="AO3033">
        <v>164.05</v>
      </c>
      <c r="AP3033">
        <v>75.709999999999994</v>
      </c>
      <c r="AQ3033">
        <v>64.22</v>
      </c>
      <c r="AR3033">
        <v>27.24</v>
      </c>
      <c r="AS3033">
        <v>1882</v>
      </c>
      <c r="AT3033">
        <v>162665</v>
      </c>
      <c r="AU3033">
        <v>4.9000000000000002E-2</v>
      </c>
      <c r="AV3033">
        <v>58.8</v>
      </c>
      <c r="AW3033">
        <v>332915074</v>
      </c>
      <c r="AX3033">
        <v>35.607999999999997</v>
      </c>
      <c r="AY3033">
        <v>38.299999999999997</v>
      </c>
      <c r="AZ3033">
        <v>15.413</v>
      </c>
      <c r="BA3033">
        <v>9.7319999999999993</v>
      </c>
      <c r="BB3033">
        <v>54225.446000000004</v>
      </c>
      <c r="BC3033">
        <v>1.2</v>
      </c>
      <c r="BD3033">
        <v>151.089</v>
      </c>
      <c r="BE3033">
        <v>10.79</v>
      </c>
      <c r="BF3033">
        <v>19.100000000000001</v>
      </c>
      <c r="BG3033">
        <v>24.6</v>
      </c>
      <c r="BI3033">
        <v>2.77</v>
      </c>
      <c r="BJ3033">
        <v>78.86</v>
      </c>
      <c r="BK3033">
        <v>0.92600000000000005</v>
      </c>
    </row>
    <row r="3034" spans="1:63" x14ac:dyDescent="0.3">
      <c r="A3034" t="s">
        <v>210</v>
      </c>
      <c r="B3034" t="s">
        <v>211</v>
      </c>
      <c r="C3034" t="s">
        <v>116</v>
      </c>
      <c r="D3034" s="33">
        <v>44594</v>
      </c>
      <c r="E3034">
        <v>75749528</v>
      </c>
      <c r="F3034">
        <v>329377</v>
      </c>
      <c r="G3034">
        <v>384920.71399999998</v>
      </c>
      <c r="H3034">
        <v>897039</v>
      </c>
      <c r="I3034">
        <v>3568</v>
      </c>
      <c r="J3034">
        <v>2542</v>
      </c>
      <c r="K3034">
        <v>227534.08900000001</v>
      </c>
      <c r="L3034">
        <v>989.37199999999996</v>
      </c>
      <c r="M3034">
        <v>1156.213</v>
      </c>
      <c r="N3034">
        <v>2694.498</v>
      </c>
      <c r="O3034">
        <v>10.717000000000001</v>
      </c>
      <c r="P3034">
        <v>7.6360000000000001</v>
      </c>
      <c r="Q3034">
        <v>0.63</v>
      </c>
      <c r="R3034">
        <v>21913</v>
      </c>
      <c r="S3034">
        <v>65.822000000000003</v>
      </c>
      <c r="T3034">
        <v>117188</v>
      </c>
      <c r="U3034">
        <v>352.00599999999997</v>
      </c>
      <c r="X3034">
        <v>112422</v>
      </c>
      <c r="Y3034">
        <v>337.69</v>
      </c>
      <c r="Z3034">
        <v>1875556</v>
      </c>
      <c r="AA3034">
        <v>792995618</v>
      </c>
      <c r="AB3034">
        <v>2381.9760000000001</v>
      </c>
      <c r="AC3034">
        <v>5.6340000000000003</v>
      </c>
      <c r="AD3034">
        <v>1519828</v>
      </c>
      <c r="AE3034">
        <v>4.5650000000000004</v>
      </c>
      <c r="AF3034">
        <v>0.17199999999999999</v>
      </c>
      <c r="AG3034">
        <v>5.8</v>
      </c>
      <c r="AH3034" t="s">
        <v>204</v>
      </c>
      <c r="AI3034">
        <v>545198812</v>
      </c>
      <c r="AJ3034">
        <v>251516481</v>
      </c>
      <c r="AK3034">
        <v>213367347</v>
      </c>
      <c r="AL3034">
        <v>90679339</v>
      </c>
      <c r="AM3034">
        <v>547959</v>
      </c>
      <c r="AN3034">
        <v>593545</v>
      </c>
      <c r="AO3034">
        <v>164.21</v>
      </c>
      <c r="AP3034">
        <v>75.760000000000005</v>
      </c>
      <c r="AQ3034">
        <v>64.27</v>
      </c>
      <c r="AR3034">
        <v>27.31</v>
      </c>
      <c r="AS3034">
        <v>1788</v>
      </c>
      <c r="AT3034">
        <v>154073</v>
      </c>
      <c r="AU3034">
        <v>4.5999999999999999E-2</v>
      </c>
      <c r="AV3034">
        <v>58.8</v>
      </c>
      <c r="AW3034">
        <v>332915074</v>
      </c>
      <c r="AX3034">
        <v>35.607999999999997</v>
      </c>
      <c r="AY3034">
        <v>38.299999999999997</v>
      </c>
      <c r="AZ3034">
        <v>15.413</v>
      </c>
      <c r="BA3034">
        <v>9.7319999999999993</v>
      </c>
      <c r="BB3034">
        <v>54225.446000000004</v>
      </c>
      <c r="BC3034">
        <v>1.2</v>
      </c>
      <c r="BD3034">
        <v>151.089</v>
      </c>
      <c r="BE3034">
        <v>10.79</v>
      </c>
      <c r="BF3034">
        <v>19.100000000000001</v>
      </c>
      <c r="BG3034">
        <v>24.6</v>
      </c>
      <c r="BI3034">
        <v>2.77</v>
      </c>
      <c r="BJ3034">
        <v>78.86</v>
      </c>
      <c r="BK3034">
        <v>0.92600000000000005</v>
      </c>
    </row>
    <row r="3035" spans="1:63" x14ac:dyDescent="0.3">
      <c r="A3035" t="s">
        <v>210</v>
      </c>
      <c r="B3035" t="s">
        <v>211</v>
      </c>
      <c r="C3035" t="s">
        <v>116</v>
      </c>
      <c r="D3035" s="33">
        <v>44595</v>
      </c>
      <c r="E3035">
        <v>76024609</v>
      </c>
      <c r="F3035">
        <v>275081</v>
      </c>
      <c r="G3035">
        <v>351890.71399999998</v>
      </c>
      <c r="H3035">
        <v>899452</v>
      </c>
      <c r="I3035">
        <v>2413</v>
      </c>
      <c r="J3035">
        <v>2524.2860000000001</v>
      </c>
      <c r="K3035">
        <v>228360.36900000001</v>
      </c>
      <c r="L3035">
        <v>826.28</v>
      </c>
      <c r="M3035">
        <v>1056.998</v>
      </c>
      <c r="N3035">
        <v>2701.7460000000001</v>
      </c>
      <c r="O3035">
        <v>7.2480000000000002</v>
      </c>
      <c r="P3035">
        <v>7.5819999999999999</v>
      </c>
      <c r="Q3035">
        <v>0.62</v>
      </c>
      <c r="R3035">
        <v>21333</v>
      </c>
      <c r="S3035">
        <v>64.078999999999994</v>
      </c>
      <c r="T3035">
        <v>112670</v>
      </c>
      <c r="U3035">
        <v>338.435</v>
      </c>
      <c r="X3035">
        <v>108173</v>
      </c>
      <c r="Y3035">
        <v>324.92700000000002</v>
      </c>
      <c r="Z3035">
        <v>1587368</v>
      </c>
      <c r="AA3035">
        <v>794582986</v>
      </c>
      <c r="AB3035">
        <v>2386.7440000000001</v>
      </c>
      <c r="AC3035">
        <v>4.7679999999999998</v>
      </c>
      <c r="AD3035">
        <v>1461941</v>
      </c>
      <c r="AE3035">
        <v>4.391</v>
      </c>
      <c r="AF3035">
        <v>0.16200000000000001</v>
      </c>
      <c r="AG3035">
        <v>6.2</v>
      </c>
      <c r="AH3035" t="s">
        <v>204</v>
      </c>
      <c r="AI3035">
        <v>545698212</v>
      </c>
      <c r="AJ3035">
        <v>251645084</v>
      </c>
      <c r="AK3035">
        <v>213503604</v>
      </c>
      <c r="AL3035">
        <v>90911722</v>
      </c>
      <c r="AM3035">
        <v>499400</v>
      </c>
      <c r="AN3035">
        <v>555698</v>
      </c>
      <c r="AO3035">
        <v>164.36</v>
      </c>
      <c r="AP3035">
        <v>75.790000000000006</v>
      </c>
      <c r="AQ3035">
        <v>64.31</v>
      </c>
      <c r="AR3035">
        <v>27.38</v>
      </c>
      <c r="AS3035">
        <v>1674</v>
      </c>
      <c r="AT3035">
        <v>143995</v>
      </c>
      <c r="AU3035">
        <v>4.2999999999999997E-2</v>
      </c>
      <c r="AV3035">
        <v>58.8</v>
      </c>
      <c r="AW3035">
        <v>332915074</v>
      </c>
      <c r="AX3035">
        <v>35.607999999999997</v>
      </c>
      <c r="AY3035">
        <v>38.299999999999997</v>
      </c>
      <c r="AZ3035">
        <v>15.413</v>
      </c>
      <c r="BA3035">
        <v>9.7319999999999993</v>
      </c>
      <c r="BB3035">
        <v>54225.446000000004</v>
      </c>
      <c r="BC3035">
        <v>1.2</v>
      </c>
      <c r="BD3035">
        <v>151.089</v>
      </c>
      <c r="BE3035">
        <v>10.79</v>
      </c>
      <c r="BF3035">
        <v>19.100000000000001</v>
      </c>
      <c r="BG3035">
        <v>24.6</v>
      </c>
      <c r="BI3035">
        <v>2.77</v>
      </c>
      <c r="BJ3035">
        <v>78.86</v>
      </c>
      <c r="BK3035">
        <v>0.92600000000000005</v>
      </c>
    </row>
    <row r="3036" spans="1:63" x14ac:dyDescent="0.3">
      <c r="A3036" t="s">
        <v>210</v>
      </c>
      <c r="B3036" t="s">
        <v>211</v>
      </c>
      <c r="C3036" t="s">
        <v>116</v>
      </c>
      <c r="D3036" s="33">
        <v>44596</v>
      </c>
      <c r="E3036">
        <v>76379876</v>
      </c>
      <c r="F3036">
        <v>355267</v>
      </c>
      <c r="G3036">
        <v>314870.85700000002</v>
      </c>
      <c r="H3036">
        <v>903564</v>
      </c>
      <c r="I3036">
        <v>4112</v>
      </c>
      <c r="J3036">
        <v>2527.4290000000001</v>
      </c>
      <c r="K3036">
        <v>229427.50899999999</v>
      </c>
      <c r="L3036">
        <v>1067.1400000000001</v>
      </c>
      <c r="M3036">
        <v>945.79899999999998</v>
      </c>
      <c r="N3036">
        <v>2714.098</v>
      </c>
      <c r="O3036">
        <v>12.351000000000001</v>
      </c>
      <c r="P3036">
        <v>7.5919999999999996</v>
      </c>
      <c r="Q3036">
        <v>0.62</v>
      </c>
      <c r="R3036">
        <v>20574</v>
      </c>
      <c r="S3036">
        <v>61.8</v>
      </c>
      <c r="T3036">
        <v>107683</v>
      </c>
      <c r="U3036">
        <v>323.45499999999998</v>
      </c>
      <c r="X3036">
        <v>102942</v>
      </c>
      <c r="Y3036">
        <v>309.214</v>
      </c>
      <c r="Z3036">
        <v>1466869</v>
      </c>
      <c r="AA3036">
        <v>796049855</v>
      </c>
      <c r="AB3036">
        <v>2391.15</v>
      </c>
      <c r="AC3036">
        <v>4.4059999999999997</v>
      </c>
      <c r="AD3036">
        <v>1408737</v>
      </c>
      <c r="AE3036">
        <v>4.2320000000000002</v>
      </c>
      <c r="AF3036">
        <v>0.152</v>
      </c>
      <c r="AG3036">
        <v>6.6</v>
      </c>
      <c r="AH3036" t="s">
        <v>204</v>
      </c>
      <c r="AI3036">
        <v>546330124</v>
      </c>
      <c r="AJ3036">
        <v>251798112</v>
      </c>
      <c r="AK3036">
        <v>213683108</v>
      </c>
      <c r="AL3036">
        <v>91208029</v>
      </c>
      <c r="AM3036">
        <v>631912</v>
      </c>
      <c r="AN3036">
        <v>513718</v>
      </c>
      <c r="AO3036">
        <v>164.55</v>
      </c>
      <c r="AP3036">
        <v>75.84</v>
      </c>
      <c r="AQ3036">
        <v>64.36</v>
      </c>
      <c r="AR3036">
        <v>27.47</v>
      </c>
      <c r="AS3036">
        <v>1547</v>
      </c>
      <c r="AT3036">
        <v>132878</v>
      </c>
      <c r="AU3036">
        <v>0.04</v>
      </c>
      <c r="AV3036">
        <v>58.8</v>
      </c>
      <c r="AW3036">
        <v>332915074</v>
      </c>
      <c r="AX3036">
        <v>35.607999999999997</v>
      </c>
      <c r="AY3036">
        <v>38.299999999999997</v>
      </c>
      <c r="AZ3036">
        <v>15.413</v>
      </c>
      <c r="BA3036">
        <v>9.7319999999999993</v>
      </c>
      <c r="BB3036">
        <v>54225.446000000004</v>
      </c>
      <c r="BC3036">
        <v>1.2</v>
      </c>
      <c r="BD3036">
        <v>151.089</v>
      </c>
      <c r="BE3036">
        <v>10.79</v>
      </c>
      <c r="BF3036">
        <v>19.100000000000001</v>
      </c>
      <c r="BG3036">
        <v>24.6</v>
      </c>
      <c r="BI3036">
        <v>2.77</v>
      </c>
      <c r="BJ3036">
        <v>78.86</v>
      </c>
      <c r="BK3036">
        <v>0.92600000000000005</v>
      </c>
    </row>
    <row r="3037" spans="1:63" x14ac:dyDescent="0.3">
      <c r="A3037" t="s">
        <v>210</v>
      </c>
      <c r="B3037" t="s">
        <v>211</v>
      </c>
      <c r="C3037" t="s">
        <v>116</v>
      </c>
      <c r="D3037" s="33">
        <v>44597</v>
      </c>
      <c r="E3037">
        <v>76466650</v>
      </c>
      <c r="F3037">
        <v>86774</v>
      </c>
      <c r="G3037">
        <v>301646.14299999998</v>
      </c>
      <c r="H3037">
        <v>904429</v>
      </c>
      <c r="I3037">
        <v>865</v>
      </c>
      <c r="J3037">
        <v>2486.143</v>
      </c>
      <c r="K3037">
        <v>229688.158</v>
      </c>
      <c r="L3037">
        <v>260.649</v>
      </c>
      <c r="M3037">
        <v>906.07500000000005</v>
      </c>
      <c r="N3037">
        <v>2716.6959999999999</v>
      </c>
      <c r="O3037">
        <v>2.5979999999999999</v>
      </c>
      <c r="P3037">
        <v>7.468</v>
      </c>
      <c r="Q3037">
        <v>0.61</v>
      </c>
      <c r="R3037">
        <v>19642</v>
      </c>
      <c r="S3037">
        <v>59</v>
      </c>
      <c r="T3037">
        <v>101694</v>
      </c>
      <c r="U3037">
        <v>305.46499999999997</v>
      </c>
      <c r="X3037">
        <v>98264</v>
      </c>
      <c r="Y3037">
        <v>295.16199999999998</v>
      </c>
      <c r="Z3037">
        <v>1109992</v>
      </c>
      <c r="AA3037">
        <v>797159847</v>
      </c>
      <c r="AB3037">
        <v>2394.4839999999999</v>
      </c>
      <c r="AC3037">
        <v>3.3340000000000001</v>
      </c>
      <c r="AD3037">
        <v>1396463</v>
      </c>
      <c r="AE3037">
        <v>4.1950000000000003</v>
      </c>
      <c r="AF3037">
        <v>0.14399999999999999</v>
      </c>
      <c r="AG3037">
        <v>6.9</v>
      </c>
      <c r="AH3037" t="s">
        <v>204</v>
      </c>
      <c r="AI3037">
        <v>546753956</v>
      </c>
      <c r="AJ3037">
        <v>251906896</v>
      </c>
      <c r="AK3037">
        <v>213812434</v>
      </c>
      <c r="AL3037">
        <v>91391816</v>
      </c>
      <c r="AM3037">
        <v>423832</v>
      </c>
      <c r="AN3037">
        <v>508734</v>
      </c>
      <c r="AO3037">
        <v>164.68</v>
      </c>
      <c r="AP3037">
        <v>75.87</v>
      </c>
      <c r="AQ3037">
        <v>64.400000000000006</v>
      </c>
      <c r="AR3037">
        <v>27.53</v>
      </c>
      <c r="AS3037">
        <v>1532</v>
      </c>
      <c r="AT3037">
        <v>130905</v>
      </c>
      <c r="AU3037">
        <v>3.9E-2</v>
      </c>
      <c r="AV3037">
        <v>58.8</v>
      </c>
      <c r="AW3037">
        <v>332915074</v>
      </c>
      <c r="AX3037">
        <v>35.607999999999997</v>
      </c>
      <c r="AY3037">
        <v>38.299999999999997</v>
      </c>
      <c r="AZ3037">
        <v>15.413</v>
      </c>
      <c r="BA3037">
        <v>9.7319999999999993</v>
      </c>
      <c r="BB3037">
        <v>54225.446000000004</v>
      </c>
      <c r="BC3037">
        <v>1.2</v>
      </c>
      <c r="BD3037">
        <v>151.089</v>
      </c>
      <c r="BE3037">
        <v>10.79</v>
      </c>
      <c r="BF3037">
        <v>19.100000000000001</v>
      </c>
      <c r="BG3037">
        <v>24.6</v>
      </c>
      <c r="BI3037">
        <v>2.77</v>
      </c>
      <c r="BJ3037">
        <v>78.86</v>
      </c>
      <c r="BK3037">
        <v>0.92600000000000005</v>
      </c>
    </row>
    <row r="3038" spans="1:63" x14ac:dyDescent="0.3">
      <c r="A3038" t="s">
        <v>210</v>
      </c>
      <c r="B3038" t="s">
        <v>211</v>
      </c>
      <c r="C3038" t="s">
        <v>116</v>
      </c>
      <c r="D3038" s="33">
        <v>44598</v>
      </c>
      <c r="E3038">
        <v>76550227</v>
      </c>
      <c r="F3038">
        <v>83577</v>
      </c>
      <c r="G3038">
        <v>285274.429</v>
      </c>
      <c r="H3038">
        <v>904874</v>
      </c>
      <c r="I3038">
        <v>445</v>
      </c>
      <c r="J3038">
        <v>2485</v>
      </c>
      <c r="K3038">
        <v>229939.204</v>
      </c>
      <c r="L3038">
        <v>251.04599999999999</v>
      </c>
      <c r="M3038">
        <v>856.899</v>
      </c>
      <c r="N3038">
        <v>2718.0329999999999</v>
      </c>
      <c r="O3038">
        <v>1.337</v>
      </c>
      <c r="P3038">
        <v>7.4640000000000004</v>
      </c>
      <c r="Q3038">
        <v>0.59</v>
      </c>
      <c r="R3038">
        <v>19280</v>
      </c>
      <c r="S3038">
        <v>57.912999999999997</v>
      </c>
      <c r="T3038">
        <v>99092</v>
      </c>
      <c r="U3038">
        <v>297.649</v>
      </c>
      <c r="X3038">
        <v>94811</v>
      </c>
      <c r="Y3038">
        <v>284.79000000000002</v>
      </c>
      <c r="Z3038">
        <v>621993</v>
      </c>
      <c r="AA3038">
        <v>797781840</v>
      </c>
      <c r="AB3038">
        <v>2396.3519999999999</v>
      </c>
      <c r="AC3038">
        <v>1.8680000000000001</v>
      </c>
      <c r="AD3038">
        <v>1378706</v>
      </c>
      <c r="AE3038">
        <v>4.141</v>
      </c>
      <c r="AF3038">
        <v>0.13900000000000001</v>
      </c>
      <c r="AG3038">
        <v>7.2</v>
      </c>
      <c r="AH3038" t="s">
        <v>204</v>
      </c>
      <c r="AI3038">
        <v>546960460</v>
      </c>
      <c r="AJ3038">
        <v>251966151</v>
      </c>
      <c r="AK3038">
        <v>213871278</v>
      </c>
      <c r="AL3038">
        <v>91479390</v>
      </c>
      <c r="AM3038">
        <v>206504</v>
      </c>
      <c r="AN3038">
        <v>501267</v>
      </c>
      <c r="AO3038">
        <v>164.74</v>
      </c>
      <c r="AP3038">
        <v>75.89</v>
      </c>
      <c r="AQ3038">
        <v>64.42</v>
      </c>
      <c r="AR3038">
        <v>27.55</v>
      </c>
      <c r="AS3038">
        <v>1510</v>
      </c>
      <c r="AT3038">
        <v>128955</v>
      </c>
      <c r="AU3038">
        <v>3.9E-2</v>
      </c>
      <c r="AV3038">
        <v>58.8</v>
      </c>
      <c r="AW3038">
        <v>332915074</v>
      </c>
      <c r="AX3038">
        <v>35.607999999999997</v>
      </c>
      <c r="AY3038">
        <v>38.299999999999997</v>
      </c>
      <c r="AZ3038">
        <v>15.413</v>
      </c>
      <c r="BA3038">
        <v>9.7319999999999993</v>
      </c>
      <c r="BB3038">
        <v>54225.446000000004</v>
      </c>
      <c r="BC3038">
        <v>1.2</v>
      </c>
      <c r="BD3038">
        <v>151.089</v>
      </c>
      <c r="BE3038">
        <v>10.79</v>
      </c>
      <c r="BF3038">
        <v>19.100000000000001</v>
      </c>
      <c r="BG3038">
        <v>24.6</v>
      </c>
      <c r="BI3038">
        <v>2.77</v>
      </c>
      <c r="BJ3038">
        <v>78.86</v>
      </c>
      <c r="BK3038">
        <v>0.92600000000000005</v>
      </c>
    </row>
    <row r="3039" spans="1:63" x14ac:dyDescent="0.3">
      <c r="A3039" t="s">
        <v>210</v>
      </c>
      <c r="B3039" t="s">
        <v>211</v>
      </c>
      <c r="C3039" t="s">
        <v>116</v>
      </c>
      <c r="D3039" s="33">
        <v>44599</v>
      </c>
      <c r="E3039">
        <v>76895974</v>
      </c>
      <c r="F3039">
        <v>345747</v>
      </c>
      <c r="G3039">
        <v>257390.571</v>
      </c>
      <c r="H3039">
        <v>907960</v>
      </c>
      <c r="I3039">
        <v>3086</v>
      </c>
      <c r="J3039">
        <v>2545.857</v>
      </c>
      <c r="K3039">
        <v>230977.74799999999</v>
      </c>
      <c r="L3039">
        <v>1038.5440000000001</v>
      </c>
      <c r="M3039">
        <v>773.14200000000005</v>
      </c>
      <c r="N3039">
        <v>2727.3020000000001</v>
      </c>
      <c r="O3039">
        <v>9.27</v>
      </c>
      <c r="P3039">
        <v>7.6470000000000002</v>
      </c>
      <c r="Q3039">
        <v>0.57999999999999996</v>
      </c>
      <c r="R3039">
        <v>18979</v>
      </c>
      <c r="S3039">
        <v>57.009</v>
      </c>
      <c r="T3039">
        <v>97284</v>
      </c>
      <c r="U3039">
        <v>292.21899999999999</v>
      </c>
      <c r="X3039">
        <v>91377</v>
      </c>
      <c r="Y3039">
        <v>274.47500000000002</v>
      </c>
      <c r="Z3039">
        <v>1212170</v>
      </c>
      <c r="AA3039">
        <v>798994010</v>
      </c>
      <c r="AB3039">
        <v>2399.9929999999999</v>
      </c>
      <c r="AC3039">
        <v>3.641</v>
      </c>
      <c r="AD3039">
        <v>1376077</v>
      </c>
      <c r="AE3039">
        <v>4.133</v>
      </c>
      <c r="AF3039">
        <v>0.13100000000000001</v>
      </c>
      <c r="AG3039">
        <v>7.6</v>
      </c>
      <c r="AH3039" t="s">
        <v>204</v>
      </c>
      <c r="AI3039">
        <v>547425437</v>
      </c>
      <c r="AJ3039">
        <v>252093061</v>
      </c>
      <c r="AK3039">
        <v>213999582</v>
      </c>
      <c r="AL3039">
        <v>91685792</v>
      </c>
      <c r="AM3039">
        <v>464977</v>
      </c>
      <c r="AN3039">
        <v>480317</v>
      </c>
      <c r="AO3039">
        <v>164.88</v>
      </c>
      <c r="AP3039">
        <v>75.930000000000007</v>
      </c>
      <c r="AQ3039">
        <v>64.459999999999994</v>
      </c>
      <c r="AR3039">
        <v>27.62</v>
      </c>
      <c r="AS3039">
        <v>1447</v>
      </c>
      <c r="AT3039">
        <v>124009</v>
      </c>
      <c r="AU3039">
        <v>3.6999999999999998E-2</v>
      </c>
      <c r="AV3039">
        <v>58.8</v>
      </c>
      <c r="AW3039">
        <v>332915074</v>
      </c>
      <c r="AX3039">
        <v>35.607999999999997</v>
      </c>
      <c r="AY3039">
        <v>38.299999999999997</v>
      </c>
      <c r="AZ3039">
        <v>15.413</v>
      </c>
      <c r="BA3039">
        <v>9.7319999999999993</v>
      </c>
      <c r="BB3039">
        <v>54225.446000000004</v>
      </c>
      <c r="BC3039">
        <v>1.2</v>
      </c>
      <c r="BD3039">
        <v>151.089</v>
      </c>
      <c r="BE3039">
        <v>10.79</v>
      </c>
      <c r="BF3039">
        <v>19.100000000000001</v>
      </c>
      <c r="BG3039">
        <v>24.6</v>
      </c>
      <c r="BI3039">
        <v>2.77</v>
      </c>
      <c r="BJ3039">
        <v>78.86</v>
      </c>
      <c r="BK3039">
        <v>0.92600000000000005</v>
      </c>
    </row>
    <row r="3040" spans="1:63" x14ac:dyDescent="0.3">
      <c r="A3040" t="s">
        <v>210</v>
      </c>
      <c r="B3040" t="s">
        <v>211</v>
      </c>
      <c r="C3040" t="s">
        <v>116</v>
      </c>
      <c r="D3040" s="33">
        <v>44600</v>
      </c>
      <c r="E3040">
        <v>77110845</v>
      </c>
      <c r="F3040">
        <v>214871</v>
      </c>
      <c r="G3040">
        <v>241527.71400000001</v>
      </c>
      <c r="H3040">
        <v>910950</v>
      </c>
      <c r="I3040">
        <v>2990</v>
      </c>
      <c r="J3040">
        <v>2497</v>
      </c>
      <c r="K3040">
        <v>231623.171</v>
      </c>
      <c r="L3040">
        <v>645.423</v>
      </c>
      <c r="M3040">
        <v>725.49300000000005</v>
      </c>
      <c r="N3040">
        <v>2736.2829999999999</v>
      </c>
      <c r="O3040">
        <v>8.9809999999999999</v>
      </c>
      <c r="P3040">
        <v>7.5</v>
      </c>
      <c r="Q3040">
        <v>0.56000000000000005</v>
      </c>
      <c r="R3040">
        <v>18351</v>
      </c>
      <c r="S3040">
        <v>55.122</v>
      </c>
      <c r="T3040">
        <v>93609</v>
      </c>
      <c r="U3040">
        <v>281.18</v>
      </c>
      <c r="X3040">
        <v>87093</v>
      </c>
      <c r="Y3040">
        <v>261.60700000000003</v>
      </c>
      <c r="Z3040">
        <v>1616789</v>
      </c>
      <c r="AA3040">
        <v>800610799</v>
      </c>
      <c r="AB3040">
        <v>2404.85</v>
      </c>
      <c r="AC3040">
        <v>4.8559999999999999</v>
      </c>
      <c r="AD3040">
        <v>1355820</v>
      </c>
      <c r="AE3040">
        <v>4.0730000000000004</v>
      </c>
      <c r="AF3040">
        <v>0.122</v>
      </c>
      <c r="AG3040">
        <v>8.1999999999999993</v>
      </c>
      <c r="AH3040" t="s">
        <v>204</v>
      </c>
      <c r="AI3040">
        <v>547908018</v>
      </c>
      <c r="AJ3040">
        <v>252217605</v>
      </c>
      <c r="AK3040">
        <v>214141160</v>
      </c>
      <c r="AL3040">
        <v>91898485</v>
      </c>
      <c r="AM3040">
        <v>482581</v>
      </c>
      <c r="AN3040">
        <v>465309</v>
      </c>
      <c r="AO3040">
        <v>165.03</v>
      </c>
      <c r="AP3040">
        <v>75.97</v>
      </c>
      <c r="AQ3040">
        <v>64.5</v>
      </c>
      <c r="AR3040">
        <v>27.68</v>
      </c>
      <c r="AS3040">
        <v>1401</v>
      </c>
      <c r="AT3040">
        <v>120417</v>
      </c>
      <c r="AU3040">
        <v>3.5999999999999997E-2</v>
      </c>
      <c r="AV3040">
        <v>58.8</v>
      </c>
      <c r="AW3040">
        <v>332915074</v>
      </c>
      <c r="AX3040">
        <v>35.607999999999997</v>
      </c>
      <c r="AY3040">
        <v>38.299999999999997</v>
      </c>
      <c r="AZ3040">
        <v>15.413</v>
      </c>
      <c r="BA3040">
        <v>9.7319999999999993</v>
      </c>
      <c r="BB3040">
        <v>54225.446000000004</v>
      </c>
      <c r="BC3040">
        <v>1.2</v>
      </c>
      <c r="BD3040">
        <v>151.089</v>
      </c>
      <c r="BE3040">
        <v>10.79</v>
      </c>
      <c r="BF3040">
        <v>19.100000000000001</v>
      </c>
      <c r="BG3040">
        <v>24.6</v>
      </c>
      <c r="BI3040">
        <v>2.77</v>
      </c>
      <c r="BJ3040">
        <v>78.86</v>
      </c>
      <c r="BK3040">
        <v>0.92600000000000005</v>
      </c>
    </row>
    <row r="3041" spans="1:63" x14ac:dyDescent="0.3">
      <c r="A3041" t="s">
        <v>210</v>
      </c>
      <c r="B3041" t="s">
        <v>211</v>
      </c>
      <c r="C3041" t="s">
        <v>116</v>
      </c>
      <c r="D3041" s="33">
        <v>44601</v>
      </c>
      <c r="E3041">
        <v>77299355</v>
      </c>
      <c r="F3041">
        <v>188510</v>
      </c>
      <c r="G3041">
        <v>221403.85699999999</v>
      </c>
      <c r="H3041">
        <v>914379</v>
      </c>
      <c r="I3041">
        <v>3429</v>
      </c>
      <c r="J3041">
        <v>2477.143</v>
      </c>
      <c r="K3041">
        <v>232189.41099999999</v>
      </c>
      <c r="L3041">
        <v>566.24099999999999</v>
      </c>
      <c r="M3041">
        <v>665.04600000000005</v>
      </c>
      <c r="N3041">
        <v>2746.5830000000001</v>
      </c>
      <c r="O3041">
        <v>10.3</v>
      </c>
      <c r="P3041">
        <v>7.4409999999999998</v>
      </c>
      <c r="Q3041">
        <v>0.55000000000000004</v>
      </c>
      <c r="R3041">
        <v>17719</v>
      </c>
      <c r="S3041">
        <v>53.223999999999997</v>
      </c>
      <c r="T3041">
        <v>90123</v>
      </c>
      <c r="U3041">
        <v>270.709</v>
      </c>
      <c r="X3041">
        <v>83140</v>
      </c>
      <c r="Y3041">
        <v>249.733</v>
      </c>
      <c r="Z3041">
        <v>1540081</v>
      </c>
      <c r="AA3041">
        <v>802150880</v>
      </c>
      <c r="AB3041">
        <v>2409.4760000000001</v>
      </c>
      <c r="AC3041">
        <v>4.6260000000000003</v>
      </c>
      <c r="AD3041">
        <v>1307895</v>
      </c>
      <c r="AE3041">
        <v>3.9289999999999998</v>
      </c>
      <c r="AF3041">
        <v>0.114</v>
      </c>
      <c r="AG3041">
        <v>8.8000000000000007</v>
      </c>
      <c r="AH3041" t="s">
        <v>204</v>
      </c>
      <c r="AI3041">
        <v>548399424</v>
      </c>
      <c r="AJ3041">
        <v>252346412</v>
      </c>
      <c r="AK3041">
        <v>214282437</v>
      </c>
      <c r="AL3041">
        <v>92116536</v>
      </c>
      <c r="AM3041">
        <v>491406</v>
      </c>
      <c r="AN3041">
        <v>457230</v>
      </c>
      <c r="AO3041">
        <v>165.18</v>
      </c>
      <c r="AP3041">
        <v>76.010000000000005</v>
      </c>
      <c r="AQ3041">
        <v>64.540000000000006</v>
      </c>
      <c r="AR3041">
        <v>27.75</v>
      </c>
      <c r="AS3041">
        <v>1377</v>
      </c>
      <c r="AT3041">
        <v>118562</v>
      </c>
      <c r="AU3041">
        <v>3.5999999999999997E-2</v>
      </c>
      <c r="AV3041">
        <v>58.8</v>
      </c>
      <c r="AW3041">
        <v>332915074</v>
      </c>
      <c r="AX3041">
        <v>35.607999999999997</v>
      </c>
      <c r="AY3041">
        <v>38.299999999999997</v>
      </c>
      <c r="AZ3041">
        <v>15.413</v>
      </c>
      <c r="BA3041">
        <v>9.7319999999999993</v>
      </c>
      <c r="BB3041">
        <v>54225.446000000004</v>
      </c>
      <c r="BC3041">
        <v>1.2</v>
      </c>
      <c r="BD3041">
        <v>151.089</v>
      </c>
      <c r="BE3041">
        <v>10.79</v>
      </c>
      <c r="BF3041">
        <v>19.100000000000001</v>
      </c>
      <c r="BG3041">
        <v>24.6</v>
      </c>
      <c r="BI3041">
        <v>2.77</v>
      </c>
      <c r="BJ3041">
        <v>78.86</v>
      </c>
      <c r="BK3041">
        <v>0.92600000000000005</v>
      </c>
    </row>
    <row r="3042" spans="1:63" x14ac:dyDescent="0.3">
      <c r="A3042" t="s">
        <v>210</v>
      </c>
      <c r="B3042" t="s">
        <v>211</v>
      </c>
      <c r="C3042" t="s">
        <v>116</v>
      </c>
      <c r="D3042" s="33">
        <v>44602</v>
      </c>
      <c r="E3042">
        <v>77470794</v>
      </c>
      <c r="F3042">
        <v>171439</v>
      </c>
      <c r="G3042">
        <v>206597.85699999999</v>
      </c>
      <c r="H3042">
        <v>917605</v>
      </c>
      <c r="I3042">
        <v>3226</v>
      </c>
      <c r="J3042">
        <v>2593.2860000000001</v>
      </c>
      <c r="K3042">
        <v>232704.37400000001</v>
      </c>
      <c r="L3042">
        <v>514.96299999999997</v>
      </c>
      <c r="M3042">
        <v>620.572</v>
      </c>
      <c r="N3042">
        <v>2756.2739999999999</v>
      </c>
      <c r="O3042">
        <v>9.69</v>
      </c>
      <c r="P3042">
        <v>7.79</v>
      </c>
      <c r="Q3042">
        <v>0.55000000000000004</v>
      </c>
      <c r="R3042">
        <v>17049</v>
      </c>
      <c r="S3042">
        <v>51.210999999999999</v>
      </c>
      <c r="T3042">
        <v>86057</v>
      </c>
      <c r="U3042">
        <v>258.495</v>
      </c>
      <c r="X3042">
        <v>79414</v>
      </c>
      <c r="Y3042">
        <v>238.541</v>
      </c>
      <c r="Z3042">
        <v>1440456</v>
      </c>
      <c r="AA3042">
        <v>803591336</v>
      </c>
      <c r="AB3042">
        <v>2413.8029999999999</v>
      </c>
      <c r="AC3042">
        <v>4.327</v>
      </c>
      <c r="AD3042">
        <v>1286907</v>
      </c>
      <c r="AE3042">
        <v>3.8660000000000001</v>
      </c>
      <c r="AF3042">
        <v>0.106</v>
      </c>
      <c r="AG3042">
        <v>9.4</v>
      </c>
      <c r="AH3042" t="s">
        <v>204</v>
      </c>
      <c r="AI3042">
        <v>548886576</v>
      </c>
      <c r="AJ3042">
        <v>252473023</v>
      </c>
      <c r="AK3042">
        <v>214418145</v>
      </c>
      <c r="AL3042">
        <v>92337563</v>
      </c>
      <c r="AM3042">
        <v>487152</v>
      </c>
      <c r="AN3042">
        <v>455481</v>
      </c>
      <c r="AO3042">
        <v>165.32</v>
      </c>
      <c r="AP3042">
        <v>76.040000000000006</v>
      </c>
      <c r="AQ3042">
        <v>64.58</v>
      </c>
      <c r="AR3042">
        <v>27.81</v>
      </c>
      <c r="AS3042">
        <v>1372</v>
      </c>
      <c r="AT3042">
        <v>118277</v>
      </c>
      <c r="AU3042">
        <v>3.5999999999999997E-2</v>
      </c>
      <c r="AV3042">
        <v>58.8</v>
      </c>
      <c r="AW3042">
        <v>332915074</v>
      </c>
      <c r="AX3042">
        <v>35.607999999999997</v>
      </c>
      <c r="AY3042">
        <v>38.299999999999997</v>
      </c>
      <c r="AZ3042">
        <v>15.413</v>
      </c>
      <c r="BA3042">
        <v>9.7319999999999993</v>
      </c>
      <c r="BB3042">
        <v>54225.446000000004</v>
      </c>
      <c r="BC3042">
        <v>1.2</v>
      </c>
      <c r="BD3042">
        <v>151.089</v>
      </c>
      <c r="BE3042">
        <v>10.79</v>
      </c>
      <c r="BF3042">
        <v>19.100000000000001</v>
      </c>
      <c r="BG3042">
        <v>24.6</v>
      </c>
      <c r="BI3042">
        <v>2.77</v>
      </c>
      <c r="BJ3042">
        <v>78.86</v>
      </c>
      <c r="BK3042">
        <v>0.92600000000000005</v>
      </c>
    </row>
    <row r="3043" spans="1:63" x14ac:dyDescent="0.3">
      <c r="A3043" t="s">
        <v>210</v>
      </c>
      <c r="B3043" t="s">
        <v>211</v>
      </c>
      <c r="C3043" t="s">
        <v>116</v>
      </c>
      <c r="D3043" s="33">
        <v>44603</v>
      </c>
      <c r="E3043">
        <v>77680259</v>
      </c>
      <c r="F3043">
        <v>209465</v>
      </c>
      <c r="G3043">
        <v>185769</v>
      </c>
      <c r="H3043">
        <v>920286</v>
      </c>
      <c r="I3043">
        <v>2681</v>
      </c>
      <c r="J3043">
        <v>2388.857</v>
      </c>
      <c r="K3043">
        <v>233333.55900000001</v>
      </c>
      <c r="L3043">
        <v>629.18399999999997</v>
      </c>
      <c r="M3043">
        <v>558.00699999999995</v>
      </c>
      <c r="N3043">
        <v>2764.3270000000002</v>
      </c>
      <c r="O3043">
        <v>8.0530000000000008</v>
      </c>
      <c r="P3043">
        <v>7.1760000000000002</v>
      </c>
      <c r="Q3043">
        <v>0.55000000000000004</v>
      </c>
      <c r="R3043">
        <v>16133</v>
      </c>
      <c r="S3043">
        <v>48.46</v>
      </c>
      <c r="T3043">
        <v>81534</v>
      </c>
      <c r="U3043">
        <v>244.90899999999999</v>
      </c>
      <c r="X3043">
        <v>76599</v>
      </c>
      <c r="Y3043">
        <v>230.08600000000001</v>
      </c>
      <c r="Z3043">
        <v>1382778</v>
      </c>
      <c r="AA3043">
        <v>804974114</v>
      </c>
      <c r="AB3043">
        <v>2417.9560000000001</v>
      </c>
      <c r="AC3043">
        <v>4.1539999999999999</v>
      </c>
      <c r="AD3043">
        <v>1274894</v>
      </c>
      <c r="AE3043">
        <v>3.8290000000000002</v>
      </c>
      <c r="AF3043">
        <v>0.1</v>
      </c>
      <c r="AG3043">
        <v>10</v>
      </c>
      <c r="AH3043" t="s">
        <v>204</v>
      </c>
      <c r="AI3043">
        <v>549484856</v>
      </c>
      <c r="AJ3043">
        <v>252622355</v>
      </c>
      <c r="AK3043">
        <v>214586883</v>
      </c>
      <c r="AL3043">
        <v>92612985</v>
      </c>
      <c r="AM3043">
        <v>598280</v>
      </c>
      <c r="AN3043">
        <v>450676</v>
      </c>
      <c r="AO3043">
        <v>165.5</v>
      </c>
      <c r="AP3043">
        <v>76.09</v>
      </c>
      <c r="AQ3043">
        <v>64.63</v>
      </c>
      <c r="AR3043">
        <v>27.89</v>
      </c>
      <c r="AS3043">
        <v>1357</v>
      </c>
      <c r="AT3043">
        <v>117749</v>
      </c>
      <c r="AU3043">
        <v>3.5000000000000003E-2</v>
      </c>
      <c r="AV3043">
        <v>58.8</v>
      </c>
      <c r="AW3043">
        <v>332915074</v>
      </c>
      <c r="AX3043">
        <v>35.607999999999997</v>
      </c>
      <c r="AY3043">
        <v>38.299999999999997</v>
      </c>
      <c r="AZ3043">
        <v>15.413</v>
      </c>
      <c r="BA3043">
        <v>9.7319999999999993</v>
      </c>
      <c r="BB3043">
        <v>54225.446000000004</v>
      </c>
      <c r="BC3043">
        <v>1.2</v>
      </c>
      <c r="BD3043">
        <v>151.089</v>
      </c>
      <c r="BE3043">
        <v>10.79</v>
      </c>
      <c r="BF3043">
        <v>19.100000000000001</v>
      </c>
      <c r="BG3043">
        <v>24.6</v>
      </c>
      <c r="BI3043">
        <v>2.77</v>
      </c>
      <c r="BJ3043">
        <v>78.86</v>
      </c>
      <c r="BK3043">
        <v>0.92600000000000005</v>
      </c>
    </row>
    <row r="3044" spans="1:63" x14ac:dyDescent="0.3">
      <c r="A3044" t="s">
        <v>210</v>
      </c>
      <c r="B3044" t="s">
        <v>211</v>
      </c>
      <c r="C3044" t="s">
        <v>116</v>
      </c>
      <c r="D3044" s="33">
        <v>44604</v>
      </c>
      <c r="E3044">
        <v>77732314</v>
      </c>
      <c r="F3044">
        <v>52055</v>
      </c>
      <c r="G3044">
        <v>180809.14300000001</v>
      </c>
      <c r="H3044">
        <v>921080</v>
      </c>
      <c r="I3044">
        <v>794</v>
      </c>
      <c r="J3044">
        <v>2378.7139999999999</v>
      </c>
      <c r="K3044">
        <v>233489.92000000001</v>
      </c>
      <c r="L3044">
        <v>156.36099999999999</v>
      </c>
      <c r="M3044">
        <v>543.10900000000004</v>
      </c>
      <c r="N3044">
        <v>2766.712</v>
      </c>
      <c r="O3044">
        <v>2.3849999999999998</v>
      </c>
      <c r="P3044">
        <v>7.1449999999999996</v>
      </c>
      <c r="Q3044">
        <v>0.55000000000000004</v>
      </c>
      <c r="R3044">
        <v>15445</v>
      </c>
      <c r="S3044">
        <v>46.393000000000001</v>
      </c>
      <c r="T3044">
        <v>76862</v>
      </c>
      <c r="U3044">
        <v>230.876</v>
      </c>
      <c r="X3044">
        <v>73623</v>
      </c>
      <c r="Y3044">
        <v>221.14599999999999</v>
      </c>
      <c r="Z3044">
        <v>878578</v>
      </c>
      <c r="AA3044">
        <v>805852692</v>
      </c>
      <c r="AB3044">
        <v>2420.5949999999998</v>
      </c>
      <c r="AC3044">
        <v>2.6389999999999998</v>
      </c>
      <c r="AD3044">
        <v>1241835</v>
      </c>
      <c r="AE3044">
        <v>3.73</v>
      </c>
      <c r="AF3044">
        <v>9.5000000000000001E-2</v>
      </c>
      <c r="AG3044">
        <v>10.5</v>
      </c>
      <c r="AH3044" t="s">
        <v>204</v>
      </c>
      <c r="AI3044">
        <v>549819945</v>
      </c>
      <c r="AJ3044">
        <v>252713119</v>
      </c>
      <c r="AK3044">
        <v>214686416</v>
      </c>
      <c r="AL3044">
        <v>92755339</v>
      </c>
      <c r="AM3044">
        <v>335089</v>
      </c>
      <c r="AN3044">
        <v>437998</v>
      </c>
      <c r="AO3044">
        <v>165.6</v>
      </c>
      <c r="AP3044">
        <v>76.12</v>
      </c>
      <c r="AQ3044">
        <v>64.66</v>
      </c>
      <c r="AR3044">
        <v>27.94</v>
      </c>
      <c r="AS3044">
        <v>1319</v>
      </c>
      <c r="AT3044">
        <v>115175</v>
      </c>
      <c r="AU3044">
        <v>3.5000000000000003E-2</v>
      </c>
      <c r="AV3044">
        <v>58.8</v>
      </c>
      <c r="AW3044">
        <v>332915074</v>
      </c>
      <c r="AX3044">
        <v>35.607999999999997</v>
      </c>
      <c r="AY3044">
        <v>38.299999999999997</v>
      </c>
      <c r="AZ3044">
        <v>15.413</v>
      </c>
      <c r="BA3044">
        <v>9.7319999999999993</v>
      </c>
      <c r="BB3044">
        <v>54225.446000000004</v>
      </c>
      <c r="BC3044">
        <v>1.2</v>
      </c>
      <c r="BD3044">
        <v>151.089</v>
      </c>
      <c r="BE3044">
        <v>10.79</v>
      </c>
      <c r="BF3044">
        <v>19.100000000000001</v>
      </c>
      <c r="BG3044">
        <v>24.6</v>
      </c>
      <c r="BI3044">
        <v>2.77</v>
      </c>
      <c r="BJ3044">
        <v>78.86</v>
      </c>
      <c r="BK3044">
        <v>0.92600000000000005</v>
      </c>
    </row>
    <row r="3045" spans="1:63" x14ac:dyDescent="0.3">
      <c r="A3045" t="s">
        <v>210</v>
      </c>
      <c r="B3045" t="s">
        <v>211</v>
      </c>
      <c r="C3045" t="s">
        <v>116</v>
      </c>
      <c r="D3045" s="33">
        <v>44605</v>
      </c>
      <c r="E3045">
        <v>77790672</v>
      </c>
      <c r="F3045">
        <v>58358</v>
      </c>
      <c r="G3045">
        <v>177206.429</v>
      </c>
      <c r="H3045">
        <v>921629</v>
      </c>
      <c r="I3045">
        <v>549</v>
      </c>
      <c r="J3045">
        <v>2393.5709999999999</v>
      </c>
      <c r="K3045">
        <v>233665.21400000001</v>
      </c>
      <c r="L3045">
        <v>175.29400000000001</v>
      </c>
      <c r="M3045">
        <v>532.28700000000003</v>
      </c>
      <c r="N3045">
        <v>2768.3609999999999</v>
      </c>
      <c r="O3045">
        <v>1.649</v>
      </c>
      <c r="P3045">
        <v>7.19</v>
      </c>
      <c r="Q3045">
        <v>0.54</v>
      </c>
      <c r="R3045">
        <v>14899</v>
      </c>
      <c r="S3045">
        <v>44.753</v>
      </c>
      <c r="T3045">
        <v>74371</v>
      </c>
      <c r="U3045">
        <v>223.393</v>
      </c>
      <c r="X3045">
        <v>70497</v>
      </c>
      <c r="Y3045">
        <v>211.75700000000001</v>
      </c>
      <c r="Z3045">
        <v>494705</v>
      </c>
      <c r="AA3045">
        <v>806347397</v>
      </c>
      <c r="AB3045">
        <v>2422.0810000000001</v>
      </c>
      <c r="AC3045">
        <v>1.486</v>
      </c>
      <c r="AD3045">
        <v>1223651</v>
      </c>
      <c r="AE3045">
        <v>3.6760000000000002</v>
      </c>
      <c r="AF3045">
        <v>0.09</v>
      </c>
      <c r="AG3045">
        <v>11.1</v>
      </c>
      <c r="AH3045" t="s">
        <v>204</v>
      </c>
      <c r="AI3045">
        <v>549967971</v>
      </c>
      <c r="AJ3045">
        <v>252755913</v>
      </c>
      <c r="AK3045">
        <v>214731266</v>
      </c>
      <c r="AL3045">
        <v>92814371</v>
      </c>
      <c r="AM3045">
        <v>148026</v>
      </c>
      <c r="AN3045">
        <v>429644</v>
      </c>
      <c r="AO3045">
        <v>165.65</v>
      </c>
      <c r="AP3045">
        <v>76.13</v>
      </c>
      <c r="AQ3045">
        <v>64.680000000000007</v>
      </c>
      <c r="AR3045">
        <v>27.96</v>
      </c>
      <c r="AS3045">
        <v>1294</v>
      </c>
      <c r="AT3045">
        <v>112823</v>
      </c>
      <c r="AU3045">
        <v>3.4000000000000002E-2</v>
      </c>
      <c r="AV3045">
        <v>58.8</v>
      </c>
      <c r="AW3045">
        <v>332915074</v>
      </c>
      <c r="AX3045">
        <v>35.607999999999997</v>
      </c>
      <c r="AY3045">
        <v>38.299999999999997</v>
      </c>
      <c r="AZ3045">
        <v>15.413</v>
      </c>
      <c r="BA3045">
        <v>9.7319999999999993</v>
      </c>
      <c r="BB3045">
        <v>54225.446000000004</v>
      </c>
      <c r="BC3045">
        <v>1.2</v>
      </c>
      <c r="BD3045">
        <v>151.089</v>
      </c>
      <c r="BE3045">
        <v>10.79</v>
      </c>
      <c r="BF3045">
        <v>19.100000000000001</v>
      </c>
      <c r="BG3045">
        <v>24.6</v>
      </c>
      <c r="BI3045">
        <v>2.77</v>
      </c>
      <c r="BJ3045">
        <v>78.86</v>
      </c>
      <c r="BK3045">
        <v>0.92600000000000005</v>
      </c>
    </row>
    <row r="3046" spans="1:63" x14ac:dyDescent="0.3">
      <c r="A3046" t="s">
        <v>210</v>
      </c>
      <c r="B3046" t="s">
        <v>211</v>
      </c>
      <c r="C3046" t="s">
        <v>116</v>
      </c>
      <c r="D3046" s="33">
        <v>44606</v>
      </c>
      <c r="E3046">
        <v>77960564</v>
      </c>
      <c r="F3046">
        <v>169892</v>
      </c>
      <c r="G3046">
        <v>152084.28599999999</v>
      </c>
      <c r="H3046">
        <v>924814</v>
      </c>
      <c r="I3046">
        <v>3185</v>
      </c>
      <c r="J3046">
        <v>2407.7139999999999</v>
      </c>
      <c r="K3046">
        <v>234175.53</v>
      </c>
      <c r="L3046">
        <v>510.31599999999997</v>
      </c>
      <c r="M3046">
        <v>456.82600000000002</v>
      </c>
      <c r="N3046">
        <v>2777.9279999999999</v>
      </c>
      <c r="O3046">
        <v>9.5670000000000002</v>
      </c>
      <c r="P3046">
        <v>7.2320000000000002</v>
      </c>
      <c r="Q3046">
        <v>0.52</v>
      </c>
      <c r="R3046">
        <v>14404</v>
      </c>
      <c r="S3046">
        <v>43.265999999999998</v>
      </c>
      <c r="T3046">
        <v>72121</v>
      </c>
      <c r="U3046">
        <v>216.63499999999999</v>
      </c>
      <c r="X3046">
        <v>67289</v>
      </c>
      <c r="Y3046">
        <v>202.12100000000001</v>
      </c>
      <c r="Z3046">
        <v>970958</v>
      </c>
      <c r="AA3046">
        <v>807318355</v>
      </c>
      <c r="AB3046">
        <v>2424.998</v>
      </c>
      <c r="AC3046">
        <v>2.9169999999999998</v>
      </c>
      <c r="AD3046">
        <v>1189192</v>
      </c>
      <c r="AE3046">
        <v>3.5720000000000001</v>
      </c>
      <c r="AF3046">
        <v>8.4000000000000005E-2</v>
      </c>
      <c r="AG3046">
        <v>11.9</v>
      </c>
      <c r="AH3046" t="s">
        <v>204</v>
      </c>
      <c r="AI3046">
        <v>550295423</v>
      </c>
      <c r="AJ3046">
        <v>252842988</v>
      </c>
      <c r="AK3046">
        <v>214825414</v>
      </c>
      <c r="AL3046">
        <v>92956928</v>
      </c>
      <c r="AM3046">
        <v>327452</v>
      </c>
      <c r="AN3046">
        <v>409998</v>
      </c>
      <c r="AO3046">
        <v>165.75</v>
      </c>
      <c r="AP3046">
        <v>76.16</v>
      </c>
      <c r="AQ3046">
        <v>64.7</v>
      </c>
      <c r="AR3046">
        <v>28</v>
      </c>
      <c r="AS3046">
        <v>1235</v>
      </c>
      <c r="AT3046">
        <v>107132</v>
      </c>
      <c r="AU3046">
        <v>3.2000000000000001E-2</v>
      </c>
      <c r="AV3046">
        <v>58.8</v>
      </c>
      <c r="AW3046">
        <v>332915074</v>
      </c>
      <c r="AX3046">
        <v>35.607999999999997</v>
      </c>
      <c r="AY3046">
        <v>38.299999999999997</v>
      </c>
      <c r="AZ3046">
        <v>15.413</v>
      </c>
      <c r="BA3046">
        <v>9.7319999999999993</v>
      </c>
      <c r="BB3046">
        <v>54225.446000000004</v>
      </c>
      <c r="BC3046">
        <v>1.2</v>
      </c>
      <c r="BD3046">
        <v>151.089</v>
      </c>
      <c r="BE3046">
        <v>10.79</v>
      </c>
      <c r="BF3046">
        <v>19.100000000000001</v>
      </c>
      <c r="BG3046">
        <v>24.6</v>
      </c>
      <c r="BI3046">
        <v>2.77</v>
      </c>
      <c r="BJ3046">
        <v>78.86</v>
      </c>
      <c r="BK3046">
        <v>0.92600000000000005</v>
      </c>
    </row>
    <row r="3047" spans="1:63" x14ac:dyDescent="0.3">
      <c r="A3047" t="s">
        <v>210</v>
      </c>
      <c r="B3047" t="s">
        <v>211</v>
      </c>
      <c r="C3047" t="s">
        <v>116</v>
      </c>
      <c r="D3047" s="33">
        <v>44607</v>
      </c>
      <c r="E3047">
        <v>78071805</v>
      </c>
      <c r="F3047">
        <v>111241</v>
      </c>
      <c r="G3047">
        <v>137280</v>
      </c>
      <c r="H3047">
        <v>927412</v>
      </c>
      <c r="I3047">
        <v>2598</v>
      </c>
      <c r="J3047">
        <v>2351.7139999999999</v>
      </c>
      <c r="K3047">
        <v>234509.67300000001</v>
      </c>
      <c r="L3047">
        <v>334.142</v>
      </c>
      <c r="M3047">
        <v>412.35700000000003</v>
      </c>
      <c r="N3047">
        <v>2785.7310000000002</v>
      </c>
      <c r="O3047">
        <v>7.8040000000000003</v>
      </c>
      <c r="P3047">
        <v>7.0640000000000001</v>
      </c>
      <c r="Q3047">
        <v>0.52</v>
      </c>
      <c r="R3047">
        <v>13827</v>
      </c>
      <c r="S3047">
        <v>41.533000000000001</v>
      </c>
      <c r="T3047">
        <v>68741</v>
      </c>
      <c r="U3047">
        <v>206.482</v>
      </c>
      <c r="X3047">
        <v>63513</v>
      </c>
      <c r="Y3047">
        <v>190.77799999999999</v>
      </c>
      <c r="Z3047">
        <v>1547604</v>
      </c>
      <c r="AA3047">
        <v>808865959</v>
      </c>
      <c r="AB3047">
        <v>2429.6469999999999</v>
      </c>
      <c r="AC3047">
        <v>4.649</v>
      </c>
      <c r="AD3047">
        <v>1179309</v>
      </c>
      <c r="AE3047">
        <v>3.5419999999999998</v>
      </c>
      <c r="AF3047">
        <v>7.8E-2</v>
      </c>
      <c r="AG3047">
        <v>12.8</v>
      </c>
      <c r="AH3047" t="s">
        <v>204</v>
      </c>
      <c r="AI3047">
        <v>550680271</v>
      </c>
      <c r="AJ3047">
        <v>252941802</v>
      </c>
      <c r="AK3047">
        <v>214937175</v>
      </c>
      <c r="AL3047">
        <v>93126793</v>
      </c>
      <c r="AM3047">
        <v>384848</v>
      </c>
      <c r="AN3047">
        <v>396036</v>
      </c>
      <c r="AO3047">
        <v>165.86</v>
      </c>
      <c r="AP3047">
        <v>76.19</v>
      </c>
      <c r="AQ3047">
        <v>64.739999999999995</v>
      </c>
      <c r="AR3047">
        <v>28.05</v>
      </c>
      <c r="AS3047">
        <v>1193</v>
      </c>
      <c r="AT3047">
        <v>103457</v>
      </c>
      <c r="AU3047">
        <v>3.1E-2</v>
      </c>
      <c r="AV3047">
        <v>58.8</v>
      </c>
      <c r="AW3047">
        <v>332915074</v>
      </c>
      <c r="AX3047">
        <v>35.607999999999997</v>
      </c>
      <c r="AY3047">
        <v>38.299999999999997</v>
      </c>
      <c r="AZ3047">
        <v>15.413</v>
      </c>
      <c r="BA3047">
        <v>9.7319999999999993</v>
      </c>
      <c r="BB3047">
        <v>54225.446000000004</v>
      </c>
      <c r="BC3047">
        <v>1.2</v>
      </c>
      <c r="BD3047">
        <v>151.089</v>
      </c>
      <c r="BE3047">
        <v>10.79</v>
      </c>
      <c r="BF3047">
        <v>19.100000000000001</v>
      </c>
      <c r="BG3047">
        <v>24.6</v>
      </c>
      <c r="BI3047">
        <v>2.77</v>
      </c>
      <c r="BJ3047">
        <v>78.86</v>
      </c>
      <c r="BK3047">
        <v>0.92600000000000005</v>
      </c>
    </row>
    <row r="3048" spans="1:63" x14ac:dyDescent="0.3">
      <c r="A3048" t="s">
        <v>210</v>
      </c>
      <c r="B3048" t="s">
        <v>211</v>
      </c>
      <c r="C3048" t="s">
        <v>116</v>
      </c>
      <c r="D3048" s="33">
        <v>44608</v>
      </c>
      <c r="E3048">
        <v>78186693</v>
      </c>
      <c r="F3048">
        <v>114888</v>
      </c>
      <c r="G3048">
        <v>126762.571</v>
      </c>
      <c r="H3048">
        <v>930589</v>
      </c>
      <c r="I3048">
        <v>3177</v>
      </c>
      <c r="J3048">
        <v>2315.7139999999999</v>
      </c>
      <c r="K3048">
        <v>234854.77</v>
      </c>
      <c r="L3048">
        <v>345.09699999999998</v>
      </c>
      <c r="M3048">
        <v>380.76499999999999</v>
      </c>
      <c r="N3048">
        <v>2795.2739999999999</v>
      </c>
      <c r="O3048">
        <v>9.5429999999999993</v>
      </c>
      <c r="P3048">
        <v>6.9560000000000004</v>
      </c>
      <c r="Q3048">
        <v>0.52</v>
      </c>
      <c r="R3048">
        <v>13153</v>
      </c>
      <c r="S3048">
        <v>39.509</v>
      </c>
      <c r="T3048">
        <v>65255</v>
      </c>
      <c r="U3048">
        <v>196.011</v>
      </c>
      <c r="X3048">
        <v>59937</v>
      </c>
      <c r="Y3048">
        <v>180.03700000000001</v>
      </c>
      <c r="Z3048">
        <v>1625202</v>
      </c>
      <c r="AA3048">
        <v>810491161</v>
      </c>
      <c r="AB3048">
        <v>2434.5279999999998</v>
      </c>
      <c r="AC3048">
        <v>4.8819999999999997</v>
      </c>
      <c r="AD3048">
        <v>1191469</v>
      </c>
      <c r="AE3048">
        <v>3.5790000000000002</v>
      </c>
      <c r="AF3048">
        <v>7.1999999999999995E-2</v>
      </c>
      <c r="AG3048">
        <v>13.9</v>
      </c>
      <c r="AH3048" t="s">
        <v>204</v>
      </c>
      <c r="AI3048">
        <v>551075046</v>
      </c>
      <c r="AJ3048">
        <v>253042309</v>
      </c>
      <c r="AK3048">
        <v>215049760</v>
      </c>
      <c r="AL3048">
        <v>93304059</v>
      </c>
      <c r="AM3048">
        <v>394775</v>
      </c>
      <c r="AN3048">
        <v>382232</v>
      </c>
      <c r="AO3048">
        <v>165.98</v>
      </c>
      <c r="AP3048">
        <v>76.22</v>
      </c>
      <c r="AQ3048">
        <v>64.77</v>
      </c>
      <c r="AR3048">
        <v>28.1</v>
      </c>
      <c r="AS3048">
        <v>1151</v>
      </c>
      <c r="AT3048">
        <v>99414</v>
      </c>
      <c r="AU3048">
        <v>0.03</v>
      </c>
      <c r="AV3048">
        <v>58.8</v>
      </c>
      <c r="AW3048">
        <v>332915074</v>
      </c>
      <c r="AX3048">
        <v>35.607999999999997</v>
      </c>
      <c r="AY3048">
        <v>38.299999999999997</v>
      </c>
      <c r="AZ3048">
        <v>15.413</v>
      </c>
      <c r="BA3048">
        <v>9.7319999999999993</v>
      </c>
      <c r="BB3048">
        <v>54225.446000000004</v>
      </c>
      <c r="BC3048">
        <v>1.2</v>
      </c>
      <c r="BD3048">
        <v>151.089</v>
      </c>
      <c r="BE3048">
        <v>10.79</v>
      </c>
      <c r="BF3048">
        <v>19.100000000000001</v>
      </c>
      <c r="BG3048">
        <v>24.6</v>
      </c>
      <c r="BI3048">
        <v>2.77</v>
      </c>
      <c r="BJ3048">
        <v>78.86</v>
      </c>
      <c r="BK3048">
        <v>0.92600000000000005</v>
      </c>
    </row>
    <row r="3049" spans="1:63" x14ac:dyDescent="0.3">
      <c r="A3049" t="s">
        <v>210</v>
      </c>
      <c r="B3049" t="s">
        <v>211</v>
      </c>
      <c r="C3049" t="s">
        <v>116</v>
      </c>
      <c r="D3049" s="33">
        <v>44609</v>
      </c>
      <c r="E3049">
        <v>78288485</v>
      </c>
      <c r="F3049">
        <v>101792</v>
      </c>
      <c r="G3049">
        <v>116813</v>
      </c>
      <c r="H3049">
        <v>933477</v>
      </c>
      <c r="I3049">
        <v>2888</v>
      </c>
      <c r="J3049">
        <v>2267.4290000000001</v>
      </c>
      <c r="K3049">
        <v>235160.52900000001</v>
      </c>
      <c r="L3049">
        <v>305.76</v>
      </c>
      <c r="M3049">
        <v>350.87900000000002</v>
      </c>
      <c r="N3049">
        <v>2803.9490000000001</v>
      </c>
      <c r="O3049">
        <v>8.6750000000000007</v>
      </c>
      <c r="P3049">
        <v>6.8109999999999999</v>
      </c>
      <c r="Q3049">
        <v>0.54</v>
      </c>
      <c r="R3049">
        <v>12552</v>
      </c>
      <c r="S3049">
        <v>37.703000000000003</v>
      </c>
      <c r="T3049">
        <v>61874</v>
      </c>
      <c r="U3049">
        <v>185.85499999999999</v>
      </c>
      <c r="X3049">
        <v>56667</v>
      </c>
      <c r="Y3049">
        <v>170.215</v>
      </c>
      <c r="Z3049">
        <v>1501282</v>
      </c>
      <c r="AA3049">
        <v>811992443</v>
      </c>
      <c r="AB3049">
        <v>2439.038</v>
      </c>
      <c r="AC3049">
        <v>4.51</v>
      </c>
      <c r="AD3049">
        <v>1200158</v>
      </c>
      <c r="AE3049">
        <v>3.605</v>
      </c>
      <c r="AF3049">
        <v>6.6000000000000003E-2</v>
      </c>
      <c r="AG3049">
        <v>15.2</v>
      </c>
      <c r="AH3049" t="s">
        <v>204</v>
      </c>
      <c r="AI3049">
        <v>551463085</v>
      </c>
      <c r="AJ3049">
        <v>253139335</v>
      </c>
      <c r="AK3049">
        <v>215155342</v>
      </c>
      <c r="AL3049">
        <v>93483869</v>
      </c>
      <c r="AM3049">
        <v>388039</v>
      </c>
      <c r="AN3049">
        <v>368073</v>
      </c>
      <c r="AO3049">
        <v>166.1</v>
      </c>
      <c r="AP3049">
        <v>76.239999999999995</v>
      </c>
      <c r="AQ3049">
        <v>64.8</v>
      </c>
      <c r="AR3049">
        <v>28.16</v>
      </c>
      <c r="AS3049">
        <v>1109</v>
      </c>
      <c r="AT3049">
        <v>95187</v>
      </c>
      <c r="AU3049">
        <v>2.9000000000000001E-2</v>
      </c>
      <c r="AV3049">
        <v>58.8</v>
      </c>
      <c r="AW3049">
        <v>332915074</v>
      </c>
      <c r="AX3049">
        <v>35.607999999999997</v>
      </c>
      <c r="AY3049">
        <v>38.299999999999997</v>
      </c>
      <c r="AZ3049">
        <v>15.413</v>
      </c>
      <c r="BA3049">
        <v>9.7319999999999993</v>
      </c>
      <c r="BB3049">
        <v>54225.446000000004</v>
      </c>
      <c r="BC3049">
        <v>1.2</v>
      </c>
      <c r="BD3049">
        <v>151.089</v>
      </c>
      <c r="BE3049">
        <v>10.79</v>
      </c>
      <c r="BF3049">
        <v>19.100000000000001</v>
      </c>
      <c r="BG3049">
        <v>24.6</v>
      </c>
      <c r="BI3049">
        <v>2.77</v>
      </c>
      <c r="BJ3049">
        <v>78.86</v>
      </c>
      <c r="BK3049">
        <v>0.92600000000000005</v>
      </c>
    </row>
    <row r="3050" spans="1:63" x14ac:dyDescent="0.3">
      <c r="A3050" t="s">
        <v>210</v>
      </c>
      <c r="B3050" t="s">
        <v>211</v>
      </c>
      <c r="C3050" t="s">
        <v>116</v>
      </c>
      <c r="D3050" s="33">
        <v>44610</v>
      </c>
      <c r="E3050">
        <v>78433772</v>
      </c>
      <c r="F3050">
        <v>145287</v>
      </c>
      <c r="G3050">
        <v>107644.71400000001</v>
      </c>
      <c r="H3050">
        <v>935951</v>
      </c>
      <c r="I3050">
        <v>2474</v>
      </c>
      <c r="J3050">
        <v>2237.857</v>
      </c>
      <c r="K3050">
        <v>235596.93799999999</v>
      </c>
      <c r="L3050">
        <v>436.40899999999999</v>
      </c>
      <c r="M3050">
        <v>323.33999999999997</v>
      </c>
      <c r="N3050">
        <v>2811.3809999999999</v>
      </c>
      <c r="O3050">
        <v>7.431</v>
      </c>
      <c r="P3050">
        <v>6.7220000000000004</v>
      </c>
      <c r="Q3050">
        <v>0.55000000000000004</v>
      </c>
      <c r="R3050">
        <v>11918</v>
      </c>
      <c r="S3050">
        <v>35.798999999999999</v>
      </c>
      <c r="T3050">
        <v>58665</v>
      </c>
      <c r="U3050">
        <v>176.21600000000001</v>
      </c>
      <c r="X3050">
        <v>53418</v>
      </c>
      <c r="Y3050">
        <v>160.45500000000001</v>
      </c>
      <c r="Z3050">
        <v>1354603</v>
      </c>
      <c r="AA3050">
        <v>813347046</v>
      </c>
      <c r="AB3050">
        <v>2443.107</v>
      </c>
      <c r="AC3050">
        <v>4.069</v>
      </c>
      <c r="AD3050">
        <v>1196133</v>
      </c>
      <c r="AE3050">
        <v>3.593</v>
      </c>
      <c r="AF3050">
        <v>6.2E-2</v>
      </c>
      <c r="AG3050">
        <v>16.100000000000001</v>
      </c>
      <c r="AH3050" t="s">
        <v>204</v>
      </c>
      <c r="AI3050">
        <v>551964335</v>
      </c>
      <c r="AJ3050">
        <v>253261695</v>
      </c>
      <c r="AK3050">
        <v>215292186</v>
      </c>
      <c r="AL3050">
        <v>93718746</v>
      </c>
      <c r="AM3050">
        <v>501250</v>
      </c>
      <c r="AN3050">
        <v>354211</v>
      </c>
      <c r="AO3050">
        <v>166.25</v>
      </c>
      <c r="AP3050">
        <v>76.28</v>
      </c>
      <c r="AQ3050">
        <v>64.849999999999994</v>
      </c>
      <c r="AR3050">
        <v>28.23</v>
      </c>
      <c r="AS3050">
        <v>1067</v>
      </c>
      <c r="AT3050">
        <v>91334</v>
      </c>
      <c r="AU3050">
        <v>2.8000000000000001E-2</v>
      </c>
      <c r="AV3050">
        <v>58.8</v>
      </c>
      <c r="AW3050">
        <v>332915074</v>
      </c>
      <c r="AX3050">
        <v>35.607999999999997</v>
      </c>
      <c r="AY3050">
        <v>38.299999999999997</v>
      </c>
      <c r="AZ3050">
        <v>15.413</v>
      </c>
      <c r="BA3050">
        <v>9.7319999999999993</v>
      </c>
      <c r="BB3050">
        <v>54225.446000000004</v>
      </c>
      <c r="BC3050">
        <v>1.2</v>
      </c>
      <c r="BD3050">
        <v>151.089</v>
      </c>
      <c r="BE3050">
        <v>10.79</v>
      </c>
      <c r="BF3050">
        <v>19.100000000000001</v>
      </c>
      <c r="BG3050">
        <v>24.6</v>
      </c>
      <c r="BI3050">
        <v>2.77</v>
      </c>
      <c r="BJ3050">
        <v>78.86</v>
      </c>
      <c r="BK3050">
        <v>0.92600000000000005</v>
      </c>
    </row>
    <row r="3051" spans="1:63" x14ac:dyDescent="0.3">
      <c r="A3051" t="s">
        <v>210</v>
      </c>
      <c r="B3051" t="s">
        <v>211</v>
      </c>
      <c r="C3051" t="s">
        <v>116</v>
      </c>
      <c r="D3051" s="33">
        <v>44611</v>
      </c>
      <c r="E3051">
        <v>78465257</v>
      </c>
      <c r="F3051">
        <v>31485</v>
      </c>
      <c r="G3051">
        <v>104706.143</v>
      </c>
      <c r="H3051">
        <v>936590</v>
      </c>
      <c r="I3051">
        <v>639</v>
      </c>
      <c r="J3051">
        <v>2215.7139999999999</v>
      </c>
      <c r="K3051">
        <v>235691.51199999999</v>
      </c>
      <c r="L3051">
        <v>94.573999999999998</v>
      </c>
      <c r="M3051">
        <v>314.51299999999998</v>
      </c>
      <c r="N3051">
        <v>2813.3</v>
      </c>
      <c r="O3051">
        <v>1.919</v>
      </c>
      <c r="P3051">
        <v>6.6550000000000002</v>
      </c>
      <c r="Q3051">
        <v>0.54</v>
      </c>
      <c r="R3051">
        <v>11238</v>
      </c>
      <c r="S3051">
        <v>33.756</v>
      </c>
      <c r="T3051">
        <v>54817</v>
      </c>
      <c r="U3051">
        <v>164.65799999999999</v>
      </c>
      <c r="X3051">
        <v>50267</v>
      </c>
      <c r="Y3051">
        <v>150.99</v>
      </c>
      <c r="Z3051">
        <v>886680</v>
      </c>
      <c r="AA3051">
        <v>814233726</v>
      </c>
      <c r="AB3051">
        <v>2445.77</v>
      </c>
      <c r="AC3051">
        <v>2.6629999999999998</v>
      </c>
      <c r="AD3051">
        <v>1197291</v>
      </c>
      <c r="AE3051">
        <v>3.5960000000000001</v>
      </c>
      <c r="AF3051">
        <v>5.8999999999999997E-2</v>
      </c>
      <c r="AG3051">
        <v>16.899999999999999</v>
      </c>
      <c r="AH3051" t="s">
        <v>204</v>
      </c>
      <c r="AI3051">
        <v>552234758</v>
      </c>
      <c r="AJ3051">
        <v>253335967</v>
      </c>
      <c r="AK3051">
        <v>215367502</v>
      </c>
      <c r="AL3051">
        <v>93836785</v>
      </c>
      <c r="AM3051">
        <v>270423</v>
      </c>
      <c r="AN3051">
        <v>344973</v>
      </c>
      <c r="AO3051">
        <v>166.33</v>
      </c>
      <c r="AP3051">
        <v>76.3</v>
      </c>
      <c r="AQ3051">
        <v>64.87</v>
      </c>
      <c r="AR3051">
        <v>28.26</v>
      </c>
      <c r="AS3051">
        <v>1039</v>
      </c>
      <c r="AT3051">
        <v>88978</v>
      </c>
      <c r="AU3051">
        <v>2.7E-2</v>
      </c>
      <c r="AV3051">
        <v>58.8</v>
      </c>
      <c r="AW3051">
        <v>332915074</v>
      </c>
      <c r="AX3051">
        <v>35.607999999999997</v>
      </c>
      <c r="AY3051">
        <v>38.299999999999997</v>
      </c>
      <c r="AZ3051">
        <v>15.413</v>
      </c>
      <c r="BA3051">
        <v>9.7319999999999993</v>
      </c>
      <c r="BB3051">
        <v>54225.446000000004</v>
      </c>
      <c r="BC3051">
        <v>1.2</v>
      </c>
      <c r="BD3051">
        <v>151.089</v>
      </c>
      <c r="BE3051">
        <v>10.79</v>
      </c>
      <c r="BF3051">
        <v>19.100000000000001</v>
      </c>
      <c r="BG3051">
        <v>24.6</v>
      </c>
      <c r="BI3051">
        <v>2.77</v>
      </c>
      <c r="BJ3051">
        <v>78.86</v>
      </c>
      <c r="BK3051">
        <v>0.92600000000000005</v>
      </c>
    </row>
    <row r="3052" spans="1:63" x14ac:dyDescent="0.3">
      <c r="A3052" t="s">
        <v>210</v>
      </c>
      <c r="B3052" t="s">
        <v>211</v>
      </c>
      <c r="C3052" t="s">
        <v>116</v>
      </c>
      <c r="D3052" s="33">
        <v>44612</v>
      </c>
      <c r="E3052">
        <v>78488282</v>
      </c>
      <c r="F3052">
        <v>23025</v>
      </c>
      <c r="G3052">
        <v>99658.570999999996</v>
      </c>
      <c r="H3052">
        <v>937005</v>
      </c>
      <c r="I3052">
        <v>415</v>
      </c>
      <c r="J3052">
        <v>2196.5709999999999</v>
      </c>
      <c r="K3052">
        <v>235760.67300000001</v>
      </c>
      <c r="L3052">
        <v>69.162000000000006</v>
      </c>
      <c r="M3052">
        <v>299.351</v>
      </c>
      <c r="N3052">
        <v>2814.547</v>
      </c>
      <c r="O3052">
        <v>1.2470000000000001</v>
      </c>
      <c r="P3052">
        <v>6.5979999999999999</v>
      </c>
      <c r="Q3052">
        <v>0.53</v>
      </c>
      <c r="R3052">
        <v>10778</v>
      </c>
      <c r="S3052">
        <v>32.375</v>
      </c>
      <c r="T3052">
        <v>52978</v>
      </c>
      <c r="U3052">
        <v>159.13399999999999</v>
      </c>
      <c r="X3052">
        <v>47881</v>
      </c>
      <c r="Y3052">
        <v>143.82300000000001</v>
      </c>
      <c r="Z3052">
        <v>453199</v>
      </c>
      <c r="AA3052">
        <v>814686925</v>
      </c>
      <c r="AB3052">
        <v>2447.1309999999999</v>
      </c>
      <c r="AC3052">
        <v>1.361</v>
      </c>
      <c r="AD3052">
        <v>1191361</v>
      </c>
      <c r="AE3052">
        <v>3.5790000000000002</v>
      </c>
      <c r="AF3052">
        <v>5.7000000000000002E-2</v>
      </c>
      <c r="AG3052">
        <v>17.5</v>
      </c>
      <c r="AH3052" t="s">
        <v>204</v>
      </c>
      <c r="AI3052">
        <v>552382241</v>
      </c>
      <c r="AJ3052">
        <v>253377988</v>
      </c>
      <c r="AK3052">
        <v>215408009</v>
      </c>
      <c r="AL3052">
        <v>93899997</v>
      </c>
      <c r="AM3052">
        <v>147483</v>
      </c>
      <c r="AN3052">
        <v>344896</v>
      </c>
      <c r="AO3052">
        <v>166.38</v>
      </c>
      <c r="AP3052">
        <v>76.319999999999993</v>
      </c>
      <c r="AQ3052">
        <v>64.88</v>
      </c>
      <c r="AR3052">
        <v>28.28</v>
      </c>
      <c r="AS3052">
        <v>1039</v>
      </c>
      <c r="AT3052">
        <v>88868</v>
      </c>
      <c r="AU3052">
        <v>2.7E-2</v>
      </c>
      <c r="AV3052">
        <v>58.8</v>
      </c>
      <c r="AW3052">
        <v>332915074</v>
      </c>
      <c r="AX3052">
        <v>35.607999999999997</v>
      </c>
      <c r="AY3052">
        <v>38.299999999999997</v>
      </c>
      <c r="AZ3052">
        <v>15.413</v>
      </c>
      <c r="BA3052">
        <v>9.7319999999999993</v>
      </c>
      <c r="BB3052">
        <v>54225.446000000004</v>
      </c>
      <c r="BC3052">
        <v>1.2</v>
      </c>
      <c r="BD3052">
        <v>151.089</v>
      </c>
      <c r="BE3052">
        <v>10.79</v>
      </c>
      <c r="BF3052">
        <v>19.100000000000001</v>
      </c>
      <c r="BG3052">
        <v>24.6</v>
      </c>
      <c r="BI3052">
        <v>2.77</v>
      </c>
      <c r="BJ3052">
        <v>78.86</v>
      </c>
      <c r="BK3052">
        <v>0.92600000000000005</v>
      </c>
    </row>
    <row r="3053" spans="1:63" x14ac:dyDescent="0.3">
      <c r="A3053" t="s">
        <v>210</v>
      </c>
      <c r="B3053" t="s">
        <v>211</v>
      </c>
      <c r="C3053" t="s">
        <v>116</v>
      </c>
      <c r="D3053" s="33">
        <v>44613</v>
      </c>
      <c r="E3053">
        <v>78571033</v>
      </c>
      <c r="F3053">
        <v>82751</v>
      </c>
      <c r="G3053">
        <v>87209.857000000004</v>
      </c>
      <c r="H3053">
        <v>937890</v>
      </c>
      <c r="I3053">
        <v>885</v>
      </c>
      <c r="J3053">
        <v>1868</v>
      </c>
      <c r="K3053">
        <v>236009.23800000001</v>
      </c>
      <c r="L3053">
        <v>248.565</v>
      </c>
      <c r="M3053">
        <v>261.95800000000003</v>
      </c>
      <c r="N3053">
        <v>2817.2049999999999</v>
      </c>
      <c r="O3053">
        <v>2.6579999999999999</v>
      </c>
      <c r="P3053">
        <v>5.6109999999999998</v>
      </c>
      <c r="Q3053">
        <v>0.53</v>
      </c>
      <c r="R3053">
        <v>10456</v>
      </c>
      <c r="S3053">
        <v>31.407</v>
      </c>
      <c r="T3053">
        <v>51326</v>
      </c>
      <c r="U3053">
        <v>154.17099999999999</v>
      </c>
      <c r="X3053">
        <v>45825</v>
      </c>
      <c r="Y3053">
        <v>137.648</v>
      </c>
      <c r="Z3053">
        <v>704020</v>
      </c>
      <c r="AA3053">
        <v>815390945</v>
      </c>
      <c r="AB3053">
        <v>2449.2460000000001</v>
      </c>
      <c r="AC3053">
        <v>2.1150000000000002</v>
      </c>
      <c r="AD3053">
        <v>1153227</v>
      </c>
      <c r="AE3053">
        <v>3.464</v>
      </c>
      <c r="AF3053">
        <v>5.5E-2</v>
      </c>
      <c r="AG3053">
        <v>18.2</v>
      </c>
      <c r="AH3053" t="s">
        <v>204</v>
      </c>
      <c r="AI3053">
        <v>552688194</v>
      </c>
      <c r="AJ3053">
        <v>253458381</v>
      </c>
      <c r="AK3053">
        <v>215493188</v>
      </c>
      <c r="AL3053">
        <v>94034997</v>
      </c>
      <c r="AM3053">
        <v>305953</v>
      </c>
      <c r="AN3053">
        <v>341824</v>
      </c>
      <c r="AO3053">
        <v>166.47</v>
      </c>
      <c r="AP3053">
        <v>76.34</v>
      </c>
      <c r="AQ3053">
        <v>64.91</v>
      </c>
      <c r="AR3053">
        <v>28.32</v>
      </c>
      <c r="AS3053">
        <v>1030</v>
      </c>
      <c r="AT3053">
        <v>87913</v>
      </c>
      <c r="AU3053">
        <v>2.5999999999999999E-2</v>
      </c>
      <c r="AV3053">
        <v>58.8</v>
      </c>
      <c r="AW3053">
        <v>332915074</v>
      </c>
      <c r="AX3053">
        <v>35.607999999999997</v>
      </c>
      <c r="AY3053">
        <v>38.299999999999997</v>
      </c>
      <c r="AZ3053">
        <v>15.413</v>
      </c>
      <c r="BA3053">
        <v>9.7319999999999993</v>
      </c>
      <c r="BB3053">
        <v>54225.446000000004</v>
      </c>
      <c r="BC3053">
        <v>1.2</v>
      </c>
      <c r="BD3053">
        <v>151.089</v>
      </c>
      <c r="BE3053">
        <v>10.79</v>
      </c>
      <c r="BF3053">
        <v>19.100000000000001</v>
      </c>
      <c r="BG3053">
        <v>24.6</v>
      </c>
      <c r="BI3053">
        <v>2.77</v>
      </c>
      <c r="BJ3053">
        <v>78.86</v>
      </c>
      <c r="BK3053">
        <v>0.92600000000000005</v>
      </c>
    </row>
    <row r="3054" spans="1:63" x14ac:dyDescent="0.3">
      <c r="A3054" t="s">
        <v>210</v>
      </c>
      <c r="B3054" t="s">
        <v>211</v>
      </c>
      <c r="C3054" t="s">
        <v>116</v>
      </c>
      <c r="D3054" s="33">
        <v>44614</v>
      </c>
      <c r="E3054">
        <v>78660514</v>
      </c>
      <c r="F3054">
        <v>89481</v>
      </c>
      <c r="G3054">
        <v>84101.285999999993</v>
      </c>
      <c r="H3054">
        <v>940061</v>
      </c>
      <c r="I3054">
        <v>2171</v>
      </c>
      <c r="J3054">
        <v>1807</v>
      </c>
      <c r="K3054">
        <v>236278.01800000001</v>
      </c>
      <c r="L3054">
        <v>268.77999999999997</v>
      </c>
      <c r="M3054">
        <v>252.62100000000001</v>
      </c>
      <c r="N3054">
        <v>2823.7260000000001</v>
      </c>
      <c r="O3054">
        <v>6.5209999999999999</v>
      </c>
      <c r="P3054">
        <v>5.4279999999999999</v>
      </c>
      <c r="Q3054">
        <v>0.55000000000000004</v>
      </c>
      <c r="R3054">
        <v>10177</v>
      </c>
      <c r="S3054">
        <v>30.568999999999999</v>
      </c>
      <c r="T3054">
        <v>49434</v>
      </c>
      <c r="U3054">
        <v>148.488</v>
      </c>
      <c r="X3054">
        <v>43503</v>
      </c>
      <c r="Y3054">
        <v>130.673</v>
      </c>
      <c r="Z3054">
        <v>1197988</v>
      </c>
      <c r="AA3054">
        <v>816588933</v>
      </c>
      <c r="AB3054">
        <v>2452.8449999999998</v>
      </c>
      <c r="AC3054">
        <v>3.5979999999999999</v>
      </c>
      <c r="AD3054">
        <v>1103282</v>
      </c>
      <c r="AE3054">
        <v>3.3140000000000001</v>
      </c>
      <c r="AF3054">
        <v>5.2999999999999999E-2</v>
      </c>
      <c r="AG3054">
        <v>18.899999999999999</v>
      </c>
      <c r="AH3054" t="s">
        <v>204</v>
      </c>
      <c r="AI3054">
        <v>553018390</v>
      </c>
      <c r="AJ3054">
        <v>253545107</v>
      </c>
      <c r="AK3054">
        <v>215585238</v>
      </c>
      <c r="AL3054">
        <v>94180708</v>
      </c>
      <c r="AM3054">
        <v>330196</v>
      </c>
      <c r="AN3054">
        <v>334017</v>
      </c>
      <c r="AO3054">
        <v>166.57</v>
      </c>
      <c r="AP3054">
        <v>76.37</v>
      </c>
      <c r="AQ3054">
        <v>64.930000000000007</v>
      </c>
      <c r="AR3054">
        <v>28.37</v>
      </c>
      <c r="AS3054">
        <v>1006</v>
      </c>
      <c r="AT3054">
        <v>86186</v>
      </c>
      <c r="AU3054">
        <v>2.5999999999999999E-2</v>
      </c>
      <c r="AV3054">
        <v>58.8</v>
      </c>
      <c r="AW3054">
        <v>332915074</v>
      </c>
      <c r="AX3054">
        <v>35.607999999999997</v>
      </c>
      <c r="AY3054">
        <v>38.299999999999997</v>
      </c>
      <c r="AZ3054">
        <v>15.413</v>
      </c>
      <c r="BA3054">
        <v>9.7319999999999993</v>
      </c>
      <c r="BB3054">
        <v>54225.446000000004</v>
      </c>
      <c r="BC3054">
        <v>1.2</v>
      </c>
      <c r="BD3054">
        <v>151.089</v>
      </c>
      <c r="BE3054">
        <v>10.79</v>
      </c>
      <c r="BF3054">
        <v>19.100000000000001</v>
      </c>
      <c r="BG3054">
        <v>24.6</v>
      </c>
      <c r="BI3054">
        <v>2.77</v>
      </c>
      <c r="BJ3054">
        <v>78.86</v>
      </c>
      <c r="BK3054">
        <v>0.92600000000000005</v>
      </c>
    </row>
    <row r="3055" spans="1:63" x14ac:dyDescent="0.3">
      <c r="A3055" t="s">
        <v>210</v>
      </c>
      <c r="B3055" t="s">
        <v>211</v>
      </c>
      <c r="C3055" t="s">
        <v>116</v>
      </c>
      <c r="D3055" s="33">
        <v>44615</v>
      </c>
      <c r="E3055">
        <v>78745616</v>
      </c>
      <c r="F3055">
        <v>85102</v>
      </c>
      <c r="G3055">
        <v>79846.142999999996</v>
      </c>
      <c r="H3055">
        <v>943149</v>
      </c>
      <c r="I3055">
        <v>3088</v>
      </c>
      <c r="J3055">
        <v>1794.2860000000001</v>
      </c>
      <c r="K3055">
        <v>236533.64499999999</v>
      </c>
      <c r="L3055">
        <v>255.62700000000001</v>
      </c>
      <c r="M3055">
        <v>239.839</v>
      </c>
      <c r="N3055">
        <v>2833.002</v>
      </c>
      <c r="O3055">
        <v>9.2759999999999998</v>
      </c>
      <c r="P3055">
        <v>5.39</v>
      </c>
      <c r="Q3055">
        <v>0.56999999999999995</v>
      </c>
      <c r="R3055">
        <v>9631</v>
      </c>
      <c r="S3055">
        <v>28.928999999999998</v>
      </c>
      <c r="T3055">
        <v>47084</v>
      </c>
      <c r="U3055">
        <v>141.429</v>
      </c>
      <c r="X3055">
        <v>41251</v>
      </c>
      <c r="Y3055">
        <v>123.908</v>
      </c>
      <c r="Z3055">
        <v>1317233</v>
      </c>
      <c r="AA3055">
        <v>817906166</v>
      </c>
      <c r="AB3055">
        <v>2456.8009999999999</v>
      </c>
      <c r="AC3055">
        <v>3.9569999999999999</v>
      </c>
      <c r="AD3055">
        <v>1059286</v>
      </c>
      <c r="AE3055">
        <v>3.1819999999999999</v>
      </c>
      <c r="AF3055">
        <v>0.05</v>
      </c>
      <c r="AG3055">
        <v>20</v>
      </c>
      <c r="AH3055" t="s">
        <v>204</v>
      </c>
      <c r="AI3055">
        <v>553343513</v>
      </c>
      <c r="AJ3055">
        <v>253630822</v>
      </c>
      <c r="AK3055">
        <v>215673116</v>
      </c>
      <c r="AL3055">
        <v>94326709</v>
      </c>
      <c r="AM3055">
        <v>325123</v>
      </c>
      <c r="AN3055">
        <v>324067</v>
      </c>
      <c r="AO3055">
        <v>166.67</v>
      </c>
      <c r="AP3055">
        <v>76.39</v>
      </c>
      <c r="AQ3055">
        <v>64.959999999999994</v>
      </c>
      <c r="AR3055">
        <v>28.41</v>
      </c>
      <c r="AS3055">
        <v>976</v>
      </c>
      <c r="AT3055">
        <v>84073</v>
      </c>
      <c r="AU3055">
        <v>2.5000000000000001E-2</v>
      </c>
      <c r="AV3055">
        <v>58.8</v>
      </c>
      <c r="AW3055">
        <v>332915074</v>
      </c>
      <c r="AX3055">
        <v>35.607999999999997</v>
      </c>
      <c r="AY3055">
        <v>38.299999999999997</v>
      </c>
      <c r="AZ3055">
        <v>15.413</v>
      </c>
      <c r="BA3055">
        <v>9.7319999999999993</v>
      </c>
      <c r="BB3055">
        <v>54225.446000000004</v>
      </c>
      <c r="BC3055">
        <v>1.2</v>
      </c>
      <c r="BD3055">
        <v>151.089</v>
      </c>
      <c r="BE3055">
        <v>10.79</v>
      </c>
      <c r="BF3055">
        <v>19.100000000000001</v>
      </c>
      <c r="BG3055">
        <v>24.6</v>
      </c>
      <c r="BI3055">
        <v>2.77</v>
      </c>
      <c r="BJ3055">
        <v>78.86</v>
      </c>
      <c r="BK3055">
        <v>0.92600000000000005</v>
      </c>
    </row>
    <row r="3056" spans="1:63" x14ac:dyDescent="0.3">
      <c r="A3056" t="s">
        <v>210</v>
      </c>
      <c r="B3056" t="s">
        <v>211</v>
      </c>
      <c r="C3056" t="s">
        <v>116</v>
      </c>
      <c r="D3056" s="33">
        <v>44616</v>
      </c>
      <c r="E3056">
        <v>78812640</v>
      </c>
      <c r="F3056">
        <v>67024</v>
      </c>
      <c r="G3056">
        <v>74879.285999999993</v>
      </c>
      <c r="H3056">
        <v>946099</v>
      </c>
      <c r="I3056">
        <v>2950</v>
      </c>
      <c r="J3056">
        <v>1803.143</v>
      </c>
      <c r="K3056">
        <v>236734.97</v>
      </c>
      <c r="L3056">
        <v>201.32499999999999</v>
      </c>
      <c r="M3056">
        <v>224.92</v>
      </c>
      <c r="N3056">
        <v>2841.8629999999998</v>
      </c>
      <c r="O3056">
        <v>8.8610000000000007</v>
      </c>
      <c r="P3056">
        <v>5.4160000000000004</v>
      </c>
      <c r="Q3056">
        <v>0.57999999999999996</v>
      </c>
      <c r="R3056">
        <v>9413</v>
      </c>
      <c r="S3056">
        <v>28.274000000000001</v>
      </c>
      <c r="T3056">
        <v>45810</v>
      </c>
      <c r="U3056">
        <v>137.60300000000001</v>
      </c>
      <c r="X3056">
        <v>39173</v>
      </c>
      <c r="Y3056">
        <v>117.667</v>
      </c>
      <c r="Z3056">
        <v>1211198</v>
      </c>
      <c r="AA3056">
        <v>819117364</v>
      </c>
      <c r="AB3056">
        <v>2460.4389999999999</v>
      </c>
      <c r="AC3056">
        <v>3.6379999999999999</v>
      </c>
      <c r="AD3056">
        <v>1017846</v>
      </c>
      <c r="AE3056">
        <v>3.0569999999999999</v>
      </c>
      <c r="AF3056">
        <v>4.7E-2</v>
      </c>
      <c r="AG3056">
        <v>21.3</v>
      </c>
      <c r="AH3056" t="s">
        <v>204</v>
      </c>
      <c r="AI3056">
        <v>553652720</v>
      </c>
      <c r="AJ3056">
        <v>253710670</v>
      </c>
      <c r="AK3056">
        <v>215753840</v>
      </c>
      <c r="AL3056">
        <v>94469268</v>
      </c>
      <c r="AM3056">
        <v>309207</v>
      </c>
      <c r="AN3056">
        <v>312805</v>
      </c>
      <c r="AO3056">
        <v>166.76</v>
      </c>
      <c r="AP3056">
        <v>76.42</v>
      </c>
      <c r="AQ3056">
        <v>64.98</v>
      </c>
      <c r="AR3056">
        <v>28.45</v>
      </c>
      <c r="AS3056">
        <v>942</v>
      </c>
      <c r="AT3056">
        <v>81619</v>
      </c>
      <c r="AU3056">
        <v>2.5000000000000001E-2</v>
      </c>
      <c r="AV3056">
        <v>58.8</v>
      </c>
      <c r="AW3056">
        <v>332915074</v>
      </c>
      <c r="AX3056">
        <v>35.607999999999997</v>
      </c>
      <c r="AY3056">
        <v>38.299999999999997</v>
      </c>
      <c r="AZ3056">
        <v>15.413</v>
      </c>
      <c r="BA3056">
        <v>9.7319999999999993</v>
      </c>
      <c r="BB3056">
        <v>54225.446000000004</v>
      </c>
      <c r="BC3056">
        <v>1.2</v>
      </c>
      <c r="BD3056">
        <v>151.089</v>
      </c>
      <c r="BE3056">
        <v>10.79</v>
      </c>
      <c r="BF3056">
        <v>19.100000000000001</v>
      </c>
      <c r="BG3056">
        <v>24.6</v>
      </c>
      <c r="BI3056">
        <v>2.77</v>
      </c>
      <c r="BJ3056">
        <v>78.86</v>
      </c>
      <c r="BK3056">
        <v>0.92600000000000005</v>
      </c>
    </row>
    <row r="3057" spans="1:63" x14ac:dyDescent="0.3">
      <c r="A3057" t="s">
        <v>210</v>
      </c>
      <c r="B3057" t="s">
        <v>211</v>
      </c>
      <c r="C3057" t="s">
        <v>116</v>
      </c>
      <c r="D3057" s="33">
        <v>44617</v>
      </c>
      <c r="E3057">
        <v>78887236</v>
      </c>
      <c r="F3057">
        <v>74596</v>
      </c>
      <c r="G3057">
        <v>64780.571000000004</v>
      </c>
      <c r="H3057">
        <v>948130</v>
      </c>
      <c r="I3057">
        <v>2031</v>
      </c>
      <c r="J3057">
        <v>1739.857</v>
      </c>
      <c r="K3057">
        <v>236959.03899999999</v>
      </c>
      <c r="L3057">
        <v>224.06899999999999</v>
      </c>
      <c r="M3057">
        <v>194.58600000000001</v>
      </c>
      <c r="N3057">
        <v>2847.9639999999999</v>
      </c>
      <c r="O3057">
        <v>6.101</v>
      </c>
      <c r="P3057">
        <v>5.226</v>
      </c>
      <c r="Q3057">
        <v>0.6</v>
      </c>
      <c r="R3057">
        <v>8907</v>
      </c>
      <c r="S3057">
        <v>26.754999999999999</v>
      </c>
      <c r="T3057">
        <v>43437</v>
      </c>
      <c r="U3057">
        <v>130.47499999999999</v>
      </c>
      <c r="X3057">
        <v>37441</v>
      </c>
      <c r="Y3057">
        <v>112.464</v>
      </c>
      <c r="Z3057">
        <v>1097745</v>
      </c>
      <c r="AA3057">
        <v>820215109</v>
      </c>
      <c r="AB3057">
        <v>2463.7370000000001</v>
      </c>
      <c r="AC3057">
        <v>3.2970000000000002</v>
      </c>
      <c r="AD3057">
        <v>981152</v>
      </c>
      <c r="AE3057">
        <v>2.9470000000000001</v>
      </c>
      <c r="AF3057">
        <v>4.4999999999999998E-2</v>
      </c>
      <c r="AG3057">
        <v>22.2</v>
      </c>
      <c r="AH3057" t="s">
        <v>204</v>
      </c>
      <c r="AI3057">
        <v>554022692</v>
      </c>
      <c r="AJ3057">
        <v>253804086</v>
      </c>
      <c r="AK3057">
        <v>215852262</v>
      </c>
      <c r="AL3057">
        <v>94640882</v>
      </c>
      <c r="AM3057">
        <v>369972</v>
      </c>
      <c r="AN3057">
        <v>294051</v>
      </c>
      <c r="AO3057">
        <v>166.87</v>
      </c>
      <c r="AP3057">
        <v>76.44</v>
      </c>
      <c r="AQ3057">
        <v>65.010000000000005</v>
      </c>
      <c r="AR3057">
        <v>28.51</v>
      </c>
      <c r="AS3057">
        <v>886</v>
      </c>
      <c r="AT3057">
        <v>77484</v>
      </c>
      <c r="AU3057">
        <v>2.3E-2</v>
      </c>
      <c r="AV3057">
        <v>58.8</v>
      </c>
      <c r="AW3057">
        <v>332915074</v>
      </c>
      <c r="AX3057">
        <v>35.607999999999997</v>
      </c>
      <c r="AY3057">
        <v>38.299999999999997</v>
      </c>
      <c r="AZ3057">
        <v>15.413</v>
      </c>
      <c r="BA3057">
        <v>9.7319999999999993</v>
      </c>
      <c r="BB3057">
        <v>54225.446000000004</v>
      </c>
      <c r="BC3057">
        <v>1.2</v>
      </c>
      <c r="BD3057">
        <v>151.089</v>
      </c>
      <c r="BE3057">
        <v>10.79</v>
      </c>
      <c r="BF3057">
        <v>19.100000000000001</v>
      </c>
      <c r="BG3057">
        <v>24.6</v>
      </c>
      <c r="BI3057">
        <v>2.77</v>
      </c>
      <c r="BJ3057">
        <v>78.86</v>
      </c>
      <c r="BK3057">
        <v>0.92600000000000005</v>
      </c>
    </row>
    <row r="3058" spans="1:63" x14ac:dyDescent="0.3">
      <c r="A3058" t="s">
        <v>210</v>
      </c>
      <c r="B3058" t="s">
        <v>211</v>
      </c>
      <c r="C3058" t="s">
        <v>116</v>
      </c>
      <c r="D3058" s="33">
        <v>44618</v>
      </c>
      <c r="E3058">
        <v>78934671</v>
      </c>
      <c r="F3058">
        <v>47435</v>
      </c>
      <c r="G3058">
        <v>67059.142999999996</v>
      </c>
      <c r="H3058">
        <v>948826</v>
      </c>
      <c r="I3058">
        <v>696</v>
      </c>
      <c r="J3058">
        <v>1748</v>
      </c>
      <c r="K3058">
        <v>237101.52299999999</v>
      </c>
      <c r="L3058">
        <v>142.48400000000001</v>
      </c>
      <c r="M3058">
        <v>201.43</v>
      </c>
      <c r="N3058">
        <v>2850.0540000000001</v>
      </c>
      <c r="O3058">
        <v>2.0910000000000002</v>
      </c>
      <c r="P3058">
        <v>5.2510000000000003</v>
      </c>
      <c r="Q3058">
        <v>0.62</v>
      </c>
      <c r="R3058">
        <v>8288</v>
      </c>
      <c r="S3058">
        <v>24.895</v>
      </c>
      <c r="T3058">
        <v>40623</v>
      </c>
      <c r="U3058">
        <v>122.02200000000001</v>
      </c>
      <c r="X3058">
        <v>35964</v>
      </c>
      <c r="Y3058">
        <v>108.02800000000001</v>
      </c>
      <c r="Z3058">
        <v>674639</v>
      </c>
      <c r="AA3058">
        <v>820889748</v>
      </c>
      <c r="AB3058">
        <v>2465.7629999999999</v>
      </c>
      <c r="AC3058">
        <v>2.0259999999999998</v>
      </c>
      <c r="AD3058">
        <v>950860</v>
      </c>
      <c r="AE3058">
        <v>2.8559999999999999</v>
      </c>
      <c r="AF3058">
        <v>4.2999999999999997E-2</v>
      </c>
      <c r="AG3058">
        <v>23.3</v>
      </c>
      <c r="AH3058" t="s">
        <v>204</v>
      </c>
      <c r="AI3058">
        <v>554253284</v>
      </c>
      <c r="AJ3058">
        <v>253868488</v>
      </c>
      <c r="AK3058">
        <v>215912605</v>
      </c>
      <c r="AL3058">
        <v>94744066</v>
      </c>
      <c r="AM3058">
        <v>230592</v>
      </c>
      <c r="AN3058">
        <v>288361</v>
      </c>
      <c r="AO3058">
        <v>166.94</v>
      </c>
      <c r="AP3058">
        <v>76.459999999999994</v>
      </c>
      <c r="AQ3058">
        <v>65.03</v>
      </c>
      <c r="AR3058">
        <v>28.54</v>
      </c>
      <c r="AS3058">
        <v>869</v>
      </c>
      <c r="AT3058">
        <v>76074</v>
      </c>
      <c r="AU3058">
        <v>2.3E-2</v>
      </c>
      <c r="AW3058">
        <v>332915074</v>
      </c>
      <c r="AX3058">
        <v>35.607999999999997</v>
      </c>
      <c r="AY3058">
        <v>38.299999999999997</v>
      </c>
      <c r="AZ3058">
        <v>15.413</v>
      </c>
      <c r="BA3058">
        <v>9.7319999999999993</v>
      </c>
      <c r="BB3058">
        <v>54225.446000000004</v>
      </c>
      <c r="BC3058">
        <v>1.2</v>
      </c>
      <c r="BD3058">
        <v>151.089</v>
      </c>
      <c r="BE3058">
        <v>10.79</v>
      </c>
      <c r="BF3058">
        <v>19.100000000000001</v>
      </c>
      <c r="BG3058">
        <v>24.6</v>
      </c>
      <c r="BI3058">
        <v>2.77</v>
      </c>
      <c r="BJ3058">
        <v>78.86</v>
      </c>
      <c r="BK3058">
        <v>0.92600000000000005</v>
      </c>
    </row>
    <row r="3059" spans="1:63" x14ac:dyDescent="0.3">
      <c r="A3059" t="s">
        <v>210</v>
      </c>
      <c r="B3059" t="s">
        <v>211</v>
      </c>
      <c r="C3059" t="s">
        <v>116</v>
      </c>
      <c r="D3059" s="33">
        <v>44619</v>
      </c>
      <c r="E3059">
        <v>78950518</v>
      </c>
      <c r="F3059">
        <v>15847</v>
      </c>
      <c r="G3059">
        <v>66033.714000000007</v>
      </c>
      <c r="H3059">
        <v>949018</v>
      </c>
      <c r="I3059">
        <v>192</v>
      </c>
      <c r="J3059">
        <v>1716.143</v>
      </c>
      <c r="K3059">
        <v>237149.12400000001</v>
      </c>
      <c r="L3059">
        <v>47.600999999999999</v>
      </c>
      <c r="M3059">
        <v>198.35</v>
      </c>
      <c r="N3059">
        <v>2850.6309999999999</v>
      </c>
      <c r="O3059">
        <v>0.57699999999999996</v>
      </c>
      <c r="P3059">
        <v>5.1550000000000002</v>
      </c>
      <c r="Q3059">
        <v>0.62</v>
      </c>
      <c r="R3059">
        <v>7881</v>
      </c>
      <c r="S3059">
        <v>23.672999999999998</v>
      </c>
      <c r="T3059">
        <v>39275</v>
      </c>
      <c r="U3059">
        <v>117.973</v>
      </c>
      <c r="X3059">
        <v>34748</v>
      </c>
      <c r="Y3059">
        <v>104.375</v>
      </c>
      <c r="Z3059">
        <v>409847</v>
      </c>
      <c r="AA3059">
        <v>821299595</v>
      </c>
      <c r="AB3059">
        <v>2466.9940000000001</v>
      </c>
      <c r="AC3059">
        <v>1.2310000000000001</v>
      </c>
      <c r="AD3059">
        <v>944667</v>
      </c>
      <c r="AE3059">
        <v>2.8380000000000001</v>
      </c>
      <c r="AF3059">
        <v>4.1000000000000002E-2</v>
      </c>
      <c r="AG3059">
        <v>24.4</v>
      </c>
      <c r="AH3059" t="s">
        <v>204</v>
      </c>
      <c r="AI3059">
        <v>554370776</v>
      </c>
      <c r="AJ3059">
        <v>253902541</v>
      </c>
      <c r="AK3059">
        <v>215942622</v>
      </c>
      <c r="AL3059">
        <v>94796183</v>
      </c>
      <c r="AM3059">
        <v>117492</v>
      </c>
      <c r="AN3059">
        <v>284076</v>
      </c>
      <c r="AO3059">
        <v>166.97</v>
      </c>
      <c r="AP3059">
        <v>76.47</v>
      </c>
      <c r="AQ3059">
        <v>65.040000000000006</v>
      </c>
      <c r="AR3059">
        <v>28.55</v>
      </c>
      <c r="AS3059">
        <v>856</v>
      </c>
      <c r="AT3059">
        <v>74936</v>
      </c>
      <c r="AU3059">
        <v>2.3E-2</v>
      </c>
      <c r="AW3059">
        <v>332915074</v>
      </c>
      <c r="AX3059">
        <v>35.607999999999997</v>
      </c>
      <c r="AY3059">
        <v>38.299999999999997</v>
      </c>
      <c r="AZ3059">
        <v>15.413</v>
      </c>
      <c r="BA3059">
        <v>9.7319999999999993</v>
      </c>
      <c r="BB3059">
        <v>54225.446000000004</v>
      </c>
      <c r="BC3059">
        <v>1.2</v>
      </c>
      <c r="BD3059">
        <v>151.089</v>
      </c>
      <c r="BE3059">
        <v>10.79</v>
      </c>
      <c r="BF3059">
        <v>19.100000000000001</v>
      </c>
      <c r="BG3059">
        <v>24.6</v>
      </c>
      <c r="BI3059">
        <v>2.77</v>
      </c>
      <c r="BJ3059">
        <v>78.86</v>
      </c>
      <c r="BK3059">
        <v>0.92600000000000005</v>
      </c>
    </row>
    <row r="3060" spans="1:63" x14ac:dyDescent="0.3">
      <c r="A3060" t="s">
        <v>210</v>
      </c>
      <c r="B3060" t="s">
        <v>211</v>
      </c>
      <c r="C3060" t="s">
        <v>116</v>
      </c>
      <c r="D3060" s="33">
        <v>44620</v>
      </c>
      <c r="E3060">
        <v>79047371</v>
      </c>
      <c r="F3060">
        <v>96853</v>
      </c>
      <c r="G3060">
        <v>68048.285999999993</v>
      </c>
      <c r="H3060">
        <v>951114</v>
      </c>
      <c r="I3060">
        <v>2096</v>
      </c>
      <c r="J3060">
        <v>1889.143</v>
      </c>
      <c r="K3060">
        <v>237440.04800000001</v>
      </c>
      <c r="L3060">
        <v>290.92399999999998</v>
      </c>
      <c r="M3060">
        <v>204.40100000000001</v>
      </c>
      <c r="N3060">
        <v>2856.9270000000001</v>
      </c>
      <c r="O3060">
        <v>6.2960000000000003</v>
      </c>
      <c r="P3060">
        <v>5.6749999999999998</v>
      </c>
      <c r="Q3060">
        <v>0.62</v>
      </c>
      <c r="R3060">
        <v>7551</v>
      </c>
      <c r="S3060">
        <v>22.681000000000001</v>
      </c>
      <c r="T3060">
        <v>37860</v>
      </c>
      <c r="U3060">
        <v>113.723</v>
      </c>
      <c r="X3060">
        <v>33587</v>
      </c>
      <c r="Y3060">
        <v>100.88800000000001</v>
      </c>
      <c r="Z3060">
        <v>848973</v>
      </c>
      <c r="AA3060">
        <v>822148568</v>
      </c>
      <c r="AB3060">
        <v>2469.5439999999999</v>
      </c>
      <c r="AC3060">
        <v>2.5499999999999998</v>
      </c>
      <c r="AD3060">
        <v>965375</v>
      </c>
      <c r="AE3060">
        <v>2.9</v>
      </c>
      <c r="AF3060">
        <v>3.9E-2</v>
      </c>
      <c r="AG3060">
        <v>25.6</v>
      </c>
      <c r="AH3060" t="s">
        <v>204</v>
      </c>
      <c r="AI3060">
        <v>554664405</v>
      </c>
      <c r="AJ3060">
        <v>253977994</v>
      </c>
      <c r="AK3060">
        <v>216017433</v>
      </c>
      <c r="AL3060">
        <v>94934419</v>
      </c>
      <c r="AM3060">
        <v>293629</v>
      </c>
      <c r="AN3060">
        <v>282316</v>
      </c>
      <c r="AO3060">
        <v>167.06</v>
      </c>
      <c r="AP3060">
        <v>76.5</v>
      </c>
      <c r="AQ3060">
        <v>65.06</v>
      </c>
      <c r="AR3060">
        <v>28.59</v>
      </c>
      <c r="AS3060">
        <v>850</v>
      </c>
      <c r="AT3060">
        <v>74230</v>
      </c>
      <c r="AU3060">
        <v>2.1999999999999999E-2</v>
      </c>
      <c r="AW3060">
        <v>332915074</v>
      </c>
      <c r="AX3060">
        <v>35.607999999999997</v>
      </c>
      <c r="AY3060">
        <v>38.299999999999997</v>
      </c>
      <c r="AZ3060">
        <v>15.413</v>
      </c>
      <c r="BA3060">
        <v>9.7319999999999993</v>
      </c>
      <c r="BB3060">
        <v>54225.446000000004</v>
      </c>
      <c r="BC3060">
        <v>1.2</v>
      </c>
      <c r="BD3060">
        <v>151.089</v>
      </c>
      <c r="BE3060">
        <v>10.79</v>
      </c>
      <c r="BF3060">
        <v>19.100000000000001</v>
      </c>
      <c r="BG3060">
        <v>24.6</v>
      </c>
      <c r="BI3060">
        <v>2.77</v>
      </c>
      <c r="BJ3060">
        <v>78.86</v>
      </c>
      <c r="BK3060">
        <v>0.92600000000000005</v>
      </c>
    </row>
    <row r="3061" spans="1:63" x14ac:dyDescent="0.3">
      <c r="A3061" t="s">
        <v>210</v>
      </c>
      <c r="B3061" t="s">
        <v>211</v>
      </c>
      <c r="C3061" t="s">
        <v>116</v>
      </c>
      <c r="D3061" s="33">
        <v>44621</v>
      </c>
      <c r="E3061">
        <v>79094436</v>
      </c>
      <c r="F3061">
        <v>47065</v>
      </c>
      <c r="G3061">
        <v>61988.857000000004</v>
      </c>
      <c r="H3061">
        <v>952808</v>
      </c>
      <c r="I3061">
        <v>1694</v>
      </c>
      <c r="J3061">
        <v>1821</v>
      </c>
      <c r="K3061">
        <v>237581.42</v>
      </c>
      <c r="L3061">
        <v>141.37200000000001</v>
      </c>
      <c r="M3061">
        <v>186.2</v>
      </c>
      <c r="N3061">
        <v>2862.0149999999999</v>
      </c>
      <c r="O3061">
        <v>5.0880000000000001</v>
      </c>
      <c r="P3061">
        <v>5.47</v>
      </c>
      <c r="Q3061">
        <v>0.6</v>
      </c>
      <c r="R3061">
        <v>7326</v>
      </c>
      <c r="S3061">
        <v>22.006</v>
      </c>
      <c r="T3061">
        <v>36193</v>
      </c>
      <c r="U3061">
        <v>108.715</v>
      </c>
      <c r="X3061">
        <v>32143</v>
      </c>
      <c r="Y3061">
        <v>96.55</v>
      </c>
      <c r="Z3061">
        <v>1180196</v>
      </c>
      <c r="AA3061">
        <v>823328764</v>
      </c>
      <c r="AB3061">
        <v>2473.0889999999999</v>
      </c>
      <c r="AC3061">
        <v>3.5449999999999999</v>
      </c>
      <c r="AD3061">
        <v>962833</v>
      </c>
      <c r="AE3061">
        <v>2.8919999999999999</v>
      </c>
      <c r="AF3061">
        <v>3.5999999999999997E-2</v>
      </c>
      <c r="AG3061">
        <v>27.8</v>
      </c>
      <c r="AH3061" t="s">
        <v>204</v>
      </c>
      <c r="AI3061">
        <v>554917724</v>
      </c>
      <c r="AJ3061">
        <v>254044587</v>
      </c>
      <c r="AK3061">
        <v>216084809</v>
      </c>
      <c r="AL3061">
        <v>95048611</v>
      </c>
      <c r="AM3061">
        <v>253319</v>
      </c>
      <c r="AN3061">
        <v>271333</v>
      </c>
      <c r="AO3061">
        <v>167.14</v>
      </c>
      <c r="AP3061">
        <v>76.52</v>
      </c>
      <c r="AQ3061">
        <v>65.08</v>
      </c>
      <c r="AR3061">
        <v>28.63</v>
      </c>
      <c r="AS3061">
        <v>817</v>
      </c>
      <c r="AT3061">
        <v>71354</v>
      </c>
      <c r="AU3061">
        <v>2.1000000000000001E-2</v>
      </c>
      <c r="AW3061">
        <v>332915074</v>
      </c>
      <c r="AX3061">
        <v>35.607999999999997</v>
      </c>
      <c r="AY3061">
        <v>38.299999999999997</v>
      </c>
      <c r="AZ3061">
        <v>15.413</v>
      </c>
      <c r="BA3061">
        <v>9.7319999999999993</v>
      </c>
      <c r="BB3061">
        <v>54225.446000000004</v>
      </c>
      <c r="BC3061">
        <v>1.2</v>
      </c>
      <c r="BD3061">
        <v>151.089</v>
      </c>
      <c r="BE3061">
        <v>10.79</v>
      </c>
      <c r="BF3061">
        <v>19.100000000000001</v>
      </c>
      <c r="BG3061">
        <v>24.6</v>
      </c>
      <c r="BI3061">
        <v>2.77</v>
      </c>
      <c r="BJ3061">
        <v>78.86</v>
      </c>
      <c r="BK3061">
        <v>0.92600000000000005</v>
      </c>
    </row>
    <row r="3062" spans="1:63" x14ac:dyDescent="0.3">
      <c r="A3062" t="s">
        <v>210</v>
      </c>
      <c r="B3062" t="s">
        <v>211</v>
      </c>
      <c r="C3062" t="s">
        <v>116</v>
      </c>
      <c r="D3062" s="33">
        <v>44622</v>
      </c>
      <c r="E3062">
        <v>79148161</v>
      </c>
      <c r="F3062">
        <v>53725</v>
      </c>
      <c r="G3062">
        <v>57506.428999999996</v>
      </c>
      <c r="H3062">
        <v>954906</v>
      </c>
      <c r="I3062">
        <v>2098</v>
      </c>
      <c r="J3062">
        <v>1679.5709999999999</v>
      </c>
      <c r="K3062">
        <v>237742.79699999999</v>
      </c>
      <c r="L3062">
        <v>161.37700000000001</v>
      </c>
      <c r="M3062">
        <v>172.73599999999999</v>
      </c>
      <c r="N3062">
        <v>2868.317</v>
      </c>
      <c r="O3062">
        <v>6.3019999999999996</v>
      </c>
      <c r="P3062">
        <v>5.0449999999999999</v>
      </c>
      <c r="Q3062">
        <v>0.6</v>
      </c>
      <c r="R3062">
        <v>6982</v>
      </c>
      <c r="S3062">
        <v>20.972000000000001</v>
      </c>
      <c r="T3062">
        <v>34702</v>
      </c>
      <c r="U3062">
        <v>104.23699999999999</v>
      </c>
      <c r="X3062">
        <v>30847</v>
      </c>
      <c r="Y3062">
        <v>92.656999999999996</v>
      </c>
      <c r="Z3062">
        <v>988349</v>
      </c>
      <c r="AA3062">
        <v>824317113</v>
      </c>
      <c r="AB3062">
        <v>2476.058</v>
      </c>
      <c r="AC3062">
        <v>2.9689999999999999</v>
      </c>
      <c r="AD3062">
        <v>915850</v>
      </c>
      <c r="AE3062">
        <v>2.7509999999999999</v>
      </c>
      <c r="AF3062">
        <v>3.5000000000000003E-2</v>
      </c>
      <c r="AG3062">
        <v>28.6</v>
      </c>
      <c r="AH3062" t="s">
        <v>204</v>
      </c>
      <c r="AI3062">
        <v>555154469</v>
      </c>
      <c r="AJ3062">
        <v>254108427</v>
      </c>
      <c r="AK3062">
        <v>216150410</v>
      </c>
      <c r="AL3062">
        <v>95151185</v>
      </c>
      <c r="AM3062">
        <v>236745</v>
      </c>
      <c r="AN3062">
        <v>258708</v>
      </c>
      <c r="AO3062">
        <v>167.21</v>
      </c>
      <c r="AP3062">
        <v>76.540000000000006</v>
      </c>
      <c r="AQ3062">
        <v>65.099999999999994</v>
      </c>
      <c r="AR3062">
        <v>28.66</v>
      </c>
      <c r="AS3062">
        <v>779</v>
      </c>
      <c r="AT3062">
        <v>68229</v>
      </c>
      <c r="AU3062">
        <v>2.1000000000000001E-2</v>
      </c>
      <c r="AW3062">
        <v>332915074</v>
      </c>
      <c r="AX3062">
        <v>35.607999999999997</v>
      </c>
      <c r="AY3062">
        <v>38.299999999999997</v>
      </c>
      <c r="AZ3062">
        <v>15.413</v>
      </c>
      <c r="BA3062">
        <v>9.7319999999999993</v>
      </c>
      <c r="BB3062">
        <v>54225.446000000004</v>
      </c>
      <c r="BC3062">
        <v>1.2</v>
      </c>
      <c r="BD3062">
        <v>151.089</v>
      </c>
      <c r="BE3062">
        <v>10.79</v>
      </c>
      <c r="BF3062">
        <v>19.100000000000001</v>
      </c>
      <c r="BG3062">
        <v>24.6</v>
      </c>
      <c r="BI3062">
        <v>2.77</v>
      </c>
      <c r="BJ3062">
        <v>78.86</v>
      </c>
      <c r="BK3062">
        <v>0.92600000000000005</v>
      </c>
    </row>
    <row r="3063" spans="1:63" x14ac:dyDescent="0.3">
      <c r="A3063" t="s">
        <v>210</v>
      </c>
      <c r="B3063" t="s">
        <v>211</v>
      </c>
      <c r="C3063" t="s">
        <v>116</v>
      </c>
      <c r="D3063" s="33">
        <v>44623</v>
      </c>
      <c r="E3063">
        <v>79197393</v>
      </c>
      <c r="F3063">
        <v>49232</v>
      </c>
      <c r="G3063">
        <v>54964.714</v>
      </c>
      <c r="H3063">
        <v>956651</v>
      </c>
      <c r="I3063">
        <v>1745</v>
      </c>
      <c r="J3063">
        <v>1507.4290000000001</v>
      </c>
      <c r="K3063">
        <v>237890.679</v>
      </c>
      <c r="L3063">
        <v>147.88200000000001</v>
      </c>
      <c r="M3063">
        <v>165.101</v>
      </c>
      <c r="N3063">
        <v>2873.5590000000002</v>
      </c>
      <c r="O3063">
        <v>5.242</v>
      </c>
      <c r="P3063">
        <v>4.5279999999999996</v>
      </c>
      <c r="Q3063">
        <v>0.6</v>
      </c>
      <c r="R3063">
        <v>6730</v>
      </c>
      <c r="S3063">
        <v>20.215</v>
      </c>
      <c r="T3063">
        <v>32935</v>
      </c>
      <c r="U3063">
        <v>98.929000000000002</v>
      </c>
      <c r="X3063">
        <v>29633</v>
      </c>
      <c r="Y3063">
        <v>89.010999999999996</v>
      </c>
      <c r="Z3063">
        <v>667853</v>
      </c>
      <c r="AA3063">
        <v>824984966</v>
      </c>
      <c r="AB3063">
        <v>2478.0639999999999</v>
      </c>
      <c r="AC3063">
        <v>2.0059999999999998</v>
      </c>
      <c r="AD3063">
        <v>838229</v>
      </c>
      <c r="AE3063">
        <v>2.5179999999999998</v>
      </c>
      <c r="AF3063">
        <v>3.3000000000000002E-2</v>
      </c>
      <c r="AG3063">
        <v>30.3</v>
      </c>
      <c r="AH3063" t="s">
        <v>204</v>
      </c>
      <c r="AI3063">
        <v>555384795</v>
      </c>
      <c r="AJ3063">
        <v>254169241</v>
      </c>
      <c r="AK3063">
        <v>216212984</v>
      </c>
      <c r="AL3063">
        <v>95253381</v>
      </c>
      <c r="AM3063">
        <v>230326</v>
      </c>
      <c r="AN3063">
        <v>247439</v>
      </c>
      <c r="AO3063">
        <v>167.28</v>
      </c>
      <c r="AP3063">
        <v>76.55</v>
      </c>
      <c r="AQ3063">
        <v>65.12</v>
      </c>
      <c r="AR3063">
        <v>28.69</v>
      </c>
      <c r="AS3063">
        <v>745</v>
      </c>
      <c r="AT3063">
        <v>65510</v>
      </c>
      <c r="AU3063">
        <v>0.02</v>
      </c>
      <c r="AW3063">
        <v>332915074</v>
      </c>
      <c r="AX3063">
        <v>35.607999999999997</v>
      </c>
      <c r="AY3063">
        <v>38.299999999999997</v>
      </c>
      <c r="AZ3063">
        <v>15.413</v>
      </c>
      <c r="BA3063">
        <v>9.7319999999999993</v>
      </c>
      <c r="BB3063">
        <v>54225.446000000004</v>
      </c>
      <c r="BC3063">
        <v>1.2</v>
      </c>
      <c r="BD3063">
        <v>151.089</v>
      </c>
      <c r="BE3063">
        <v>10.79</v>
      </c>
      <c r="BF3063">
        <v>19.100000000000001</v>
      </c>
      <c r="BG3063">
        <v>24.6</v>
      </c>
      <c r="BI3063">
        <v>2.77</v>
      </c>
      <c r="BJ3063">
        <v>78.86</v>
      </c>
      <c r="BK3063">
        <v>0.92600000000000005</v>
      </c>
    </row>
    <row r="3064" spans="1:63" x14ac:dyDescent="0.3">
      <c r="A3064" t="s">
        <v>210</v>
      </c>
      <c r="B3064" t="s">
        <v>211</v>
      </c>
      <c r="C3064" t="s">
        <v>116</v>
      </c>
      <c r="D3064" s="33">
        <v>44624</v>
      </c>
      <c r="E3064">
        <v>79248958</v>
      </c>
      <c r="F3064">
        <v>51565</v>
      </c>
      <c r="G3064">
        <v>51674.571000000004</v>
      </c>
      <c r="H3064">
        <v>958342</v>
      </c>
      <c r="I3064">
        <v>1691</v>
      </c>
      <c r="J3064">
        <v>1458.857</v>
      </c>
      <c r="K3064">
        <v>238045.568</v>
      </c>
      <c r="L3064">
        <v>154.88900000000001</v>
      </c>
      <c r="M3064">
        <v>155.21799999999999</v>
      </c>
      <c r="N3064">
        <v>2878.6379999999999</v>
      </c>
      <c r="O3064">
        <v>5.0789999999999997</v>
      </c>
      <c r="P3064">
        <v>4.3819999999999997</v>
      </c>
      <c r="Q3064">
        <v>0.61</v>
      </c>
      <c r="R3064">
        <v>6221</v>
      </c>
      <c r="S3064">
        <v>18.686</v>
      </c>
      <c r="T3064">
        <v>30687</v>
      </c>
      <c r="U3064">
        <v>92.177000000000007</v>
      </c>
      <c r="X3064">
        <v>28286</v>
      </c>
      <c r="Y3064">
        <v>84.965000000000003</v>
      </c>
      <c r="AI3064">
        <v>555672250</v>
      </c>
      <c r="AJ3064">
        <v>254242594</v>
      </c>
      <c r="AK3064">
        <v>216292646</v>
      </c>
      <c r="AL3064">
        <v>95381141</v>
      </c>
      <c r="AM3064">
        <v>287455</v>
      </c>
      <c r="AN3064">
        <v>235651</v>
      </c>
      <c r="AO3064">
        <v>167.37</v>
      </c>
      <c r="AP3064">
        <v>76.58</v>
      </c>
      <c r="AQ3064">
        <v>65.150000000000006</v>
      </c>
      <c r="AR3064">
        <v>28.73</v>
      </c>
      <c r="AS3064">
        <v>710</v>
      </c>
      <c r="AT3064">
        <v>62644</v>
      </c>
      <c r="AU3064">
        <v>1.9E-2</v>
      </c>
      <c r="AW3064">
        <v>332915074</v>
      </c>
      <c r="AX3064">
        <v>35.607999999999997</v>
      </c>
      <c r="AY3064">
        <v>38.299999999999997</v>
      </c>
      <c r="AZ3064">
        <v>15.413</v>
      </c>
      <c r="BA3064">
        <v>9.7319999999999993</v>
      </c>
      <c r="BB3064">
        <v>54225.446000000004</v>
      </c>
      <c r="BC3064">
        <v>1.2</v>
      </c>
      <c r="BD3064">
        <v>151.089</v>
      </c>
      <c r="BE3064">
        <v>10.79</v>
      </c>
      <c r="BF3064">
        <v>19.100000000000001</v>
      </c>
      <c r="BG3064">
        <v>24.6</v>
      </c>
      <c r="BI3064">
        <v>2.77</v>
      </c>
      <c r="BJ3064">
        <v>78.86</v>
      </c>
      <c r="BK3064">
        <v>0.92600000000000005</v>
      </c>
    </row>
    <row r="3065" spans="1:63" x14ac:dyDescent="0.3">
      <c r="A3065" t="s">
        <v>210</v>
      </c>
      <c r="B3065" t="s">
        <v>211</v>
      </c>
      <c r="C3065" t="s">
        <v>116</v>
      </c>
      <c r="D3065" s="33">
        <v>44625</v>
      </c>
      <c r="E3065">
        <v>79264250</v>
      </c>
      <c r="F3065">
        <v>15292</v>
      </c>
      <c r="G3065">
        <v>47082.714</v>
      </c>
      <c r="H3065">
        <v>958635</v>
      </c>
      <c r="I3065">
        <v>293</v>
      </c>
      <c r="J3065">
        <v>1401.2860000000001</v>
      </c>
      <c r="K3065">
        <v>238091.50200000001</v>
      </c>
      <c r="L3065">
        <v>45.933999999999997</v>
      </c>
      <c r="M3065">
        <v>141.42599999999999</v>
      </c>
      <c r="N3065">
        <v>2879.518</v>
      </c>
      <c r="O3065">
        <v>0.88</v>
      </c>
      <c r="P3065">
        <v>4.2089999999999996</v>
      </c>
      <c r="Q3065">
        <v>0.61</v>
      </c>
      <c r="R3065">
        <v>5876</v>
      </c>
      <c r="S3065">
        <v>17.649999999999999</v>
      </c>
      <c r="T3065">
        <v>28612</v>
      </c>
      <c r="U3065">
        <v>85.944000000000003</v>
      </c>
      <c r="X3065">
        <v>27103</v>
      </c>
      <c r="Y3065">
        <v>81.411000000000001</v>
      </c>
      <c r="AI3065">
        <v>555839070</v>
      </c>
      <c r="AJ3065">
        <v>254290011</v>
      </c>
      <c r="AK3065">
        <v>216339606</v>
      </c>
      <c r="AL3065">
        <v>95451739</v>
      </c>
      <c r="AM3065">
        <v>166820</v>
      </c>
      <c r="AN3065">
        <v>226541</v>
      </c>
      <c r="AO3065">
        <v>167.42</v>
      </c>
      <c r="AP3065">
        <v>76.59</v>
      </c>
      <c r="AQ3065">
        <v>65.16</v>
      </c>
      <c r="AR3065">
        <v>28.75</v>
      </c>
      <c r="AS3065">
        <v>682</v>
      </c>
      <c r="AT3065">
        <v>60218</v>
      </c>
      <c r="AU3065">
        <v>1.7999999999999999E-2</v>
      </c>
      <c r="AW3065">
        <v>332915074</v>
      </c>
      <c r="AX3065">
        <v>35.607999999999997</v>
      </c>
      <c r="AY3065">
        <v>38.299999999999997</v>
      </c>
      <c r="AZ3065">
        <v>15.413</v>
      </c>
      <c r="BA3065">
        <v>9.7319999999999993</v>
      </c>
      <c r="BB3065">
        <v>54225.446000000004</v>
      </c>
      <c r="BC3065">
        <v>1.2</v>
      </c>
      <c r="BD3065">
        <v>151.089</v>
      </c>
      <c r="BE3065">
        <v>10.79</v>
      </c>
      <c r="BF3065">
        <v>19.100000000000001</v>
      </c>
      <c r="BG3065">
        <v>24.6</v>
      </c>
      <c r="BI3065">
        <v>2.77</v>
      </c>
      <c r="BJ3065">
        <v>78.86</v>
      </c>
      <c r="BK3065">
        <v>0.92600000000000005</v>
      </c>
    </row>
    <row r="3066" spans="1:63" x14ac:dyDescent="0.3">
      <c r="A3066" t="s">
        <v>210</v>
      </c>
      <c r="B3066" t="s">
        <v>211</v>
      </c>
      <c r="C3066" t="s">
        <v>116</v>
      </c>
      <c r="D3066" s="33">
        <v>44626</v>
      </c>
      <c r="E3066">
        <v>79276278</v>
      </c>
      <c r="F3066">
        <v>12028</v>
      </c>
      <c r="G3066">
        <v>46537.142999999996</v>
      </c>
      <c r="H3066">
        <v>958819</v>
      </c>
      <c r="I3066">
        <v>184</v>
      </c>
      <c r="J3066">
        <v>1400.143</v>
      </c>
      <c r="K3066">
        <v>238127.63099999999</v>
      </c>
      <c r="L3066">
        <v>36.128999999999998</v>
      </c>
      <c r="M3066">
        <v>139.78700000000001</v>
      </c>
      <c r="N3066">
        <v>2880.0709999999999</v>
      </c>
      <c r="O3066">
        <v>0.55300000000000005</v>
      </c>
      <c r="P3066">
        <v>4.2060000000000004</v>
      </c>
      <c r="Q3066">
        <v>0.61</v>
      </c>
      <c r="R3066">
        <v>5685</v>
      </c>
      <c r="S3066">
        <v>17.076000000000001</v>
      </c>
      <c r="T3066">
        <v>27779</v>
      </c>
      <c r="U3066">
        <v>83.441999999999993</v>
      </c>
      <c r="X3066">
        <v>26189</v>
      </c>
      <c r="Y3066">
        <v>78.665999999999997</v>
      </c>
      <c r="AI3066">
        <v>555920721</v>
      </c>
      <c r="AJ3066">
        <v>254315098</v>
      </c>
      <c r="AK3066">
        <v>216361943</v>
      </c>
      <c r="AL3066">
        <v>95485109</v>
      </c>
      <c r="AM3066">
        <v>81651</v>
      </c>
      <c r="AN3066">
        <v>221421</v>
      </c>
      <c r="AO3066">
        <v>167.44</v>
      </c>
      <c r="AP3066">
        <v>76.599999999999994</v>
      </c>
      <c r="AQ3066">
        <v>65.17</v>
      </c>
      <c r="AR3066">
        <v>28.76</v>
      </c>
      <c r="AS3066">
        <v>667</v>
      </c>
      <c r="AT3066">
        <v>58937</v>
      </c>
      <c r="AU3066">
        <v>1.7999999999999999E-2</v>
      </c>
      <c r="AW3066">
        <v>332915074</v>
      </c>
      <c r="AX3066">
        <v>35.607999999999997</v>
      </c>
      <c r="AY3066">
        <v>38.299999999999997</v>
      </c>
      <c r="AZ3066">
        <v>15.413</v>
      </c>
      <c r="BA3066">
        <v>9.7319999999999993</v>
      </c>
      <c r="BB3066">
        <v>54225.446000000004</v>
      </c>
      <c r="BC3066">
        <v>1.2</v>
      </c>
      <c r="BD3066">
        <v>151.089</v>
      </c>
      <c r="BE3066">
        <v>10.79</v>
      </c>
      <c r="BF3066">
        <v>19.100000000000001</v>
      </c>
      <c r="BG3066">
        <v>24.6</v>
      </c>
      <c r="BI3066">
        <v>2.77</v>
      </c>
      <c r="BJ3066">
        <v>78.86</v>
      </c>
      <c r="BK3066">
        <v>0.92600000000000005</v>
      </c>
    </row>
    <row r="3067" spans="1:63" x14ac:dyDescent="0.3">
      <c r="A3067" t="s">
        <v>210</v>
      </c>
      <c r="B3067" t="s">
        <v>211</v>
      </c>
      <c r="C3067" t="s">
        <v>116</v>
      </c>
      <c r="D3067" s="33">
        <v>44627</v>
      </c>
      <c r="E3067">
        <v>79339388</v>
      </c>
      <c r="F3067">
        <v>63110</v>
      </c>
      <c r="G3067">
        <v>41716.714</v>
      </c>
      <c r="H3067">
        <v>960505</v>
      </c>
      <c r="I3067">
        <v>1686</v>
      </c>
      <c r="J3067">
        <v>1341.5709999999999</v>
      </c>
      <c r="K3067">
        <v>238317.19899999999</v>
      </c>
      <c r="L3067">
        <v>189.56800000000001</v>
      </c>
      <c r="M3067">
        <v>125.307</v>
      </c>
      <c r="N3067">
        <v>2885.1350000000002</v>
      </c>
      <c r="O3067">
        <v>5.0640000000000001</v>
      </c>
      <c r="P3067">
        <v>4.03</v>
      </c>
      <c r="Q3067">
        <v>0.63</v>
      </c>
      <c r="R3067">
        <v>5554</v>
      </c>
      <c r="S3067">
        <v>16.683</v>
      </c>
      <c r="T3067">
        <v>27200</v>
      </c>
      <c r="U3067">
        <v>81.703000000000003</v>
      </c>
      <c r="X3067">
        <v>25371</v>
      </c>
      <c r="Y3067">
        <v>76.209000000000003</v>
      </c>
      <c r="AI3067">
        <v>556103750</v>
      </c>
      <c r="AJ3067">
        <v>254365854</v>
      </c>
      <c r="AK3067">
        <v>216409189</v>
      </c>
      <c r="AL3067">
        <v>95566201</v>
      </c>
      <c r="AM3067">
        <v>183029</v>
      </c>
      <c r="AN3067">
        <v>205621</v>
      </c>
      <c r="AO3067">
        <v>167.5</v>
      </c>
      <c r="AP3067">
        <v>76.61</v>
      </c>
      <c r="AQ3067">
        <v>65.180000000000007</v>
      </c>
      <c r="AR3067">
        <v>28.78</v>
      </c>
      <c r="AS3067">
        <v>619</v>
      </c>
      <c r="AT3067">
        <v>55409</v>
      </c>
      <c r="AU3067">
        <v>1.7000000000000001E-2</v>
      </c>
      <c r="AW3067">
        <v>332915074</v>
      </c>
      <c r="AX3067">
        <v>35.607999999999997</v>
      </c>
      <c r="AY3067">
        <v>38.299999999999997</v>
      </c>
      <c r="AZ3067">
        <v>15.413</v>
      </c>
      <c r="BA3067">
        <v>9.7319999999999993</v>
      </c>
      <c r="BB3067">
        <v>54225.446000000004</v>
      </c>
      <c r="BC3067">
        <v>1.2</v>
      </c>
      <c r="BD3067">
        <v>151.089</v>
      </c>
      <c r="BE3067">
        <v>10.79</v>
      </c>
      <c r="BF3067">
        <v>19.100000000000001</v>
      </c>
      <c r="BG3067">
        <v>24.6</v>
      </c>
      <c r="BI3067">
        <v>2.77</v>
      </c>
      <c r="BJ3067">
        <v>78.86</v>
      </c>
      <c r="BK3067">
        <v>0.92600000000000005</v>
      </c>
    </row>
    <row r="3068" spans="1:63" x14ac:dyDescent="0.3">
      <c r="A3068" t="s">
        <v>210</v>
      </c>
      <c r="B3068" t="s">
        <v>211</v>
      </c>
      <c r="C3068" t="s">
        <v>116</v>
      </c>
      <c r="D3068" s="33">
        <v>44628</v>
      </c>
      <c r="E3068">
        <v>79369007</v>
      </c>
      <c r="F3068">
        <v>29619</v>
      </c>
      <c r="G3068">
        <v>39224.428999999996</v>
      </c>
      <c r="H3068">
        <v>961843</v>
      </c>
      <c r="I3068">
        <v>1338</v>
      </c>
      <c r="J3068">
        <v>1290.7139999999999</v>
      </c>
      <c r="K3068">
        <v>238406.16800000001</v>
      </c>
      <c r="L3068">
        <v>88.968999999999994</v>
      </c>
      <c r="M3068">
        <v>117.821</v>
      </c>
      <c r="N3068">
        <v>2889.154</v>
      </c>
      <c r="O3068">
        <v>4.0190000000000001</v>
      </c>
      <c r="P3068">
        <v>3.8769999999999998</v>
      </c>
      <c r="R3068">
        <v>4937</v>
      </c>
      <c r="S3068">
        <v>14.83</v>
      </c>
      <c r="T3068">
        <v>24770</v>
      </c>
      <c r="U3068">
        <v>74.403000000000006</v>
      </c>
      <c r="X3068">
        <v>24141</v>
      </c>
      <c r="Y3068">
        <v>72.513999999999996</v>
      </c>
      <c r="AI3068">
        <v>556234450</v>
      </c>
      <c r="AJ3068">
        <v>254399380</v>
      </c>
      <c r="AK3068">
        <v>216444565</v>
      </c>
      <c r="AL3068">
        <v>95625024</v>
      </c>
      <c r="AM3068">
        <v>130700</v>
      </c>
      <c r="AN3068">
        <v>188104</v>
      </c>
      <c r="AO3068">
        <v>167.54</v>
      </c>
      <c r="AP3068">
        <v>76.62</v>
      </c>
      <c r="AQ3068">
        <v>65.19</v>
      </c>
      <c r="AR3068">
        <v>28.8</v>
      </c>
      <c r="AS3068">
        <v>567</v>
      </c>
      <c r="AT3068">
        <v>50685</v>
      </c>
      <c r="AU3068">
        <v>1.4999999999999999E-2</v>
      </c>
      <c r="AW3068">
        <v>332915074</v>
      </c>
      <c r="AX3068">
        <v>35.607999999999997</v>
      </c>
      <c r="AY3068">
        <v>38.299999999999997</v>
      </c>
      <c r="AZ3068">
        <v>15.413</v>
      </c>
      <c r="BA3068">
        <v>9.7319999999999993</v>
      </c>
      <c r="BB3068">
        <v>54225.446000000004</v>
      </c>
      <c r="BC3068">
        <v>1.2</v>
      </c>
      <c r="BD3068">
        <v>151.089</v>
      </c>
      <c r="BE3068">
        <v>10.79</v>
      </c>
      <c r="BF3068">
        <v>19.100000000000001</v>
      </c>
      <c r="BG3068">
        <v>24.6</v>
      </c>
      <c r="BI3068">
        <v>2.77</v>
      </c>
      <c r="BJ3068">
        <v>78.86</v>
      </c>
      <c r="BK3068">
        <v>0.92600000000000005</v>
      </c>
    </row>
    <row r="3069" spans="1:63" x14ac:dyDescent="0.3">
      <c r="A3069" t="s">
        <v>210</v>
      </c>
      <c r="B3069" t="s">
        <v>211</v>
      </c>
      <c r="C3069" t="s">
        <v>116</v>
      </c>
      <c r="D3069" s="33">
        <v>44629</v>
      </c>
      <c r="E3069">
        <v>79406602</v>
      </c>
      <c r="F3069">
        <v>37595</v>
      </c>
      <c r="G3069">
        <v>36920.142999999996</v>
      </c>
      <c r="H3069">
        <v>963819</v>
      </c>
      <c r="I3069">
        <v>1976</v>
      </c>
      <c r="J3069">
        <v>1273.2860000000001</v>
      </c>
      <c r="K3069">
        <v>238519.095</v>
      </c>
      <c r="L3069">
        <v>112.92700000000001</v>
      </c>
      <c r="M3069">
        <v>110.9</v>
      </c>
      <c r="N3069">
        <v>2895.09</v>
      </c>
      <c r="O3069">
        <v>5.9349999999999996</v>
      </c>
      <c r="P3069">
        <v>3.8250000000000002</v>
      </c>
      <c r="AI3069">
        <v>556252766</v>
      </c>
      <c r="AJ3069">
        <v>254404423</v>
      </c>
      <c r="AK3069">
        <v>216449810</v>
      </c>
      <c r="AL3069">
        <v>95632936</v>
      </c>
      <c r="AM3069">
        <v>18316</v>
      </c>
      <c r="AN3069">
        <v>156900</v>
      </c>
      <c r="AO3069">
        <v>167.54</v>
      </c>
      <c r="AP3069">
        <v>76.63</v>
      </c>
      <c r="AQ3069">
        <v>65.19</v>
      </c>
      <c r="AR3069">
        <v>28.8</v>
      </c>
      <c r="AS3069">
        <v>473</v>
      </c>
      <c r="AT3069">
        <v>42285</v>
      </c>
      <c r="AU3069">
        <v>1.2999999999999999E-2</v>
      </c>
      <c r="AW3069">
        <v>332915074</v>
      </c>
      <c r="AX3069">
        <v>35.607999999999997</v>
      </c>
      <c r="AY3069">
        <v>38.299999999999997</v>
      </c>
      <c r="AZ3069">
        <v>15.413</v>
      </c>
      <c r="BA3069">
        <v>9.7319999999999993</v>
      </c>
      <c r="BB3069">
        <v>54225.446000000004</v>
      </c>
      <c r="BC3069">
        <v>1.2</v>
      </c>
      <c r="BD3069">
        <v>151.089</v>
      </c>
      <c r="BE3069">
        <v>10.79</v>
      </c>
      <c r="BF3069">
        <v>19.100000000000001</v>
      </c>
      <c r="BG3069">
        <v>24.6</v>
      </c>
      <c r="BI3069">
        <v>2.77</v>
      </c>
      <c r="BJ3069">
        <v>78.86</v>
      </c>
      <c r="BK3069">
        <v>0.92600000000000005</v>
      </c>
    </row>
    <row r="3070" spans="1:63" x14ac:dyDescent="0.3">
      <c r="A3070" t="s">
        <v>210</v>
      </c>
      <c r="B3070" t="s">
        <v>211</v>
      </c>
      <c r="C3070" t="s">
        <v>116</v>
      </c>
      <c r="D3070" s="33">
        <v>44630</v>
      </c>
      <c r="E3070">
        <v>79454920</v>
      </c>
      <c r="F3070">
        <v>48318</v>
      </c>
      <c r="G3070">
        <v>36789.571000000004</v>
      </c>
      <c r="H3070">
        <v>965464</v>
      </c>
      <c r="I3070">
        <v>1645</v>
      </c>
      <c r="J3070">
        <v>1259</v>
      </c>
      <c r="K3070">
        <v>238664.231</v>
      </c>
      <c r="L3070">
        <v>145.136</v>
      </c>
      <c r="M3070">
        <v>110.50700000000001</v>
      </c>
      <c r="N3070">
        <v>2900.0309999999999</v>
      </c>
      <c r="O3070">
        <v>4.9409999999999998</v>
      </c>
      <c r="P3070">
        <v>3.782</v>
      </c>
      <c r="AW3070">
        <v>332915074</v>
      </c>
      <c r="AX3070">
        <v>35.607999999999997</v>
      </c>
      <c r="AY3070">
        <v>38.299999999999997</v>
      </c>
      <c r="AZ3070">
        <v>15.413</v>
      </c>
      <c r="BA3070">
        <v>9.7319999999999993</v>
      </c>
      <c r="BB3070">
        <v>54225.446000000004</v>
      </c>
      <c r="BC3070">
        <v>1.2</v>
      </c>
      <c r="BD3070">
        <v>151.089</v>
      </c>
      <c r="BE3070">
        <v>10.79</v>
      </c>
      <c r="BF3070">
        <v>19.100000000000001</v>
      </c>
      <c r="BG3070">
        <v>24.6</v>
      </c>
      <c r="BI3070">
        <v>2.77</v>
      </c>
      <c r="BJ3070">
        <v>78.86</v>
      </c>
      <c r="BK3070">
        <v>0.92600000000000005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9F64-2187-4BB2-A087-8A392BE2FDFF}">
  <sheetPr>
    <tabColor rgb="FFFFFF00"/>
  </sheetPr>
  <dimension ref="A2:U33"/>
  <sheetViews>
    <sheetView showGridLines="0" workbookViewId="0">
      <selection activeCell="O15" sqref="O15"/>
    </sheetView>
  </sheetViews>
  <sheetFormatPr defaultRowHeight="14.4" x14ac:dyDescent="0.3"/>
  <cols>
    <col min="1" max="1" width="21.21875" customWidth="1"/>
    <col min="2" max="2" width="9.109375" customWidth="1"/>
    <col min="3" max="3" width="10.5546875" customWidth="1"/>
    <col min="4" max="4" width="18" customWidth="1"/>
    <col min="5" max="5" width="17.6640625" customWidth="1"/>
    <col min="6" max="6" width="9.109375" customWidth="1"/>
    <col min="7" max="7" width="10.5546875" customWidth="1"/>
    <col min="8" max="8" width="9.6640625" customWidth="1"/>
    <col min="9" max="9" width="10" customWidth="1"/>
    <col min="10" max="10" width="14.44140625" customWidth="1"/>
    <col min="11" max="11" width="11.5546875" customWidth="1"/>
    <col min="12" max="13" width="10.5546875" bestFit="1" customWidth="1"/>
    <col min="14" max="14" width="9.6640625" bestFit="1" customWidth="1"/>
    <col min="15" max="16" width="9.109375" bestFit="1" customWidth="1"/>
    <col min="17" max="17" width="10.5546875" bestFit="1" customWidth="1"/>
    <col min="18" max="18" width="9.6640625" bestFit="1" customWidth="1"/>
    <col min="19" max="19" width="8.5546875" bestFit="1" customWidth="1"/>
  </cols>
  <sheetData>
    <row r="2" spans="1:21" x14ac:dyDescent="0.3">
      <c r="A2" s="17" t="s">
        <v>99</v>
      </c>
      <c r="B2" s="103" t="s">
        <v>100</v>
      </c>
      <c r="C2" s="103"/>
      <c r="D2" s="103"/>
      <c r="E2" s="103"/>
      <c r="F2" s="104" t="s">
        <v>101</v>
      </c>
      <c r="G2" s="105"/>
      <c r="H2" s="105"/>
      <c r="I2" s="105"/>
      <c r="J2" s="105"/>
      <c r="K2" s="106"/>
      <c r="L2" s="107" t="s">
        <v>102</v>
      </c>
      <c r="M2" s="107"/>
      <c r="N2" s="107"/>
      <c r="O2" s="107"/>
      <c r="P2" s="108" t="s">
        <v>103</v>
      </c>
      <c r="Q2" s="108"/>
      <c r="R2" s="108"/>
      <c r="S2" s="108"/>
      <c r="T2" s="18"/>
      <c r="U2" s="18"/>
    </row>
    <row r="3" spans="1:21" ht="41.4" x14ac:dyDescent="0.3">
      <c r="A3" s="19"/>
      <c r="B3" s="20">
        <v>43837</v>
      </c>
      <c r="C3" s="20">
        <v>44630</v>
      </c>
      <c r="D3" s="21" t="s">
        <v>104</v>
      </c>
      <c r="E3" s="22" t="s">
        <v>105</v>
      </c>
      <c r="F3" s="20">
        <v>43837</v>
      </c>
      <c r="G3" s="20">
        <v>44630</v>
      </c>
      <c r="H3" s="99" t="s">
        <v>106</v>
      </c>
      <c r="I3" s="100" t="s">
        <v>107</v>
      </c>
      <c r="J3" s="22" t="s">
        <v>108</v>
      </c>
      <c r="K3" s="22" t="s">
        <v>109</v>
      </c>
      <c r="L3" s="20">
        <v>43837</v>
      </c>
      <c r="M3" s="20">
        <v>44630</v>
      </c>
      <c r="N3" s="99" t="s">
        <v>106</v>
      </c>
      <c r="O3" s="100" t="s">
        <v>107</v>
      </c>
      <c r="P3" s="20">
        <v>43837</v>
      </c>
      <c r="Q3" s="20">
        <v>44630</v>
      </c>
      <c r="R3" s="100" t="s">
        <v>106</v>
      </c>
      <c r="S3" s="99" t="s">
        <v>107</v>
      </c>
    </row>
    <row r="4" spans="1:21" x14ac:dyDescent="0.3">
      <c r="A4" s="23" t="s">
        <v>110</v>
      </c>
      <c r="B4" s="24">
        <v>0.02</v>
      </c>
      <c r="C4" s="24">
        <v>809.36</v>
      </c>
      <c r="D4" s="24">
        <v>809.34</v>
      </c>
      <c r="E4" s="25">
        <v>42596.79</v>
      </c>
      <c r="F4" s="24" t="s">
        <v>111</v>
      </c>
      <c r="G4" s="24" t="s">
        <v>112</v>
      </c>
      <c r="H4" s="24">
        <v>9.31</v>
      </c>
      <c r="I4" s="25">
        <v>35.53</v>
      </c>
      <c r="J4" s="44">
        <v>68486963</v>
      </c>
      <c r="K4" s="44">
        <f>ROUND(J4*H4/1000,0)</f>
        <v>637614</v>
      </c>
      <c r="L4" s="24" t="s">
        <v>113</v>
      </c>
      <c r="M4" s="26">
        <v>6.9400000000000003E-2</v>
      </c>
      <c r="N4" s="24">
        <v>-19.62</v>
      </c>
      <c r="O4" s="25">
        <v>-0.74</v>
      </c>
      <c r="P4" s="24" t="s">
        <v>114</v>
      </c>
      <c r="Q4" s="24" t="s">
        <v>115</v>
      </c>
      <c r="R4" s="24">
        <v>-1.27</v>
      </c>
      <c r="S4" s="25">
        <v>-0.53</v>
      </c>
    </row>
    <row r="5" spans="1:21" x14ac:dyDescent="0.3">
      <c r="A5" s="27" t="s">
        <v>116</v>
      </c>
      <c r="B5" s="28" t="s">
        <v>117</v>
      </c>
      <c r="C5" s="28">
        <v>110.51</v>
      </c>
      <c r="D5" s="28">
        <v>110.51</v>
      </c>
      <c r="E5" s="29">
        <v>55252.5</v>
      </c>
      <c r="F5" s="28" t="s">
        <v>117</v>
      </c>
      <c r="G5" s="28">
        <v>2.52</v>
      </c>
      <c r="H5" s="28">
        <v>2.5099999999999998</v>
      </c>
      <c r="I5" s="29">
        <v>628.5</v>
      </c>
      <c r="J5" s="45">
        <v>334273557</v>
      </c>
      <c r="K5" s="44">
        <f t="shared" ref="K5:K6" si="0">ROUND(J5*H5/1000,0)</f>
        <v>839027</v>
      </c>
      <c r="L5" s="28" t="s">
        <v>118</v>
      </c>
      <c r="M5" s="28" t="s">
        <v>119</v>
      </c>
      <c r="N5" s="28">
        <v>-7.5</v>
      </c>
      <c r="O5" s="29">
        <v>-0.69</v>
      </c>
      <c r="P5" s="28" t="s">
        <v>120</v>
      </c>
      <c r="Q5" s="28" t="s">
        <v>121</v>
      </c>
      <c r="R5" s="28">
        <v>-2.99</v>
      </c>
      <c r="S5" s="29">
        <v>-0.83</v>
      </c>
    </row>
    <row r="6" spans="1:21" x14ac:dyDescent="0.3">
      <c r="A6" s="27" t="s">
        <v>122</v>
      </c>
      <c r="B6" s="28" t="s">
        <v>123</v>
      </c>
      <c r="C6" s="28">
        <v>865.23</v>
      </c>
      <c r="D6" s="28">
        <v>865.22</v>
      </c>
      <c r="E6" s="29">
        <v>78656.36</v>
      </c>
      <c r="F6" s="28">
        <v>0.57999999999999996</v>
      </c>
      <c r="G6" s="28" t="s">
        <v>124</v>
      </c>
      <c r="H6" s="28">
        <v>3.47</v>
      </c>
      <c r="I6" s="29">
        <v>5.99</v>
      </c>
      <c r="J6" s="45">
        <v>65516925</v>
      </c>
      <c r="K6" s="44">
        <f t="shared" si="0"/>
        <v>227344</v>
      </c>
      <c r="L6" s="28" t="s">
        <v>125</v>
      </c>
      <c r="M6" s="28" t="s">
        <v>126</v>
      </c>
      <c r="N6" s="28">
        <v>18.100000000000001</v>
      </c>
      <c r="O6" s="29">
        <v>8.23</v>
      </c>
      <c r="P6" s="28">
        <v>3</v>
      </c>
      <c r="Q6" s="28">
        <v>0.75</v>
      </c>
      <c r="R6" s="28">
        <v>-2.25</v>
      </c>
      <c r="S6" s="29">
        <v>-0.75</v>
      </c>
    </row>
    <row r="7" spans="1:21" x14ac:dyDescent="0.3">
      <c r="A7" s="27" t="s">
        <v>127</v>
      </c>
      <c r="B7" s="28" t="s">
        <v>128</v>
      </c>
      <c r="C7" s="30">
        <v>1140.8900000000001</v>
      </c>
      <c r="D7" s="30">
        <v>1140.83</v>
      </c>
      <c r="E7" s="29">
        <v>17285.240000000002</v>
      </c>
      <c r="F7" s="28" t="s">
        <v>129</v>
      </c>
      <c r="G7" s="28">
        <v>3.16</v>
      </c>
      <c r="H7" s="28">
        <v>3.08</v>
      </c>
      <c r="I7" s="29">
        <v>40.58</v>
      </c>
      <c r="J7" s="45">
        <v>25998373</v>
      </c>
      <c r="K7" s="44">
        <f>ROUND(J7*H7/1000,0)</f>
        <v>80075</v>
      </c>
      <c r="L7" s="28" t="s">
        <v>130</v>
      </c>
      <c r="M7" s="31">
        <v>0.34039999999999998</v>
      </c>
      <c r="N7" s="28">
        <v>32.67</v>
      </c>
      <c r="O7" s="29">
        <v>23.85</v>
      </c>
      <c r="P7" s="28" t="s">
        <v>131</v>
      </c>
      <c r="Q7" s="28">
        <v>1.22</v>
      </c>
      <c r="R7" s="28">
        <v>-0.9</v>
      </c>
      <c r="S7" s="29">
        <v>-0.42</v>
      </c>
    </row>
    <row r="8" spans="1:21" x14ac:dyDescent="0.3">
      <c r="A8" s="32" t="s">
        <v>132</v>
      </c>
    </row>
    <row r="32" spans="1:1" x14ac:dyDescent="0.3">
      <c r="A32" s="101" t="s">
        <v>133</v>
      </c>
    </row>
    <row r="33" spans="1:1" x14ac:dyDescent="0.3">
      <c r="A33" t="s">
        <v>134</v>
      </c>
    </row>
  </sheetData>
  <mergeCells count="4">
    <mergeCell ref="B2:E2"/>
    <mergeCell ref="F2:K2"/>
    <mergeCell ref="L2:O2"/>
    <mergeCell ref="P2:S2"/>
  </mergeCells>
  <hyperlinks>
    <hyperlink ref="A32" r:id="rId1" xr:uid="{B4886B65-7251-46B7-852C-AEBBE3476BED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8A17-E7E2-4E06-AD60-7FDE79B23DBC}">
  <sheetPr>
    <tabColor rgb="FF92D050"/>
  </sheetPr>
  <dimension ref="A1:AM47"/>
  <sheetViews>
    <sheetView showGridLines="0" workbookViewId="0">
      <selection activeCell="X38" sqref="X38"/>
    </sheetView>
  </sheetViews>
  <sheetFormatPr defaultRowHeight="14.4" x14ac:dyDescent="0.3"/>
  <cols>
    <col min="12" max="12" width="10" bestFit="1" customWidth="1"/>
    <col min="23" max="23" width="21.6640625" customWidth="1"/>
    <col min="24" max="24" width="7.88671875" bestFit="1" customWidth="1"/>
    <col min="25" max="25" width="8.6640625" bestFit="1" customWidth="1"/>
    <col min="27" max="27" width="17.44140625" customWidth="1"/>
    <col min="28" max="28" width="7.88671875" bestFit="1" customWidth="1"/>
    <col min="29" max="29" width="8.6640625" bestFit="1" customWidth="1"/>
    <col min="32" max="32" width="20.6640625" customWidth="1"/>
    <col min="33" max="33" width="7.88671875" bestFit="1" customWidth="1"/>
    <col min="34" max="34" width="8.6640625" bestFit="1" customWidth="1"/>
    <col min="36" max="36" width="17.33203125" customWidth="1"/>
    <col min="37" max="37" width="7.88671875" bestFit="1" customWidth="1"/>
    <col min="38" max="38" width="8.6640625" bestFit="1" customWidth="1"/>
  </cols>
  <sheetData>
    <row r="1" spans="1:39" s="43" customFormat="1" ht="40.200000000000003" customHeight="1" x14ac:dyDescent="0.3">
      <c r="A1" s="111" t="s">
        <v>212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39" x14ac:dyDescent="0.3">
      <c r="W2" s="109" t="s">
        <v>210</v>
      </c>
      <c r="X2" s="109"/>
      <c r="Y2" s="109"/>
      <c r="Z2" s="109"/>
      <c r="AA2" s="109"/>
      <c r="AB2" s="109"/>
      <c r="AC2" s="109"/>
      <c r="AD2" s="109"/>
      <c r="AF2" s="109" t="s">
        <v>213</v>
      </c>
      <c r="AG2" s="109"/>
      <c r="AH2" s="109"/>
      <c r="AI2" s="109"/>
      <c r="AJ2" s="109"/>
      <c r="AK2" s="109"/>
      <c r="AL2" s="109"/>
      <c r="AM2" s="109"/>
    </row>
    <row r="3" spans="1:39" x14ac:dyDescent="0.3">
      <c r="W3" s="35" t="s">
        <v>214</v>
      </c>
      <c r="AA3" s="35" t="s">
        <v>215</v>
      </c>
      <c r="AB3" s="35"/>
      <c r="AF3" s="35" t="s">
        <v>214</v>
      </c>
      <c r="AJ3" s="35" t="s">
        <v>215</v>
      </c>
      <c r="AK3" s="35"/>
    </row>
    <row r="4" spans="1:39" x14ac:dyDescent="0.3">
      <c r="G4" s="46"/>
      <c r="H4" s="47"/>
      <c r="W4" t="s">
        <v>216</v>
      </c>
      <c r="AA4" t="s">
        <v>217</v>
      </c>
      <c r="AF4" t="s">
        <v>216</v>
      </c>
      <c r="AJ4" t="s">
        <v>217</v>
      </c>
    </row>
    <row r="5" spans="1:39" x14ac:dyDescent="0.3">
      <c r="G5" s="46"/>
      <c r="H5" s="47"/>
      <c r="W5" s="38" t="s">
        <v>218</v>
      </c>
      <c r="X5" s="38">
        <v>3.3000000000000002E-2</v>
      </c>
      <c r="AB5" s="40" t="s">
        <v>219</v>
      </c>
      <c r="AC5" s="40" t="s">
        <v>220</v>
      </c>
      <c r="AD5" s="34"/>
      <c r="AF5" s="38" t="s">
        <v>218</v>
      </c>
      <c r="AG5" s="38">
        <v>6.94</v>
      </c>
      <c r="AK5" s="40" t="s">
        <v>219</v>
      </c>
      <c r="AL5" s="40" t="s">
        <v>220</v>
      </c>
      <c r="AM5" s="34"/>
    </row>
    <row r="6" spans="1:39" x14ac:dyDescent="0.3">
      <c r="G6" s="46"/>
      <c r="H6" s="47"/>
      <c r="W6" s="38" t="s">
        <v>221</v>
      </c>
      <c r="X6" s="38">
        <v>0.96699999999999997</v>
      </c>
      <c r="AB6" s="39">
        <f>ROUND(SUMPRODUCT(X5:X6,X11:X12),2)</f>
        <v>0.06</v>
      </c>
      <c r="AC6" s="41">
        <f>ROUND(SUMPRODUCT(X5:X6,Y11:Y12),2)</f>
        <v>0.94</v>
      </c>
      <c r="AD6" s="37"/>
      <c r="AF6" s="38" t="s">
        <v>221</v>
      </c>
      <c r="AG6" s="38">
        <v>93.06</v>
      </c>
      <c r="AK6" s="39">
        <f>SUMPRODUCT(AG5:AG6,AG11:AG12)</f>
        <v>9.0378000000000007</v>
      </c>
      <c r="AL6" s="41">
        <f>SUMPRODUCT(AG5:AG6,AH11:AH12)</f>
        <v>90.962199999999996</v>
      </c>
      <c r="AM6" s="37"/>
    </row>
    <row r="7" spans="1:39" x14ac:dyDescent="0.3">
      <c r="G7" s="46"/>
      <c r="H7" s="47"/>
      <c r="W7" s="38" t="s">
        <v>222</v>
      </c>
      <c r="X7" s="39">
        <v>1</v>
      </c>
      <c r="AB7" s="102"/>
      <c r="AF7" s="38" t="s">
        <v>222</v>
      </c>
      <c r="AG7" s="39">
        <v>1</v>
      </c>
    </row>
    <row r="9" spans="1:39" x14ac:dyDescent="0.3">
      <c r="W9" t="s">
        <v>223</v>
      </c>
      <c r="AA9" t="s">
        <v>224</v>
      </c>
      <c r="AF9" t="s">
        <v>223</v>
      </c>
      <c r="AJ9" t="s">
        <v>224</v>
      </c>
    </row>
    <row r="10" spans="1:39" x14ac:dyDescent="0.3">
      <c r="W10" s="38" t="s">
        <v>225</v>
      </c>
      <c r="X10" s="40" t="s">
        <v>219</v>
      </c>
      <c r="Y10" s="40" t="s">
        <v>220</v>
      </c>
      <c r="Z10" s="34"/>
      <c r="AA10" s="38" t="s">
        <v>225</v>
      </c>
      <c r="AB10" s="40" t="s">
        <v>219</v>
      </c>
      <c r="AC10" s="40" t="s">
        <v>220</v>
      </c>
      <c r="AF10" s="38" t="s">
        <v>225</v>
      </c>
      <c r="AG10" s="40" t="s">
        <v>219</v>
      </c>
      <c r="AH10" s="40" t="s">
        <v>220</v>
      </c>
      <c r="AI10" s="34"/>
      <c r="AJ10" s="38" t="s">
        <v>225</v>
      </c>
      <c r="AK10" s="40" t="s">
        <v>219</v>
      </c>
      <c r="AL10" s="40" t="s">
        <v>220</v>
      </c>
    </row>
    <row r="11" spans="1:39" x14ac:dyDescent="0.3">
      <c r="W11" s="38" t="s">
        <v>226</v>
      </c>
      <c r="X11" s="42">
        <v>0.9</v>
      </c>
      <c r="Y11" s="42">
        <v>0.1</v>
      </c>
      <c r="Z11" s="36"/>
      <c r="AA11" s="38" t="s">
        <v>218</v>
      </c>
      <c r="AB11" s="37">
        <f>X11*X5/AB6</f>
        <v>0.49500000000000005</v>
      </c>
      <c r="AC11" s="41">
        <f>Y11*X5/AC6</f>
        <v>3.5106382978723409E-3</v>
      </c>
      <c r="AF11" s="38" t="s">
        <v>226</v>
      </c>
      <c r="AG11" s="42">
        <v>0.9</v>
      </c>
      <c r="AH11" s="42">
        <v>0.1</v>
      </c>
      <c r="AI11" s="36"/>
      <c r="AJ11" s="38" t="s">
        <v>218</v>
      </c>
      <c r="AK11" s="37">
        <f>AG11*AG5/AK6</f>
        <v>0.69109739095797651</v>
      </c>
      <c r="AL11" s="41">
        <f>AH11*AG5/AL6</f>
        <v>7.6295428210839235E-3</v>
      </c>
    </row>
    <row r="12" spans="1:39" x14ac:dyDescent="0.3">
      <c r="W12" s="38" t="s">
        <v>227</v>
      </c>
      <c r="X12" s="42">
        <v>0.03</v>
      </c>
      <c r="Y12" s="42">
        <v>0.97</v>
      </c>
      <c r="Z12" s="36"/>
      <c r="AA12" s="38" t="s">
        <v>221</v>
      </c>
      <c r="AB12" s="41">
        <f>X12*X6/AB6</f>
        <v>0.48349999999999999</v>
      </c>
      <c r="AC12" s="41">
        <f>Y12*X6/AC6</f>
        <v>0.99786170212765957</v>
      </c>
      <c r="AF12" s="38" t="s">
        <v>227</v>
      </c>
      <c r="AG12" s="42">
        <v>0.03</v>
      </c>
      <c r="AH12" s="42">
        <v>0.97</v>
      </c>
      <c r="AI12" s="36"/>
      <c r="AJ12" s="38" t="s">
        <v>221</v>
      </c>
      <c r="AK12" s="41">
        <f>AG12*AG6/AK6</f>
        <v>0.30890260904202343</v>
      </c>
      <c r="AL12" s="41">
        <f>AH12*AG6/AL6</f>
        <v>0.99237045717891603</v>
      </c>
    </row>
    <row r="13" spans="1:39" x14ac:dyDescent="0.3">
      <c r="AA13" s="8"/>
      <c r="AB13" s="37"/>
      <c r="AC13" s="37"/>
      <c r="AJ13" s="8"/>
      <c r="AK13" s="37"/>
      <c r="AL13" s="37"/>
    </row>
    <row r="14" spans="1:39" x14ac:dyDescent="0.3">
      <c r="AA14" s="8"/>
      <c r="AB14" s="37"/>
      <c r="AC14" s="37"/>
      <c r="AJ14" s="8"/>
      <c r="AK14" s="37"/>
      <c r="AL14" s="37"/>
    </row>
    <row r="15" spans="1:39" x14ac:dyDescent="0.3">
      <c r="AA15" s="8"/>
      <c r="AB15" s="37"/>
      <c r="AC15" s="37"/>
      <c r="AJ15" s="8"/>
      <c r="AK15" s="37"/>
      <c r="AL15" s="37"/>
    </row>
    <row r="16" spans="1:39" x14ac:dyDescent="0.3">
      <c r="AA16" s="8"/>
      <c r="AB16" s="37"/>
      <c r="AC16" s="37"/>
      <c r="AJ16" s="8"/>
      <c r="AK16" s="37"/>
      <c r="AL16" s="37"/>
    </row>
    <row r="17" spans="2:39" x14ac:dyDescent="0.3">
      <c r="AA17" s="8"/>
      <c r="AB17" s="37"/>
      <c r="AC17" s="37"/>
      <c r="AJ17" s="8"/>
      <c r="AK17" s="37"/>
      <c r="AL17" s="37"/>
    </row>
    <row r="18" spans="2:39" x14ac:dyDescent="0.3">
      <c r="AA18" s="8"/>
      <c r="AB18" s="37"/>
      <c r="AC18" s="37"/>
      <c r="AJ18" s="8"/>
      <c r="AK18" s="37"/>
      <c r="AL18" s="37"/>
    </row>
    <row r="19" spans="2:39" x14ac:dyDescent="0.3">
      <c r="AA19" s="8"/>
      <c r="AB19" s="37"/>
      <c r="AC19" s="37"/>
      <c r="AJ19" s="8"/>
      <c r="AK19" s="37"/>
      <c r="AL19" s="37"/>
    </row>
    <row r="20" spans="2:39" x14ac:dyDescent="0.3">
      <c r="B20" t="s">
        <v>228</v>
      </c>
      <c r="M20" t="s">
        <v>229</v>
      </c>
      <c r="AA20" s="8"/>
      <c r="AB20" s="37"/>
      <c r="AC20" s="37"/>
      <c r="AJ20" s="8"/>
      <c r="AK20" s="37"/>
      <c r="AL20" s="37"/>
    </row>
    <row r="21" spans="2:39" x14ac:dyDescent="0.3">
      <c r="B21" t="s">
        <v>230</v>
      </c>
      <c r="M21" t="s">
        <v>231</v>
      </c>
    </row>
    <row r="23" spans="2:39" x14ac:dyDescent="0.3">
      <c r="C23" t="s">
        <v>232</v>
      </c>
      <c r="N23" t="s">
        <v>233</v>
      </c>
    </row>
    <row r="24" spans="2:39" x14ac:dyDescent="0.3">
      <c r="W24" s="110" t="s">
        <v>122</v>
      </c>
      <c r="X24" s="110"/>
      <c r="Y24" s="110"/>
      <c r="Z24" s="110"/>
      <c r="AA24" s="110"/>
      <c r="AB24" s="110"/>
      <c r="AC24" s="110"/>
      <c r="AD24" s="110"/>
      <c r="AF24" s="110" t="s">
        <v>127</v>
      </c>
      <c r="AG24" s="110"/>
      <c r="AH24" s="110"/>
      <c r="AI24" s="110"/>
      <c r="AJ24" s="110"/>
      <c r="AK24" s="110"/>
      <c r="AL24" s="110"/>
      <c r="AM24" s="110"/>
    </row>
    <row r="25" spans="2:39" x14ac:dyDescent="0.3">
      <c r="W25" s="35" t="s">
        <v>214</v>
      </c>
      <c r="AA25" s="35" t="s">
        <v>215</v>
      </c>
      <c r="AB25" s="35"/>
      <c r="AF25" s="35" t="s">
        <v>214</v>
      </c>
      <c r="AJ25" s="35" t="s">
        <v>215</v>
      </c>
      <c r="AK25" s="35"/>
    </row>
    <row r="26" spans="2:39" x14ac:dyDescent="0.3">
      <c r="W26" t="s">
        <v>216</v>
      </c>
      <c r="AA26" t="s">
        <v>217</v>
      </c>
      <c r="AF26" t="s">
        <v>216</v>
      </c>
      <c r="AJ26" t="s">
        <v>217</v>
      </c>
    </row>
    <row r="27" spans="2:39" x14ac:dyDescent="0.3">
      <c r="W27" s="38" t="s">
        <v>218</v>
      </c>
      <c r="X27" s="38">
        <v>20.3</v>
      </c>
      <c r="AB27" s="40" t="s">
        <v>219</v>
      </c>
      <c r="AC27" s="40" t="s">
        <v>220</v>
      </c>
      <c r="AD27" s="34"/>
      <c r="AF27" s="38" t="s">
        <v>218</v>
      </c>
      <c r="AG27" s="38">
        <v>34.04</v>
      </c>
      <c r="AK27" s="40" t="s">
        <v>219</v>
      </c>
      <c r="AL27" s="40" t="s">
        <v>220</v>
      </c>
      <c r="AM27" s="34"/>
    </row>
    <row r="28" spans="2:39" x14ac:dyDescent="0.3">
      <c r="W28" s="38" t="s">
        <v>221</v>
      </c>
      <c r="X28" s="38">
        <v>79.7</v>
      </c>
      <c r="AB28" s="39">
        <f>SUMPRODUCT(X27:X28,X33:X34)</f>
        <v>20.661000000000001</v>
      </c>
      <c r="AC28" s="41">
        <f>SUMPRODUCT(X27:X28,Y33:Y34)</f>
        <v>79.338999999999999</v>
      </c>
      <c r="AD28" s="37"/>
      <c r="AF28" s="38" t="s">
        <v>221</v>
      </c>
      <c r="AG28" s="38">
        <v>65.959999999999994</v>
      </c>
      <c r="AK28" s="39">
        <f>SUMPRODUCT(AG27:AG28,AG33:AG34)</f>
        <v>32.614800000000002</v>
      </c>
      <c r="AL28" s="41">
        <f>SUMPRODUCT(AG27:AG28,AH33:AH34)</f>
        <v>67.385199999999998</v>
      </c>
      <c r="AM28" s="37"/>
    </row>
    <row r="29" spans="2:39" x14ac:dyDescent="0.3">
      <c r="W29" s="38" t="s">
        <v>222</v>
      </c>
      <c r="X29" s="39">
        <v>1</v>
      </c>
      <c r="AF29" s="38" t="s">
        <v>222</v>
      </c>
      <c r="AG29" s="39">
        <v>1</v>
      </c>
    </row>
    <row r="31" spans="2:39" x14ac:dyDescent="0.3">
      <c r="W31" t="s">
        <v>223</v>
      </c>
      <c r="AA31" t="s">
        <v>224</v>
      </c>
      <c r="AF31" t="s">
        <v>223</v>
      </c>
      <c r="AJ31" t="s">
        <v>224</v>
      </c>
    </row>
    <row r="32" spans="2:39" x14ac:dyDescent="0.3">
      <c r="W32" s="38" t="s">
        <v>225</v>
      </c>
      <c r="X32" s="40" t="s">
        <v>219</v>
      </c>
      <c r="Y32" s="40" t="s">
        <v>220</v>
      </c>
      <c r="Z32" s="34"/>
      <c r="AA32" s="38" t="s">
        <v>225</v>
      </c>
      <c r="AB32" s="40" t="s">
        <v>219</v>
      </c>
      <c r="AC32" s="40" t="s">
        <v>220</v>
      </c>
      <c r="AF32" s="38" t="s">
        <v>225</v>
      </c>
      <c r="AG32" s="40" t="s">
        <v>219</v>
      </c>
      <c r="AH32" s="40" t="s">
        <v>220</v>
      </c>
      <c r="AI32" s="34"/>
      <c r="AJ32" s="38" t="s">
        <v>225</v>
      </c>
      <c r="AK32" s="40" t="s">
        <v>219</v>
      </c>
      <c r="AL32" s="40" t="s">
        <v>220</v>
      </c>
    </row>
    <row r="33" spans="2:38" x14ac:dyDescent="0.3">
      <c r="W33" s="38" t="s">
        <v>226</v>
      </c>
      <c r="X33" s="42">
        <v>0.9</v>
      </c>
      <c r="Y33" s="42">
        <v>0.1</v>
      </c>
      <c r="Z33" s="36"/>
      <c r="AA33" s="38" t="s">
        <v>218</v>
      </c>
      <c r="AB33" s="37">
        <f>X33*X27/AB28</f>
        <v>0.88427472048787559</v>
      </c>
      <c r="AC33" s="41">
        <f>Y33*X27/AC28</f>
        <v>2.5586407693568111E-2</v>
      </c>
      <c r="AF33" s="38" t="s">
        <v>226</v>
      </c>
      <c r="AG33" s="42">
        <v>0.9</v>
      </c>
      <c r="AH33" s="42">
        <v>0.1</v>
      </c>
      <c r="AI33" s="36"/>
      <c r="AJ33" s="38" t="s">
        <v>218</v>
      </c>
      <c r="AK33" s="37">
        <f>AG33*AG27/AK28</f>
        <v>0.93932815776886558</v>
      </c>
      <c r="AL33" s="41">
        <f>AH33*AG27/AL28</f>
        <v>5.0515543472453892E-2</v>
      </c>
    </row>
    <row r="34" spans="2:38" x14ac:dyDescent="0.3">
      <c r="W34" s="38" t="s">
        <v>227</v>
      </c>
      <c r="X34" s="42">
        <v>0.03</v>
      </c>
      <c r="Y34" s="42">
        <v>0.97</v>
      </c>
      <c r="Z34" s="36"/>
      <c r="AA34" s="38" t="s">
        <v>221</v>
      </c>
      <c r="AB34" s="41">
        <f>X34*X28/AB28</f>
        <v>0.11572527951212429</v>
      </c>
      <c r="AC34" s="41">
        <f>Y34*X28/AC28</f>
        <v>0.97441359230643187</v>
      </c>
      <c r="AF34" s="38" t="s">
        <v>227</v>
      </c>
      <c r="AG34" s="42">
        <v>0.03</v>
      </c>
      <c r="AH34" s="42">
        <v>0.97</v>
      </c>
      <c r="AI34" s="36"/>
      <c r="AJ34" s="38" t="s">
        <v>221</v>
      </c>
      <c r="AK34" s="41">
        <f>AG34*AG28/AK28</f>
        <v>6.0671842231134317E-2</v>
      </c>
      <c r="AL34" s="41">
        <f>AH34*AG28/AL28</f>
        <v>0.94948445652754609</v>
      </c>
    </row>
    <row r="35" spans="2:38" x14ac:dyDescent="0.3">
      <c r="AA35" s="8"/>
      <c r="AB35" s="37"/>
      <c r="AC35" s="37"/>
      <c r="AJ35" s="8"/>
      <c r="AK35" s="37"/>
      <c r="AL35" s="37"/>
    </row>
    <row r="44" spans="2:38" x14ac:dyDescent="0.3">
      <c r="B44" t="s">
        <v>234</v>
      </c>
      <c r="M44" t="s">
        <v>235</v>
      </c>
    </row>
    <row r="45" spans="2:38" x14ac:dyDescent="0.3">
      <c r="B45" t="s">
        <v>236</v>
      </c>
      <c r="M45" t="s">
        <v>237</v>
      </c>
    </row>
    <row r="47" spans="2:38" x14ac:dyDescent="0.3">
      <c r="C47" t="s">
        <v>238</v>
      </c>
      <c r="N47" t="s">
        <v>239</v>
      </c>
    </row>
  </sheetData>
  <mergeCells count="5">
    <mergeCell ref="W2:AD2"/>
    <mergeCell ref="AF2:AM2"/>
    <mergeCell ref="W24:AD24"/>
    <mergeCell ref="AF24:AM24"/>
    <mergeCell ref="A1:A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9501-83BC-4195-9AEC-BD5152E16BB0}">
  <sheetPr>
    <tabColor rgb="FFFFFF00"/>
  </sheetPr>
  <dimension ref="A1"/>
  <sheetViews>
    <sheetView workbookViewId="0">
      <selection activeCell="H38" sqref="H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8F6A-6CC0-40DE-9513-330B8DF7D564}">
  <sheetPr>
    <tabColor rgb="FFFFFF00"/>
  </sheetPr>
  <dimension ref="A1"/>
  <sheetViews>
    <sheetView workbookViewId="0">
      <selection activeCell="H38" sqref="H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3E14-9E4F-4E23-8F81-98873E5298F0}">
  <dimension ref="A1:O90"/>
  <sheetViews>
    <sheetView showGridLines="0" topLeftCell="C13" zoomScaleNormal="100" workbookViewId="0">
      <selection activeCell="I71" sqref="I71"/>
    </sheetView>
  </sheetViews>
  <sheetFormatPr defaultColWidth="8.88671875" defaultRowHeight="14.4" x14ac:dyDescent="0.3"/>
  <cols>
    <col min="1" max="1" width="28.5546875" bestFit="1" customWidth="1"/>
    <col min="2" max="2" width="22.6640625" customWidth="1"/>
    <col min="3" max="3" width="29.88671875" customWidth="1"/>
    <col min="4" max="4" width="35.6640625" style="1" customWidth="1"/>
    <col min="5" max="5" width="29.88671875" style="1" customWidth="1"/>
    <col min="6" max="8" width="29.88671875" customWidth="1"/>
    <col min="9" max="9" width="24.88671875" customWidth="1"/>
    <col min="10" max="10" width="12.6640625" customWidth="1"/>
    <col min="13" max="13" width="15.109375" customWidth="1"/>
  </cols>
  <sheetData>
    <row r="1" spans="1:15" x14ac:dyDescent="0.3">
      <c r="D1"/>
      <c r="E1"/>
      <c r="F1" s="1"/>
      <c r="G1" s="1"/>
    </row>
    <row r="2" spans="1:15" ht="15" thickBot="1" x14ac:dyDescent="0.35">
      <c r="A2" s="60" t="s">
        <v>240</v>
      </c>
      <c r="D2" s="2"/>
      <c r="E2" s="2"/>
      <c r="F2" s="3"/>
      <c r="G2" s="3"/>
    </row>
    <row r="3" spans="1:15" ht="28.8" x14ac:dyDescent="0.3">
      <c r="A3" s="14" t="s">
        <v>241</v>
      </c>
      <c r="B3" s="14" t="s">
        <v>92</v>
      </c>
      <c r="C3" s="14" t="s">
        <v>242</v>
      </c>
      <c r="D3" s="14" t="s">
        <v>243</v>
      </c>
      <c r="E3" s="15" t="s">
        <v>244</v>
      </c>
      <c r="F3" s="15" t="s">
        <v>245</v>
      </c>
      <c r="G3" s="15" t="s">
        <v>246</v>
      </c>
      <c r="H3" s="14" t="s">
        <v>247</v>
      </c>
      <c r="I3" s="14" t="s">
        <v>248</v>
      </c>
      <c r="L3" s="11" t="s">
        <v>249</v>
      </c>
      <c r="M3" s="12"/>
      <c r="N3" s="12"/>
      <c r="O3" s="13"/>
    </row>
    <row r="4" spans="1:15" x14ac:dyDescent="0.3">
      <c r="A4" s="48">
        <v>0.2</v>
      </c>
      <c r="B4" s="4" t="s">
        <v>94</v>
      </c>
      <c r="C4" s="7">
        <f>3638*2</f>
        <v>7276</v>
      </c>
      <c r="D4" s="7">
        <v>340</v>
      </c>
      <c r="E4" s="49">
        <v>9.0300000000000005E-2</v>
      </c>
      <c r="F4" s="50">
        <f>C4</f>
        <v>7276</v>
      </c>
      <c r="G4" s="6">
        <v>1.43E-2</v>
      </c>
      <c r="H4" s="7">
        <f>3638*2+340</f>
        <v>7616</v>
      </c>
      <c r="I4" s="7">
        <v>4616</v>
      </c>
      <c r="L4" s="9"/>
      <c r="O4" s="10"/>
    </row>
    <row r="5" spans="1:15" x14ac:dyDescent="0.3">
      <c r="A5" s="48">
        <v>0.5</v>
      </c>
      <c r="B5" s="4" t="s">
        <v>96</v>
      </c>
      <c r="C5" s="7">
        <f>1713*2</f>
        <v>3426</v>
      </c>
      <c r="D5" s="7">
        <v>340</v>
      </c>
      <c r="E5" s="49">
        <v>0.20660000000000001</v>
      </c>
      <c r="F5" s="50">
        <f t="shared" ref="F5:F6" si="0">C5</f>
        <v>3426</v>
      </c>
      <c r="G5" s="6">
        <v>1.43E-2</v>
      </c>
      <c r="H5" s="7">
        <f>1713*2+340</f>
        <v>3766</v>
      </c>
      <c r="I5" s="7">
        <v>2266</v>
      </c>
      <c r="L5" s="9" t="s">
        <v>250</v>
      </c>
      <c r="O5" s="10"/>
    </row>
    <row r="6" spans="1:15" x14ac:dyDescent="0.3">
      <c r="A6" s="48">
        <v>0.3</v>
      </c>
      <c r="B6" s="4" t="s">
        <v>98</v>
      </c>
      <c r="C6" s="7">
        <f>2354*2</f>
        <v>4708</v>
      </c>
      <c r="D6" s="7">
        <v>340</v>
      </c>
      <c r="E6" s="49">
        <v>0.3261</v>
      </c>
      <c r="F6" s="50">
        <f t="shared" si="0"/>
        <v>4708</v>
      </c>
      <c r="G6" s="6">
        <v>0.03</v>
      </c>
      <c r="H6" s="7">
        <f>2354*2+340</f>
        <v>5048</v>
      </c>
      <c r="I6" s="7">
        <v>3048</v>
      </c>
      <c r="L6" s="9" t="s">
        <v>251</v>
      </c>
      <c r="O6" s="10"/>
    </row>
    <row r="7" spans="1:15" x14ac:dyDescent="0.3">
      <c r="C7" s="2"/>
      <c r="D7"/>
      <c r="E7"/>
      <c r="F7" s="3"/>
      <c r="G7" s="3"/>
      <c r="H7" s="2"/>
    </row>
    <row r="8" spans="1:15" x14ac:dyDescent="0.3">
      <c r="A8" s="60" t="s">
        <v>252</v>
      </c>
      <c r="D8"/>
      <c r="E8"/>
      <c r="F8" s="3"/>
      <c r="G8" s="3"/>
      <c r="H8" s="2"/>
    </row>
    <row r="9" spans="1:15" ht="28.8" x14ac:dyDescent="0.3">
      <c r="A9" s="14" t="s">
        <v>241</v>
      </c>
      <c r="B9" s="14" t="s">
        <v>92</v>
      </c>
      <c r="C9" s="14" t="s">
        <v>247</v>
      </c>
      <c r="D9" s="14" t="s">
        <v>243</v>
      </c>
      <c r="E9" s="15" t="s">
        <v>244</v>
      </c>
      <c r="F9" s="15" t="s">
        <v>245</v>
      </c>
      <c r="G9" s="15" t="s">
        <v>246</v>
      </c>
      <c r="H9" s="14" t="s">
        <v>247</v>
      </c>
      <c r="I9" s="14" t="s">
        <v>248</v>
      </c>
    </row>
    <row r="10" spans="1:15" x14ac:dyDescent="0.3">
      <c r="A10" s="62">
        <v>0.5</v>
      </c>
      <c r="B10" s="4" t="s">
        <v>93</v>
      </c>
      <c r="C10" s="7">
        <f>992*2</f>
        <v>1984</v>
      </c>
      <c r="D10" s="7">
        <v>340</v>
      </c>
      <c r="E10" s="49">
        <v>5.8700000000000002E-2</v>
      </c>
      <c r="F10" s="50">
        <f>C10</f>
        <v>1984</v>
      </c>
      <c r="G10" s="6">
        <v>1.32E-2</v>
      </c>
      <c r="H10" s="7">
        <f>992*2+340</f>
        <v>2324</v>
      </c>
      <c r="I10" s="7">
        <v>1524</v>
      </c>
    </row>
    <row r="11" spans="1:15" x14ac:dyDescent="0.3">
      <c r="A11" s="62">
        <v>0.3</v>
      </c>
      <c r="B11" s="4" t="s">
        <v>95</v>
      </c>
      <c r="C11" s="7">
        <f>1045*2</f>
        <v>2090</v>
      </c>
      <c r="D11" s="7">
        <v>340</v>
      </c>
      <c r="E11" s="49">
        <v>5.8700000000000002E-2</v>
      </c>
      <c r="F11" s="50">
        <f t="shared" ref="F11:F12" si="1">C11</f>
        <v>2090</v>
      </c>
      <c r="G11" s="6">
        <v>1.35E-2</v>
      </c>
      <c r="H11" s="7">
        <f>1045*2+340</f>
        <v>2430</v>
      </c>
      <c r="I11" s="7">
        <v>1530</v>
      </c>
    </row>
    <row r="12" spans="1:15" x14ac:dyDescent="0.3">
      <c r="A12" s="62">
        <v>0.2</v>
      </c>
      <c r="B12" s="4" t="s">
        <v>97</v>
      </c>
      <c r="C12" s="7">
        <f>2115*2</f>
        <v>4230</v>
      </c>
      <c r="D12" s="7">
        <v>340</v>
      </c>
      <c r="E12" s="49">
        <v>5.8700000000000002E-2</v>
      </c>
      <c r="F12" s="50">
        <f t="shared" si="1"/>
        <v>4230</v>
      </c>
      <c r="G12" s="6">
        <v>1.2800000000000001E-2</v>
      </c>
      <c r="H12" s="7">
        <f>2115*2+340</f>
        <v>4570</v>
      </c>
      <c r="I12" s="7">
        <v>2570</v>
      </c>
    </row>
    <row r="13" spans="1:15" x14ac:dyDescent="0.3">
      <c r="C13" s="2"/>
      <c r="D13" s="3"/>
      <c r="E13" s="3"/>
      <c r="F13" s="2"/>
      <c r="G13" s="2"/>
    </row>
    <row r="14" spans="1:15" x14ac:dyDescent="0.3">
      <c r="A14" s="60" t="s">
        <v>253</v>
      </c>
      <c r="B14" s="3" t="s">
        <v>254</v>
      </c>
      <c r="E14" s="3"/>
      <c r="F14" s="2"/>
      <c r="G14" s="2"/>
    </row>
    <row r="15" spans="1:15" x14ac:dyDescent="0.3">
      <c r="A15" s="14" t="s">
        <v>255</v>
      </c>
      <c r="B15" s="15" t="s">
        <v>256</v>
      </c>
      <c r="C15" s="3"/>
      <c r="D15" s="2"/>
      <c r="E15" s="2"/>
    </row>
    <row r="16" spans="1:15" x14ac:dyDescent="0.3">
      <c r="A16" s="4" t="s">
        <v>257</v>
      </c>
      <c r="B16" s="5">
        <v>2500</v>
      </c>
      <c r="C16" s="3"/>
      <c r="D16" s="2"/>
      <c r="E16" s="2"/>
    </row>
    <row r="18" spans="3:8" x14ac:dyDescent="0.3">
      <c r="C18" s="8" t="s">
        <v>258</v>
      </c>
    </row>
    <row r="23" spans="3:8" ht="14.4" customHeight="1" x14ac:dyDescent="0.3">
      <c r="D23"/>
      <c r="E23"/>
      <c r="F23" s="59">
        <v>5.8700000000000002E-2</v>
      </c>
      <c r="G23" s="53">
        <f>_xll.PTreeNodeProbability(treeCalc_2!$F$2,5)</f>
        <v>1.174E-2</v>
      </c>
    </row>
    <row r="24" spans="3:8" ht="14.4" customHeight="1" x14ac:dyDescent="0.3">
      <c r="D24"/>
      <c r="E24"/>
      <c r="F24" s="65">
        <v>0</v>
      </c>
      <c r="G24" s="52">
        <f>_xll.PTreeNodeValue(treeCalc_2!$F$2,5)</f>
        <v>0</v>
      </c>
    </row>
    <row r="25" spans="3:8" ht="14.4" customHeight="1" x14ac:dyDescent="0.3">
      <c r="D25"/>
      <c r="E25" s="61">
        <v>0.2</v>
      </c>
      <c r="F25" s="57" t="s">
        <v>259</v>
      </c>
    </row>
    <row r="26" spans="3:8" ht="14.4" customHeight="1" x14ac:dyDescent="0.3">
      <c r="D26"/>
      <c r="E26" s="64">
        <v>0</v>
      </c>
      <c r="F26" s="58">
        <f>_xll.PTreeNodeValue(treeCalc_2!$F$2,2)</f>
        <v>0</v>
      </c>
    </row>
    <row r="27" spans="3:8" ht="14.4" customHeight="1" x14ac:dyDescent="0.3">
      <c r="D27"/>
      <c r="E27"/>
      <c r="G27" s="59">
        <v>1.43E-2</v>
      </c>
      <c r="H27" s="53">
        <f>_xll.PTreeNodeProbability(treeCalc_2!$F$2,9)</f>
        <v>2.6921180000000003E-3</v>
      </c>
    </row>
    <row r="28" spans="3:8" ht="14.4" customHeight="1" x14ac:dyDescent="0.3">
      <c r="D28"/>
      <c r="E28"/>
      <c r="G28" s="65">
        <v>0</v>
      </c>
      <c r="H28" s="67">
        <f>_xll.PTreeNodeValue(treeCalc_2!$F$2,9)</f>
        <v>0</v>
      </c>
    </row>
    <row r="29" spans="3:8" ht="14.4" customHeight="1" x14ac:dyDescent="0.3">
      <c r="D29"/>
      <c r="E29"/>
      <c r="F29" s="59">
        <v>0.94130000000000003</v>
      </c>
      <c r="G29" s="57" t="s">
        <v>260</v>
      </c>
    </row>
    <row r="30" spans="3:8" ht="14.4" customHeight="1" x14ac:dyDescent="0.3">
      <c r="D30"/>
      <c r="E30"/>
      <c r="F30" s="54">
        <v>0</v>
      </c>
      <c r="G30" s="58">
        <f>_xll.PTreeNodeValue(treeCalc_2!$F$2,6)</f>
        <v>0</v>
      </c>
    </row>
    <row r="31" spans="3:8" ht="14.4" customHeight="1" x14ac:dyDescent="0.3">
      <c r="D31"/>
      <c r="E31"/>
      <c r="G31" s="59">
        <v>0.98570000000000002</v>
      </c>
      <c r="H31" s="53">
        <f>_xll.PTreeNodeProbability(treeCalc_2!$F$2,10)</f>
        <v>0.18556788200000002</v>
      </c>
    </row>
    <row r="32" spans="3:8" ht="14.4" customHeight="1" x14ac:dyDescent="0.3">
      <c r="D32"/>
      <c r="E32"/>
      <c r="G32" s="54">
        <v>0</v>
      </c>
      <c r="H32" s="67">
        <f>_xll.PTreeNodeValue(treeCalc_2!$F$2,10)</f>
        <v>0</v>
      </c>
    </row>
    <row r="33" spans="4:9" ht="14.4" customHeight="1" x14ac:dyDescent="0.3">
      <c r="D33" s="63" t="b">
        <f>_xll.PTreeNodeDecision(treeCalc_2!$F$2,15)</f>
        <v>1</v>
      </c>
      <c r="E33" s="57" t="s">
        <v>261</v>
      </c>
      <c r="H33" s="54"/>
      <c r="I33" s="52"/>
    </row>
    <row r="34" spans="4:9" ht="14.4" customHeight="1" x14ac:dyDescent="0.3">
      <c r="D34" s="54">
        <v>0</v>
      </c>
      <c r="E34" s="58">
        <f>_xll.PTreeNodeValue(treeCalc_2!$F$2,15)</f>
        <v>0</v>
      </c>
      <c r="H34" s="54"/>
      <c r="I34" s="52"/>
    </row>
    <row r="35" spans="4:9" ht="14.4" customHeight="1" x14ac:dyDescent="0.3">
      <c r="D35"/>
      <c r="E35"/>
      <c r="F35" s="59">
        <v>5.8700000000000002E-2</v>
      </c>
      <c r="G35" s="53">
        <f>_xll.PTreeNodeProbability(treeCalc_2!$F$2,25)</f>
        <v>2.9350000000000001E-2</v>
      </c>
    </row>
    <row r="36" spans="4:9" ht="14.4" customHeight="1" x14ac:dyDescent="0.3">
      <c r="D36"/>
      <c r="E36"/>
      <c r="F36" s="65">
        <v>0</v>
      </c>
      <c r="G36" s="52">
        <f>_xll.PTreeNodeValue(treeCalc_2!$F$2,25)</f>
        <v>0</v>
      </c>
    </row>
    <row r="37" spans="4:9" ht="14.4" customHeight="1" x14ac:dyDescent="0.3">
      <c r="D37"/>
      <c r="E37" s="61">
        <v>0.5</v>
      </c>
      <c r="F37" s="57" t="s">
        <v>259</v>
      </c>
    </row>
    <row r="38" spans="4:9" ht="14.4" customHeight="1" x14ac:dyDescent="0.3">
      <c r="D38"/>
      <c r="E38" s="65">
        <v>0</v>
      </c>
      <c r="F38" s="58">
        <f>_xll.PTreeNodeValue(treeCalc_2!$F$2,16)</f>
        <v>0</v>
      </c>
    </row>
    <row r="39" spans="4:9" ht="14.4" customHeight="1" x14ac:dyDescent="0.3">
      <c r="D39"/>
      <c r="E39"/>
      <c r="G39" s="59">
        <v>1.43E-2</v>
      </c>
      <c r="H39" s="53">
        <f>_xll.PTreeNodeProbability(treeCalc_2!$F$2,13)</f>
        <v>6.7302949999999999E-3</v>
      </c>
    </row>
    <row r="40" spans="4:9" ht="14.4" customHeight="1" x14ac:dyDescent="0.3">
      <c r="D40"/>
      <c r="E40"/>
      <c r="G40" s="65">
        <v>0</v>
      </c>
      <c r="H40" s="67">
        <f>_xll.PTreeNodeValue(treeCalc_2!$F$2,13)</f>
        <v>0</v>
      </c>
    </row>
    <row r="41" spans="4:9" ht="14.4" customHeight="1" x14ac:dyDescent="0.3">
      <c r="D41"/>
      <c r="E41"/>
      <c r="F41" s="59">
        <v>0.94130000000000003</v>
      </c>
      <c r="G41" s="57" t="s">
        <v>260</v>
      </c>
    </row>
    <row r="42" spans="4:9" ht="14.4" customHeight="1" x14ac:dyDescent="0.3">
      <c r="D42"/>
      <c r="E42"/>
      <c r="F42" s="54">
        <v>0</v>
      </c>
      <c r="G42" s="58">
        <f>_xll.PTreeNodeValue(treeCalc_2!$F$2,26)</f>
        <v>0</v>
      </c>
    </row>
    <row r="43" spans="4:9" ht="14.4" customHeight="1" x14ac:dyDescent="0.3">
      <c r="D43"/>
      <c r="E43"/>
      <c r="G43" s="59">
        <v>0.98570000000000002</v>
      </c>
      <c r="H43" s="53">
        <f>_xll.PTreeNodeProbability(treeCalc_2!$F$2,14)</f>
        <v>0.46391970500000002</v>
      </c>
    </row>
    <row r="44" spans="4:9" ht="14.4" customHeight="1" x14ac:dyDescent="0.3">
      <c r="D44"/>
      <c r="E44"/>
      <c r="G44" s="54">
        <v>0</v>
      </c>
      <c r="H44" s="67">
        <f>_xll.PTreeNodeValue(treeCalc_2!$F$2,14)</f>
        <v>0</v>
      </c>
    </row>
    <row r="45" spans="4:9" ht="14.4" customHeight="1" x14ac:dyDescent="0.3">
      <c r="D45"/>
      <c r="E45"/>
      <c r="F45" s="59">
        <v>5.8700000000000002E-2</v>
      </c>
      <c r="G45" s="53">
        <f>_xll.PTreeNodeProbability(treeCalc_2!$F$2,27)</f>
        <v>1.7610000000000001E-2</v>
      </c>
    </row>
    <row r="46" spans="4:9" ht="14.4" customHeight="1" x14ac:dyDescent="0.3">
      <c r="D46"/>
      <c r="E46"/>
      <c r="F46" s="65">
        <v>0</v>
      </c>
      <c r="G46" s="52">
        <f>_xll.PTreeNodeValue(treeCalc_2!$F$2,27)</f>
        <v>0</v>
      </c>
    </row>
    <row r="47" spans="4:9" ht="14.4" customHeight="1" x14ac:dyDescent="0.3">
      <c r="D47"/>
      <c r="E47" s="61">
        <v>0.3</v>
      </c>
      <c r="F47" s="57" t="s">
        <v>259</v>
      </c>
    </row>
    <row r="48" spans="4:9" ht="14.4" customHeight="1" x14ac:dyDescent="0.3">
      <c r="D48"/>
      <c r="E48" s="65">
        <v>0</v>
      </c>
      <c r="F48" s="58">
        <f>_xll.PTreeNodeValue(treeCalc_2!$F$2,17)</f>
        <v>0</v>
      </c>
    </row>
    <row r="49" spans="3:8" ht="14.4" customHeight="1" x14ac:dyDescent="0.3">
      <c r="D49"/>
      <c r="E49"/>
      <c r="G49" s="59">
        <v>0.03</v>
      </c>
      <c r="H49" s="53">
        <f>_xll.PTreeNodeProbability(treeCalc_2!$F$2,29)</f>
        <v>8.4716999999999987E-3</v>
      </c>
    </row>
    <row r="50" spans="3:8" ht="14.4" customHeight="1" x14ac:dyDescent="0.3">
      <c r="D50"/>
      <c r="E50"/>
      <c r="G50" s="65">
        <v>0</v>
      </c>
      <c r="H50" s="67">
        <f>_xll.PTreeNodeValue(treeCalc_2!$F$2,29)</f>
        <v>0</v>
      </c>
    </row>
    <row r="51" spans="3:8" ht="14.4" customHeight="1" x14ac:dyDescent="0.3">
      <c r="D51"/>
      <c r="E51"/>
      <c r="F51" s="59">
        <v>0.94130000000000003</v>
      </c>
      <c r="G51" s="57" t="s">
        <v>260</v>
      </c>
    </row>
    <row r="52" spans="3:8" ht="14.4" customHeight="1" x14ac:dyDescent="0.3">
      <c r="D52"/>
      <c r="E52"/>
      <c r="F52" s="54">
        <v>0</v>
      </c>
      <c r="G52" s="58">
        <f>_xll.PTreeNodeValue(treeCalc_2!$F$2,28)</f>
        <v>0</v>
      </c>
    </row>
    <row r="53" spans="3:8" ht="14.4" customHeight="1" x14ac:dyDescent="0.3">
      <c r="D53"/>
      <c r="E53"/>
      <c r="G53" s="59">
        <v>0.97</v>
      </c>
      <c r="H53" s="53">
        <f>_xll.PTreeNodeProbability(treeCalc_2!$F$2,30)</f>
        <v>0.27391829999999995</v>
      </c>
    </row>
    <row r="54" spans="3:8" ht="14.4" customHeight="1" x14ac:dyDescent="0.3">
      <c r="D54"/>
      <c r="E54"/>
      <c r="G54" s="54">
        <v>0</v>
      </c>
      <c r="H54" s="67">
        <f>_xll.PTreeNodeValue(treeCalc_2!$F$2,30)</f>
        <v>0</v>
      </c>
    </row>
    <row r="55" spans="3:8" ht="14.4" customHeight="1" x14ac:dyDescent="0.3">
      <c r="C55" s="54"/>
      <c r="D55" s="55" t="s">
        <v>262</v>
      </c>
      <c r="E55"/>
    </row>
    <row r="56" spans="3:8" ht="14.4" customHeight="1" x14ac:dyDescent="0.3">
      <c r="C56" s="54"/>
      <c r="D56" s="56">
        <f>_xll.PTreeNodeValue(treeCalc_2!$F$2,1)</f>
        <v>0</v>
      </c>
      <c r="E56"/>
    </row>
    <row r="57" spans="3:8" ht="14.4" customHeight="1" x14ac:dyDescent="0.3">
      <c r="D57"/>
      <c r="E57"/>
      <c r="F57" s="59">
        <v>5.8700000000000002E-2</v>
      </c>
      <c r="G57" s="53">
        <f>_xll.PTreeNodeProbability(treeCalc_2!$F$2,7)</f>
        <v>0</v>
      </c>
    </row>
    <row r="58" spans="3:8" ht="14.4" customHeight="1" x14ac:dyDescent="0.3">
      <c r="D58"/>
      <c r="E58"/>
      <c r="F58" s="66">
        <v>0</v>
      </c>
      <c r="G58" s="52">
        <f>_xll.PTreeNodeValue(treeCalc_2!$F$2,7)</f>
        <v>0</v>
      </c>
    </row>
    <row r="59" spans="3:8" ht="14.4" customHeight="1" x14ac:dyDescent="0.3">
      <c r="D59"/>
      <c r="E59" s="61">
        <v>0.5</v>
      </c>
      <c r="F59" s="57" t="s">
        <v>259</v>
      </c>
    </row>
    <row r="60" spans="3:8" ht="14.4" customHeight="1" x14ac:dyDescent="0.3">
      <c r="D60"/>
      <c r="E60" s="66">
        <v>0</v>
      </c>
      <c r="F60" s="58">
        <f>_xll.PTreeNodeValue(treeCalc_2!$F$2,3)</f>
        <v>0</v>
      </c>
    </row>
    <row r="61" spans="3:8" ht="14.4" customHeight="1" x14ac:dyDescent="0.3">
      <c r="D61"/>
      <c r="E61"/>
      <c r="G61" s="59">
        <v>1.32E-2</v>
      </c>
      <c r="H61" s="53">
        <f>_xll.PTreeNodeProbability(treeCalc_2!$F$2,11)</f>
        <v>0</v>
      </c>
    </row>
    <row r="62" spans="3:8" ht="14.4" customHeight="1" x14ac:dyDescent="0.3">
      <c r="D62"/>
      <c r="E62"/>
      <c r="G62" s="66">
        <v>0</v>
      </c>
      <c r="H62" s="67">
        <f>_xll.PTreeNodeValue(treeCalc_2!$F$2,11)</f>
        <v>0</v>
      </c>
    </row>
    <row r="63" spans="3:8" ht="14.4" customHeight="1" x14ac:dyDescent="0.3">
      <c r="D63"/>
      <c r="E63"/>
      <c r="F63" s="59">
        <v>0.94130000000000003</v>
      </c>
      <c r="G63" s="57" t="s">
        <v>260</v>
      </c>
    </row>
    <row r="64" spans="3:8" ht="14.4" customHeight="1" x14ac:dyDescent="0.3">
      <c r="D64"/>
      <c r="E64"/>
      <c r="F64" s="54">
        <v>0</v>
      </c>
      <c r="G64" s="58">
        <f>_xll.PTreeNodeValue(treeCalc_2!$F$2,8)</f>
        <v>0</v>
      </c>
    </row>
    <row r="65" spans="4:8" ht="14.4" customHeight="1" x14ac:dyDescent="0.3">
      <c r="D65"/>
      <c r="E65"/>
      <c r="G65" s="59">
        <v>0.98680000000000001</v>
      </c>
      <c r="H65" s="53">
        <f>_xll.PTreeNodeProbability(treeCalc_2!$F$2,12)</f>
        <v>0</v>
      </c>
    </row>
    <row r="66" spans="4:8" ht="14.4" customHeight="1" x14ac:dyDescent="0.3">
      <c r="D66"/>
      <c r="E66"/>
      <c r="G66" s="54">
        <v>0</v>
      </c>
      <c r="H66" s="67">
        <f>_xll.PTreeNodeValue(treeCalc_2!$F$2,12)</f>
        <v>0</v>
      </c>
    </row>
    <row r="67" spans="4:8" ht="14.4" customHeight="1" x14ac:dyDescent="0.3">
      <c r="D67" s="63" t="b">
        <f>_xll.PTreeNodeDecision(treeCalc_2!$F$2,18)</f>
        <v>0</v>
      </c>
      <c r="E67" s="57" t="s">
        <v>263</v>
      </c>
      <c r="G67" s="54"/>
      <c r="H67" s="52"/>
    </row>
    <row r="68" spans="4:8" ht="14.4" customHeight="1" x14ac:dyDescent="0.3">
      <c r="D68" s="54">
        <v>0</v>
      </c>
      <c r="E68" s="58">
        <f>_xll.PTreeNodeValue(treeCalc_2!$F$2,18)</f>
        <v>0</v>
      </c>
      <c r="G68" s="54"/>
      <c r="H68" s="52"/>
    </row>
    <row r="69" spans="4:8" ht="14.4" customHeight="1" x14ac:dyDescent="0.3">
      <c r="D69"/>
      <c r="E69"/>
      <c r="F69" s="59">
        <v>5.8700000000000002E-2</v>
      </c>
      <c r="G69" s="53">
        <f>_xll.PTreeNodeProbability(treeCalc_2!$F$2,21)</f>
        <v>0</v>
      </c>
    </row>
    <row r="70" spans="4:8" ht="14.4" customHeight="1" x14ac:dyDescent="0.3">
      <c r="D70"/>
      <c r="E70"/>
      <c r="F70" s="66">
        <v>0</v>
      </c>
      <c r="G70" s="52">
        <f>_xll.PTreeNodeValue(treeCalc_2!$F$2,21)</f>
        <v>0</v>
      </c>
    </row>
    <row r="71" spans="4:8" ht="14.4" customHeight="1" x14ac:dyDescent="0.3">
      <c r="D71"/>
      <c r="E71" s="61">
        <v>0.3</v>
      </c>
      <c r="F71" s="57" t="s">
        <v>259</v>
      </c>
    </row>
    <row r="72" spans="4:8" ht="14.4" customHeight="1" x14ac:dyDescent="0.3">
      <c r="D72"/>
      <c r="E72" s="66">
        <v>0</v>
      </c>
      <c r="F72" s="58">
        <f>_xll.PTreeNodeValue(treeCalc_2!$F$2,19)</f>
        <v>0</v>
      </c>
    </row>
    <row r="73" spans="4:8" ht="14.4" customHeight="1" x14ac:dyDescent="0.3">
      <c r="D73"/>
      <c r="E73"/>
      <c r="G73" s="59">
        <v>1.35E-2</v>
      </c>
      <c r="H73" s="53">
        <f>_xll.PTreeNodeProbability(treeCalc_2!$F$2,31)</f>
        <v>0</v>
      </c>
    </row>
    <row r="74" spans="4:8" ht="14.4" customHeight="1" x14ac:dyDescent="0.3">
      <c r="D74"/>
      <c r="E74"/>
      <c r="G74" s="66">
        <v>0</v>
      </c>
      <c r="H74" s="67">
        <f>_xll.PTreeNodeValue(treeCalc_2!$F$2,31)</f>
        <v>0</v>
      </c>
    </row>
    <row r="75" spans="4:8" ht="14.4" customHeight="1" x14ac:dyDescent="0.3">
      <c r="D75"/>
      <c r="E75"/>
      <c r="F75" s="59">
        <v>0.94130000000000003</v>
      </c>
      <c r="G75" s="57" t="s">
        <v>260</v>
      </c>
    </row>
    <row r="76" spans="4:8" ht="14.4" customHeight="1" x14ac:dyDescent="0.3">
      <c r="D76"/>
      <c r="E76"/>
      <c r="F76" s="54">
        <v>0</v>
      </c>
      <c r="G76" s="58">
        <f>_xll.PTreeNodeValue(treeCalc_2!$F$2,22)</f>
        <v>0</v>
      </c>
    </row>
    <row r="77" spans="4:8" ht="14.4" customHeight="1" x14ac:dyDescent="0.3">
      <c r="D77"/>
      <c r="E77"/>
      <c r="G77" s="59">
        <v>0.98650000000000004</v>
      </c>
      <c r="H77" s="53">
        <f>_xll.PTreeNodeProbability(treeCalc_2!$F$2,32)</f>
        <v>0</v>
      </c>
    </row>
    <row r="78" spans="4:8" ht="14.4" customHeight="1" x14ac:dyDescent="0.3">
      <c r="D78"/>
      <c r="E78"/>
      <c r="G78" s="54">
        <v>0</v>
      </c>
      <c r="H78" s="67">
        <f>_xll.PTreeNodeValue(treeCalc_2!$F$2,32)</f>
        <v>0</v>
      </c>
    </row>
    <row r="79" spans="4:8" ht="14.4" customHeight="1" x14ac:dyDescent="0.3">
      <c r="D79"/>
      <c r="E79"/>
      <c r="F79" s="59">
        <v>5.8700000000000002E-2</v>
      </c>
      <c r="G79" s="53">
        <f>_xll.PTreeNodeProbability(treeCalc_2!$F$2,23)</f>
        <v>0</v>
      </c>
    </row>
    <row r="80" spans="4:8" ht="14.4" customHeight="1" x14ac:dyDescent="0.3">
      <c r="D80"/>
      <c r="E80"/>
      <c r="F80" s="66">
        <v>0</v>
      </c>
      <c r="G80" s="52">
        <f>_xll.PTreeNodeValue(treeCalc_2!$F$2,23)</f>
        <v>0</v>
      </c>
    </row>
    <row r="81" spans="4:8" ht="14.4" customHeight="1" x14ac:dyDescent="0.3">
      <c r="D81"/>
      <c r="E81" s="61">
        <v>0.2</v>
      </c>
      <c r="F81" s="57" t="s">
        <v>259</v>
      </c>
    </row>
    <row r="82" spans="4:8" ht="14.4" customHeight="1" x14ac:dyDescent="0.3">
      <c r="D82"/>
      <c r="E82" s="66">
        <v>0</v>
      </c>
      <c r="F82" s="58">
        <f>_xll.PTreeNodeValue(treeCalc_2!$F$2,20)</f>
        <v>0</v>
      </c>
    </row>
    <row r="83" spans="4:8" ht="14.4" customHeight="1" x14ac:dyDescent="0.3">
      <c r="D83"/>
      <c r="E83"/>
      <c r="G83" s="59">
        <v>1.2800000000000001E-2</v>
      </c>
      <c r="H83" s="53">
        <f>_xll.PTreeNodeProbability(treeCalc_2!$F$2,33)</f>
        <v>0</v>
      </c>
    </row>
    <row r="84" spans="4:8" ht="14.4" customHeight="1" x14ac:dyDescent="0.3">
      <c r="D84"/>
      <c r="E84"/>
      <c r="G84" s="66">
        <v>0</v>
      </c>
      <c r="H84" s="67">
        <f>_xll.PTreeNodeValue(treeCalc_2!$F$2,33)</f>
        <v>0</v>
      </c>
    </row>
    <row r="85" spans="4:8" ht="14.4" customHeight="1" x14ac:dyDescent="0.3">
      <c r="D85"/>
      <c r="E85"/>
      <c r="F85" s="59">
        <v>0.94130000000000003</v>
      </c>
      <c r="G85" s="57" t="s">
        <v>260</v>
      </c>
    </row>
    <row r="86" spans="4:8" ht="14.4" customHeight="1" x14ac:dyDescent="0.3">
      <c r="D86"/>
      <c r="E86"/>
      <c r="F86" s="54">
        <v>0</v>
      </c>
      <c r="G86" s="58">
        <f>_xll.PTreeNodeValue(treeCalc_2!$F$2,24)</f>
        <v>0</v>
      </c>
    </row>
    <row r="87" spans="4:8" ht="14.4" customHeight="1" x14ac:dyDescent="0.3">
      <c r="D87"/>
      <c r="E87"/>
      <c r="G87" s="59">
        <v>0.98719999999999997</v>
      </c>
      <c r="H87" s="53">
        <f>_xll.PTreeNodeProbability(treeCalc_2!$F$2,34)</f>
        <v>0</v>
      </c>
    </row>
    <row r="88" spans="4:8" ht="14.4" customHeight="1" x14ac:dyDescent="0.3">
      <c r="D88"/>
      <c r="E88"/>
      <c r="G88" s="54">
        <v>0</v>
      </c>
      <c r="H88" s="67">
        <f>_xll.PTreeNodeValue(treeCalc_2!$F$2,34)</f>
        <v>0</v>
      </c>
    </row>
    <row r="89" spans="4:8" ht="14.4" customHeight="1" x14ac:dyDescent="0.3">
      <c r="D89" s="63" t="b">
        <f>_xll.PTreeNodeDecision(treeCalc_2!$F$2,4)</f>
        <v>0</v>
      </c>
      <c r="E89" s="53">
        <f>_xll.PTreeNodeProbability(treeCalc_2!$F$2,4)</f>
        <v>0</v>
      </c>
    </row>
    <row r="90" spans="4:8" ht="14.4" customHeight="1" x14ac:dyDescent="0.3">
      <c r="D90" s="66">
        <v>0</v>
      </c>
      <c r="E90" s="67">
        <f>_xll.PTreeNodeValue(treeCalc_2!$F$2,4)</f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FE9-C58A-440C-B4A2-6604FD2F9111}">
  <sheetPr>
    <tabColor rgb="FF92D050"/>
  </sheetPr>
  <dimension ref="A1:N90"/>
  <sheetViews>
    <sheetView showGridLines="0" tabSelected="1" zoomScale="120" zoomScaleNormal="120" workbookViewId="0">
      <selection activeCell="D56" sqref="D56"/>
    </sheetView>
  </sheetViews>
  <sheetFormatPr defaultColWidth="8.88671875" defaultRowHeight="13.8" x14ac:dyDescent="0.25"/>
  <cols>
    <col min="1" max="1" width="28.5546875" style="68" bestFit="1" customWidth="1"/>
    <col min="2" max="2" width="22.6640625" style="68" customWidth="1"/>
    <col min="3" max="3" width="29.88671875" style="68" customWidth="1"/>
    <col min="4" max="4" width="23.44140625" style="69" customWidth="1"/>
    <col min="5" max="5" width="17.5546875" style="69" customWidth="1"/>
    <col min="6" max="6" width="24.6640625" style="68" customWidth="1"/>
    <col min="7" max="7" width="26" style="68" customWidth="1"/>
    <col min="8" max="8" width="12.33203125" style="68" customWidth="1"/>
    <col min="9" max="9" width="16.6640625" style="68" customWidth="1"/>
    <col min="10" max="10" width="12.6640625" style="68" customWidth="1"/>
    <col min="11" max="11" width="8.88671875" style="68"/>
    <col min="12" max="12" width="15.109375" style="68" customWidth="1"/>
    <col min="13" max="16384" width="8.88671875" style="68"/>
  </cols>
  <sheetData>
    <row r="1" spans="1:14" x14ac:dyDescent="0.25">
      <c r="D1" s="68"/>
      <c r="E1" s="68"/>
      <c r="F1" s="69"/>
      <c r="G1" s="69"/>
    </row>
    <row r="2" spans="1:14" ht="14.4" thickBot="1" x14ac:dyDescent="0.3">
      <c r="A2" s="70" t="s">
        <v>240</v>
      </c>
      <c r="D2" s="71"/>
      <c r="E2" s="71"/>
      <c r="F2" s="72"/>
      <c r="G2" s="72"/>
    </row>
    <row r="3" spans="1:14" ht="69" x14ac:dyDescent="0.25">
      <c r="A3" s="73" t="s">
        <v>92</v>
      </c>
      <c r="B3" s="73" t="s">
        <v>242</v>
      </c>
      <c r="C3" s="73" t="s">
        <v>243</v>
      </c>
      <c r="D3" s="74" t="s">
        <v>264</v>
      </c>
      <c r="E3" s="74" t="s">
        <v>265</v>
      </c>
      <c r="F3" s="74" t="s">
        <v>245</v>
      </c>
      <c r="G3" s="74" t="s">
        <v>246</v>
      </c>
      <c r="H3" s="73" t="s">
        <v>247</v>
      </c>
      <c r="I3" s="73" t="s">
        <v>248</v>
      </c>
      <c r="K3" s="75" t="s">
        <v>249</v>
      </c>
      <c r="L3" s="76"/>
      <c r="M3" s="76"/>
      <c r="N3" s="77"/>
    </row>
    <row r="4" spans="1:14" x14ac:dyDescent="0.25">
      <c r="A4" s="78" t="s">
        <v>94</v>
      </c>
      <c r="B4" s="79">
        <f>3638*2</f>
        <v>7276</v>
      </c>
      <c r="C4" s="79">
        <v>340</v>
      </c>
      <c r="D4" s="80">
        <v>5.8700000000000002E-2</v>
      </c>
      <c r="E4" s="80">
        <v>9.0300000000000005E-2</v>
      </c>
      <c r="F4" s="81">
        <f>B4</f>
        <v>7276</v>
      </c>
      <c r="G4" s="82">
        <v>1.43E-2</v>
      </c>
      <c r="H4" s="79">
        <f>3638*2+340</f>
        <v>7616</v>
      </c>
      <c r="I4" s="79">
        <v>4616</v>
      </c>
      <c r="K4" s="83"/>
      <c r="N4" s="84"/>
    </row>
    <row r="5" spans="1:14" x14ac:dyDescent="0.25">
      <c r="A5" s="78" t="s">
        <v>96</v>
      </c>
      <c r="B5" s="79">
        <f>1713*2</f>
        <v>3426</v>
      </c>
      <c r="C5" s="79">
        <v>340</v>
      </c>
      <c r="D5" s="80">
        <v>5.8700000000000002E-2</v>
      </c>
      <c r="E5" s="80">
        <v>0.20660000000000001</v>
      </c>
      <c r="F5" s="81">
        <f t="shared" ref="F5:F6" si="0">B5</f>
        <v>3426</v>
      </c>
      <c r="G5" s="82">
        <v>1.43E-2</v>
      </c>
      <c r="H5" s="79">
        <f>1713*2+340</f>
        <v>3766</v>
      </c>
      <c r="I5" s="79">
        <v>2266</v>
      </c>
      <c r="K5" s="83" t="s">
        <v>250</v>
      </c>
      <c r="N5" s="84"/>
    </row>
    <row r="6" spans="1:14" x14ac:dyDescent="0.25">
      <c r="A6" s="78" t="s">
        <v>98</v>
      </c>
      <c r="B6" s="79">
        <f>2354*2</f>
        <v>4708</v>
      </c>
      <c r="C6" s="79">
        <v>340</v>
      </c>
      <c r="D6" s="80">
        <v>5.8700000000000002E-2</v>
      </c>
      <c r="E6" s="80">
        <v>0.3261</v>
      </c>
      <c r="F6" s="81">
        <f t="shared" si="0"/>
        <v>4708</v>
      </c>
      <c r="G6" s="82">
        <v>0.03</v>
      </c>
      <c r="H6" s="79">
        <f>2354*2+340</f>
        <v>5048</v>
      </c>
      <c r="I6" s="79">
        <v>3048</v>
      </c>
      <c r="K6" s="83" t="s">
        <v>251</v>
      </c>
      <c r="N6" s="84"/>
    </row>
    <row r="7" spans="1:14" x14ac:dyDescent="0.25">
      <c r="C7" s="71"/>
      <c r="D7" s="68"/>
      <c r="E7" s="68"/>
      <c r="F7" s="72"/>
      <c r="G7" s="72"/>
      <c r="H7" s="71"/>
    </row>
    <row r="8" spans="1:14" x14ac:dyDescent="0.25">
      <c r="A8" s="70" t="s">
        <v>252</v>
      </c>
      <c r="D8" s="68"/>
      <c r="E8" s="68"/>
      <c r="F8" s="72"/>
      <c r="G8" s="72"/>
      <c r="H8" s="71"/>
    </row>
    <row r="9" spans="1:14" ht="27.6" x14ac:dyDescent="0.25">
      <c r="A9" s="73" t="s">
        <v>92</v>
      </c>
      <c r="B9" s="73" t="s">
        <v>247</v>
      </c>
      <c r="C9" s="73" t="s">
        <v>243</v>
      </c>
      <c r="D9" s="74" t="s">
        <v>244</v>
      </c>
      <c r="E9" s="74" t="s">
        <v>245</v>
      </c>
      <c r="F9" s="74" t="s">
        <v>246</v>
      </c>
      <c r="G9" s="73" t="s">
        <v>247</v>
      </c>
      <c r="H9" s="73" t="s">
        <v>248</v>
      </c>
    </row>
    <row r="10" spans="1:14" x14ac:dyDescent="0.25">
      <c r="A10" s="78" t="s">
        <v>93</v>
      </c>
      <c r="B10" s="79">
        <f>992*2</f>
        <v>1984</v>
      </c>
      <c r="C10" s="79">
        <v>340</v>
      </c>
      <c r="D10" s="80">
        <v>5.8700000000000002E-2</v>
      </c>
      <c r="E10" s="81">
        <f>B10</f>
        <v>1984</v>
      </c>
      <c r="F10" s="82">
        <v>1.32E-2</v>
      </c>
      <c r="G10" s="79">
        <f>992*2+340</f>
        <v>2324</v>
      </c>
      <c r="H10" s="79">
        <v>1524</v>
      </c>
    </row>
    <row r="11" spans="1:14" x14ac:dyDescent="0.25">
      <c r="A11" s="78" t="s">
        <v>95</v>
      </c>
      <c r="B11" s="79">
        <f>1045*2</f>
        <v>2090</v>
      </c>
      <c r="C11" s="79">
        <v>340</v>
      </c>
      <c r="D11" s="80">
        <v>5.8700000000000002E-2</v>
      </c>
      <c r="E11" s="81">
        <f t="shared" ref="E11:E12" si="1">B11</f>
        <v>2090</v>
      </c>
      <c r="F11" s="82">
        <v>1.35E-2</v>
      </c>
      <c r="G11" s="79">
        <f>1045*2+340</f>
        <v>2430</v>
      </c>
      <c r="H11" s="79">
        <v>1530</v>
      </c>
    </row>
    <row r="12" spans="1:14" x14ac:dyDescent="0.25">
      <c r="A12" s="78" t="s">
        <v>97</v>
      </c>
      <c r="B12" s="79">
        <f>2115*2</f>
        <v>4230</v>
      </c>
      <c r="C12" s="79">
        <v>340</v>
      </c>
      <c r="D12" s="80">
        <v>5.8700000000000002E-2</v>
      </c>
      <c r="E12" s="81">
        <f t="shared" si="1"/>
        <v>4230</v>
      </c>
      <c r="F12" s="82">
        <v>1.2800000000000001E-2</v>
      </c>
      <c r="G12" s="79">
        <f>2115*2+340</f>
        <v>4570</v>
      </c>
      <c r="H12" s="79">
        <v>2570</v>
      </c>
    </row>
    <row r="13" spans="1:14" x14ac:dyDescent="0.25">
      <c r="C13" s="71"/>
      <c r="D13" s="72"/>
      <c r="E13" s="72"/>
      <c r="F13" s="71"/>
      <c r="G13" s="71"/>
    </row>
    <row r="14" spans="1:14" x14ac:dyDescent="0.25">
      <c r="A14" s="70" t="s">
        <v>253</v>
      </c>
      <c r="B14" s="72" t="s">
        <v>254</v>
      </c>
      <c r="E14" s="72"/>
      <c r="F14" s="71"/>
      <c r="G14" s="71"/>
    </row>
    <row r="15" spans="1:14" x14ac:dyDescent="0.25">
      <c r="A15" s="73" t="s">
        <v>255</v>
      </c>
      <c r="B15" s="74" t="s">
        <v>256</v>
      </c>
      <c r="C15" s="72"/>
      <c r="D15" s="71"/>
      <c r="E15" s="71"/>
    </row>
    <row r="16" spans="1:14" x14ac:dyDescent="0.25">
      <c r="A16" s="78" t="s">
        <v>257</v>
      </c>
      <c r="B16" s="85">
        <v>2500</v>
      </c>
      <c r="C16" s="72"/>
      <c r="D16" s="71"/>
      <c r="E16" s="71"/>
    </row>
    <row r="18" spans="3:8" x14ac:dyDescent="0.25">
      <c r="C18" s="86" t="s">
        <v>258</v>
      </c>
    </row>
    <row r="23" spans="3:8" ht="14.4" customHeight="1" x14ac:dyDescent="0.25">
      <c r="D23" s="68"/>
      <c r="E23" s="68"/>
      <c r="F23" s="87">
        <f>$D$4</f>
        <v>5.8700000000000002E-2</v>
      </c>
      <c r="G23" s="88">
        <f>_xll.PTreeNodeProbability(treeCalc_1!$F$2,5)</f>
        <v>1.9566666666666666E-2</v>
      </c>
    </row>
    <row r="24" spans="3:8" ht="14.4" customHeight="1" x14ac:dyDescent="0.25">
      <c r="D24" s="68"/>
      <c r="E24" s="68"/>
      <c r="F24" s="89">
        <f>-$C$4</f>
        <v>-340</v>
      </c>
      <c r="G24" s="90">
        <f>_xll.PTreeNodeValue(treeCalc_1!$F$2,5)</f>
        <v>7276</v>
      </c>
    </row>
    <row r="25" spans="3:8" ht="14.4" customHeight="1" x14ac:dyDescent="0.25">
      <c r="D25" s="68"/>
      <c r="E25" s="91">
        <v>0.33333000000000002</v>
      </c>
      <c r="F25" s="92" t="s">
        <v>259</v>
      </c>
    </row>
    <row r="26" spans="3:8" ht="14.4" customHeight="1" x14ac:dyDescent="0.25">
      <c r="D26" s="68"/>
      <c r="E26" s="112">
        <f>$H$4</f>
        <v>7616</v>
      </c>
      <c r="F26" s="93">
        <f>_xll.PTreeNodeValue(treeCalc_1!$F$2,2)</f>
        <v>7555.6602299999995</v>
      </c>
    </row>
    <row r="27" spans="3:8" ht="14.4" customHeight="1" x14ac:dyDescent="0.25">
      <c r="D27" s="68"/>
      <c r="E27" s="68"/>
      <c r="G27" s="87">
        <f>$G$4</f>
        <v>1.43E-2</v>
      </c>
      <c r="H27" s="88">
        <f>_xll.PTreeNodeProbability(treeCalc_1!$F$2,9)</f>
        <v>4.4868633333333329E-3</v>
      </c>
    </row>
    <row r="28" spans="3:8" ht="14.4" customHeight="1" x14ac:dyDescent="0.25">
      <c r="D28" s="68"/>
      <c r="E28" s="68"/>
      <c r="G28" s="89">
        <f>$I$4-$H$4</f>
        <v>-3000</v>
      </c>
      <c r="H28" s="94">
        <f>_xll.PTreeNodeValue(treeCalc_1!$F$2,9)</f>
        <v>4616</v>
      </c>
    </row>
    <row r="29" spans="3:8" ht="14.4" customHeight="1" x14ac:dyDescent="0.25">
      <c r="D29" s="68"/>
      <c r="E29" s="68"/>
      <c r="F29" s="87">
        <f>1-$D$4</f>
        <v>0.94130000000000003</v>
      </c>
      <c r="G29" s="92" t="s">
        <v>260</v>
      </c>
    </row>
    <row r="30" spans="3:8" ht="14.4" customHeight="1" x14ac:dyDescent="0.25">
      <c r="D30" s="68"/>
      <c r="E30" s="68"/>
      <c r="F30" s="95">
        <v>0</v>
      </c>
      <c r="G30" s="93">
        <f>_xll.PTreeNodeValue(treeCalc_1!$F$2,6)</f>
        <v>7573.0999999999995</v>
      </c>
    </row>
    <row r="31" spans="3:8" ht="14.4" customHeight="1" x14ac:dyDescent="0.25">
      <c r="D31" s="68"/>
      <c r="E31" s="68"/>
      <c r="G31" s="87">
        <f>1-$G$4</f>
        <v>0.98570000000000002</v>
      </c>
      <c r="H31" s="88">
        <f>_xll.PTreeNodeProbability(treeCalc_1!$F$2,10)</f>
        <v>0.30927980333333333</v>
      </c>
    </row>
    <row r="32" spans="3:8" ht="14.4" customHeight="1" x14ac:dyDescent="0.25">
      <c r="D32" s="68"/>
      <c r="E32" s="68"/>
      <c r="G32" s="95">
        <v>0</v>
      </c>
      <c r="H32" s="90">
        <f>_xll.PTreeNodeValue(treeCalc_1!$F$2,10)</f>
        <v>7616</v>
      </c>
    </row>
    <row r="33" spans="4:9" ht="14.4" customHeight="1" x14ac:dyDescent="0.25">
      <c r="D33" s="113" t="b">
        <f>_xll.PTreeNodeDecision(treeCalc_1!$F$2,15)</f>
        <v>1</v>
      </c>
      <c r="E33" s="92" t="s">
        <v>261</v>
      </c>
      <c r="H33" s="95"/>
      <c r="I33" s="90"/>
    </row>
    <row r="34" spans="4:9" ht="14.4" customHeight="1" x14ac:dyDescent="0.25">
      <c r="D34" s="95">
        <v>0</v>
      </c>
      <c r="E34" s="93">
        <f>_xll.PTreeNodeValue(treeCalc_1!$F$2,15)</f>
        <v>5417.6917816666664</v>
      </c>
      <c r="H34" s="95"/>
      <c r="I34" s="90"/>
    </row>
    <row r="35" spans="4:9" ht="14.4" customHeight="1" x14ac:dyDescent="0.25">
      <c r="D35" s="68"/>
      <c r="E35" s="68"/>
      <c r="F35" s="87">
        <f>$D$5</f>
        <v>5.8700000000000002E-2</v>
      </c>
      <c r="G35" s="88">
        <f>_xll.PTreeNodeProbability(treeCalc_1!$F$2,25)</f>
        <v>1.9566666666666666E-2</v>
      </c>
    </row>
    <row r="36" spans="4:9" ht="14.4" customHeight="1" x14ac:dyDescent="0.25">
      <c r="D36" s="68"/>
      <c r="E36" s="68"/>
      <c r="F36" s="89">
        <f>-$C$5</f>
        <v>-340</v>
      </c>
      <c r="G36" s="90">
        <f>_xll.PTreeNodeValue(treeCalc_1!$F$2,25)</f>
        <v>3426</v>
      </c>
    </row>
    <row r="37" spans="4:9" ht="14.4" customHeight="1" x14ac:dyDescent="0.25">
      <c r="D37" s="68"/>
      <c r="E37" s="91">
        <v>0.33333000000000002</v>
      </c>
      <c r="F37" s="92" t="s">
        <v>259</v>
      </c>
    </row>
    <row r="38" spans="4:9" ht="14.4" customHeight="1" x14ac:dyDescent="0.25">
      <c r="D38" s="68"/>
      <c r="E38" s="115">
        <f>$H$5</f>
        <v>3766</v>
      </c>
      <c r="F38" s="93">
        <f>_xll.PTreeNodeValue(treeCalc_1!$F$2,16)</f>
        <v>3725.8511150000004</v>
      </c>
    </row>
    <row r="39" spans="4:9" ht="14.4" customHeight="1" x14ac:dyDescent="0.25">
      <c r="D39" s="68"/>
      <c r="E39" s="68"/>
      <c r="G39" s="87">
        <f>$G$5</f>
        <v>1.43E-2</v>
      </c>
      <c r="H39" s="88">
        <f>_xll.PTreeNodeProbability(treeCalc_1!$F$2,13)</f>
        <v>4.4868633333333329E-3</v>
      </c>
    </row>
    <row r="40" spans="4:9" ht="14.4" customHeight="1" x14ac:dyDescent="0.25">
      <c r="D40" s="68"/>
      <c r="E40" s="68"/>
      <c r="G40" s="89">
        <f>$I$5-$H$5</f>
        <v>-1500</v>
      </c>
      <c r="H40" s="94">
        <f>_xll.PTreeNodeValue(treeCalc_1!$F$2,13)</f>
        <v>2266</v>
      </c>
    </row>
    <row r="41" spans="4:9" ht="14.4" customHeight="1" x14ac:dyDescent="0.25">
      <c r="D41" s="68"/>
      <c r="E41" s="68"/>
      <c r="F41" s="87">
        <f>1-$D$5</f>
        <v>0.94130000000000003</v>
      </c>
      <c r="G41" s="92" t="s">
        <v>260</v>
      </c>
    </row>
    <row r="42" spans="4:9" ht="14.4" customHeight="1" x14ac:dyDescent="0.25">
      <c r="D42" s="68"/>
      <c r="E42" s="68"/>
      <c r="F42" s="95">
        <v>0</v>
      </c>
      <c r="G42" s="93">
        <f>_xll.PTreeNodeValue(treeCalc_1!$F$2,26)</f>
        <v>3744.55</v>
      </c>
    </row>
    <row r="43" spans="4:9" ht="14.4" customHeight="1" x14ac:dyDescent="0.25">
      <c r="D43" s="68"/>
      <c r="E43" s="68"/>
      <c r="G43" s="87">
        <f>1-$G$5</f>
        <v>0.98570000000000002</v>
      </c>
      <c r="H43" s="88">
        <f>_xll.PTreeNodeProbability(treeCalc_1!$F$2,14)</f>
        <v>0.30927980333333333</v>
      </c>
    </row>
    <row r="44" spans="4:9" ht="14.4" customHeight="1" x14ac:dyDescent="0.25">
      <c r="D44" s="68"/>
      <c r="E44" s="68"/>
      <c r="G44" s="95">
        <v>0</v>
      </c>
      <c r="H44" s="94">
        <f>_xll.PTreeNodeValue(treeCalc_1!$F$2,14)</f>
        <v>3766</v>
      </c>
    </row>
    <row r="45" spans="4:9" ht="14.4" customHeight="1" x14ac:dyDescent="0.25">
      <c r="D45" s="68"/>
      <c r="E45" s="68"/>
      <c r="F45" s="87">
        <f>$D$6</f>
        <v>5.8700000000000002E-2</v>
      </c>
      <c r="G45" s="88">
        <f>_xll.PTreeNodeProbability(treeCalc_1!$F$2,27)</f>
        <v>1.9566666666666666E-2</v>
      </c>
    </row>
    <row r="46" spans="4:9" ht="14.4" customHeight="1" x14ac:dyDescent="0.25">
      <c r="D46" s="68"/>
      <c r="E46" s="68"/>
      <c r="F46" s="89">
        <f>-$C$6</f>
        <v>-340</v>
      </c>
      <c r="G46" s="90">
        <f>_xll.PTreeNodeValue(treeCalc_1!$F$2,27)</f>
        <v>4708</v>
      </c>
    </row>
    <row r="47" spans="4:9" ht="14.4" customHeight="1" x14ac:dyDescent="0.25">
      <c r="D47" s="68"/>
      <c r="E47" s="91">
        <v>0.33333000000000002</v>
      </c>
      <c r="F47" s="92" t="s">
        <v>259</v>
      </c>
    </row>
    <row r="48" spans="4:9" ht="14.4" customHeight="1" x14ac:dyDescent="0.25">
      <c r="D48" s="68"/>
      <c r="E48" s="115">
        <f>$H$6</f>
        <v>5048</v>
      </c>
      <c r="F48" s="93">
        <f>_xll.PTreeNodeValue(treeCalc_1!$F$2,17)</f>
        <v>4971.5639999999994</v>
      </c>
    </row>
    <row r="49" spans="3:8" ht="14.4" customHeight="1" x14ac:dyDescent="0.25">
      <c r="D49" s="68"/>
      <c r="E49" s="68"/>
      <c r="G49" s="87">
        <f>$G$6</f>
        <v>0.03</v>
      </c>
      <c r="H49" s="88">
        <f>_xll.PTreeNodeProbability(treeCalc_1!$F$2,29)</f>
        <v>9.4129999999999995E-3</v>
      </c>
    </row>
    <row r="50" spans="3:8" ht="14.4" customHeight="1" x14ac:dyDescent="0.25">
      <c r="D50" s="68"/>
      <c r="E50" s="68"/>
      <c r="G50" s="89">
        <f>$I$6-$H$6</f>
        <v>-2000</v>
      </c>
      <c r="H50" s="94">
        <f>_xll.PTreeNodeValue(treeCalc_1!$F$2,29)</f>
        <v>3048</v>
      </c>
    </row>
    <row r="51" spans="3:8" ht="14.4" customHeight="1" x14ac:dyDescent="0.25">
      <c r="D51" s="68"/>
      <c r="E51" s="68"/>
      <c r="F51" s="87">
        <f>1-$D$6</f>
        <v>0.94130000000000003</v>
      </c>
      <c r="G51" s="92" t="s">
        <v>260</v>
      </c>
    </row>
    <row r="52" spans="3:8" ht="14.4" customHeight="1" x14ac:dyDescent="0.25">
      <c r="D52" s="68"/>
      <c r="E52" s="68"/>
      <c r="F52" s="95">
        <v>0</v>
      </c>
      <c r="G52" s="93">
        <f>_xll.PTreeNodeValue(treeCalc_1!$F$2,28)</f>
        <v>4987.9999999999991</v>
      </c>
    </row>
    <row r="53" spans="3:8" ht="14.4" customHeight="1" x14ac:dyDescent="0.25">
      <c r="D53" s="68"/>
      <c r="E53" s="68"/>
      <c r="G53" s="87">
        <f>1-$G$6</f>
        <v>0.97</v>
      </c>
      <c r="H53" s="88">
        <f>_xll.PTreeNodeProbability(treeCalc_1!$F$2,30)</f>
        <v>0.30435366666666663</v>
      </c>
    </row>
    <row r="54" spans="3:8" ht="14.4" customHeight="1" x14ac:dyDescent="0.25">
      <c r="D54" s="68"/>
      <c r="E54" s="68"/>
      <c r="G54" s="95">
        <v>0</v>
      </c>
      <c r="H54" s="94">
        <f>_xll.PTreeNodeValue(treeCalc_1!$F$2,30)</f>
        <v>5048</v>
      </c>
    </row>
    <row r="55" spans="3:8" ht="14.4" customHeight="1" x14ac:dyDescent="0.25">
      <c r="C55" s="95"/>
      <c r="D55" s="96" t="s">
        <v>262</v>
      </c>
      <c r="E55" s="68"/>
    </row>
    <row r="56" spans="3:8" ht="14.4" customHeight="1" x14ac:dyDescent="0.25">
      <c r="C56" s="95"/>
      <c r="D56" s="97">
        <f>_xll.PTreeNodeValue(treeCalc_1!$F$2,1)</f>
        <v>5417.6917816666664</v>
      </c>
      <c r="E56" s="68"/>
    </row>
    <row r="57" spans="3:8" ht="14.4" customHeight="1" x14ac:dyDescent="0.25">
      <c r="D57" s="68"/>
      <c r="E57" s="68"/>
      <c r="F57" s="87">
        <f>$D$10</f>
        <v>5.8700000000000002E-2</v>
      </c>
      <c r="G57" s="88">
        <f>_xll.PTreeNodeProbability(treeCalc_1!$F$2,7)</f>
        <v>0</v>
      </c>
    </row>
    <row r="58" spans="3:8" ht="14.4" customHeight="1" x14ac:dyDescent="0.25">
      <c r="D58" s="68"/>
      <c r="E58" s="68"/>
      <c r="F58" s="98">
        <f>-$C$10</f>
        <v>-340</v>
      </c>
      <c r="G58" s="90">
        <f>_xll.PTreeNodeValue(treeCalc_1!$F$2,7)</f>
        <v>1984</v>
      </c>
    </row>
    <row r="59" spans="3:8" ht="14.4" customHeight="1" x14ac:dyDescent="0.25">
      <c r="D59" s="68"/>
      <c r="E59" s="91">
        <v>0.33333299999999999</v>
      </c>
      <c r="F59" s="92" t="s">
        <v>259</v>
      </c>
    </row>
    <row r="60" spans="3:8" ht="14.4" customHeight="1" x14ac:dyDescent="0.25">
      <c r="D60" s="68"/>
      <c r="E60" s="98">
        <f>$G$10</f>
        <v>2324</v>
      </c>
      <c r="F60" s="93">
        <f>_xll.PTreeNodeValue(treeCalc_1!$F$2,3)</f>
        <v>2294.1018719999997</v>
      </c>
    </row>
    <row r="61" spans="3:8" ht="14.4" customHeight="1" x14ac:dyDescent="0.25">
      <c r="D61" s="68"/>
      <c r="E61" s="68"/>
      <c r="G61" s="87">
        <f>$F$10</f>
        <v>1.32E-2</v>
      </c>
      <c r="H61" s="88">
        <f>_xll.PTreeNodeProbability(treeCalc_1!$F$2,11)</f>
        <v>0</v>
      </c>
    </row>
    <row r="62" spans="3:8" ht="14.4" customHeight="1" x14ac:dyDescent="0.25">
      <c r="D62" s="68"/>
      <c r="E62" s="68"/>
      <c r="G62" s="98">
        <f>$H$10-$G$10</f>
        <v>-800</v>
      </c>
      <c r="H62" s="94">
        <f>_xll.PTreeNodeValue(treeCalc_1!$F$2,11)</f>
        <v>1524</v>
      </c>
    </row>
    <row r="63" spans="3:8" ht="14.4" customHeight="1" x14ac:dyDescent="0.25">
      <c r="D63" s="68"/>
      <c r="E63" s="68"/>
      <c r="F63" s="87">
        <f>1-$D$10</f>
        <v>0.94130000000000003</v>
      </c>
      <c r="G63" s="92" t="s">
        <v>260</v>
      </c>
    </row>
    <row r="64" spans="3:8" ht="14.4" customHeight="1" x14ac:dyDescent="0.25">
      <c r="D64" s="68"/>
      <c r="E64" s="68"/>
      <c r="F64" s="95">
        <v>0</v>
      </c>
      <c r="G64" s="93">
        <f>_xll.PTreeNodeValue(treeCalc_1!$F$2,8)</f>
        <v>2313.4399999999996</v>
      </c>
    </row>
    <row r="65" spans="4:8" ht="14.4" customHeight="1" x14ac:dyDescent="0.25">
      <c r="D65" s="68"/>
      <c r="E65" s="68"/>
      <c r="G65" s="87">
        <f>1-$F$10</f>
        <v>0.98680000000000001</v>
      </c>
      <c r="H65" s="88">
        <f>_xll.PTreeNodeProbability(treeCalc_1!$F$2,12)</f>
        <v>0</v>
      </c>
    </row>
    <row r="66" spans="4:8" ht="14.4" customHeight="1" x14ac:dyDescent="0.25">
      <c r="D66" s="68"/>
      <c r="E66" s="68"/>
      <c r="G66" s="95">
        <v>0</v>
      </c>
      <c r="H66" s="94">
        <f>_xll.PTreeNodeValue(treeCalc_1!$F$2,12)</f>
        <v>2324</v>
      </c>
    </row>
    <row r="67" spans="4:8" ht="14.4" customHeight="1" x14ac:dyDescent="0.25">
      <c r="D67" s="113" t="b">
        <f>_xll.PTreeNodeDecision(treeCalc_1!$F$2,18)</f>
        <v>0</v>
      </c>
      <c r="E67" s="92" t="s">
        <v>263</v>
      </c>
      <c r="G67" s="95"/>
      <c r="H67" s="90"/>
    </row>
    <row r="68" spans="4:8" ht="14.4" customHeight="1" x14ac:dyDescent="0.25">
      <c r="D68" s="95">
        <v>0</v>
      </c>
      <c r="E68" s="93">
        <f>_xll.PTreeNodeValue(treeCalc_1!$F$2,18)</f>
        <v>3072.8839323333332</v>
      </c>
      <c r="G68" s="95"/>
      <c r="H68" s="90"/>
    </row>
    <row r="69" spans="4:8" ht="14.4" customHeight="1" x14ac:dyDescent="0.25">
      <c r="D69" s="68"/>
      <c r="E69" s="68"/>
      <c r="F69" s="87">
        <f>$D$11</f>
        <v>5.8700000000000002E-2</v>
      </c>
      <c r="G69" s="88">
        <f>_xll.PTreeNodeProbability(treeCalc_1!$F$2,21)</f>
        <v>0</v>
      </c>
    </row>
    <row r="70" spans="4:8" ht="14.4" customHeight="1" x14ac:dyDescent="0.25">
      <c r="D70" s="68"/>
      <c r="E70" s="68"/>
      <c r="F70" s="98">
        <f>-$C$10</f>
        <v>-340</v>
      </c>
      <c r="G70" s="90">
        <f>_xll.PTreeNodeValue(treeCalc_1!$F$2,21)</f>
        <v>2090</v>
      </c>
    </row>
    <row r="71" spans="4:8" ht="14.4" customHeight="1" x14ac:dyDescent="0.25">
      <c r="D71" s="68"/>
      <c r="E71" s="91">
        <v>0.33333299999999999</v>
      </c>
      <c r="F71" s="92" t="s">
        <v>259</v>
      </c>
    </row>
    <row r="72" spans="4:8" ht="14.4" customHeight="1" x14ac:dyDescent="0.25">
      <c r="D72" s="68"/>
      <c r="E72" s="98">
        <f>$G$11</f>
        <v>2430</v>
      </c>
      <c r="F72" s="93">
        <f>_xll.PTreeNodeValue(treeCalc_1!$F$2,19)</f>
        <v>2398.6052050000003</v>
      </c>
    </row>
    <row r="73" spans="4:8" ht="14.4" customHeight="1" x14ac:dyDescent="0.25">
      <c r="D73" s="68"/>
      <c r="E73" s="68"/>
      <c r="G73" s="87">
        <f>$F$11</f>
        <v>1.35E-2</v>
      </c>
      <c r="H73" s="88">
        <f>_xll.PTreeNodeProbability(treeCalc_1!$F$2,31)</f>
        <v>0</v>
      </c>
    </row>
    <row r="74" spans="4:8" ht="14.4" customHeight="1" x14ac:dyDescent="0.25">
      <c r="D74" s="68"/>
      <c r="E74" s="68"/>
      <c r="G74" s="98">
        <f>$H$11-$G$11</f>
        <v>-900</v>
      </c>
      <c r="H74" s="94">
        <f>_xll.PTreeNodeValue(treeCalc_1!$F$2,31)</f>
        <v>1530</v>
      </c>
    </row>
    <row r="75" spans="4:8" ht="14.4" customHeight="1" x14ac:dyDescent="0.25">
      <c r="D75" s="68"/>
      <c r="E75" s="68"/>
      <c r="F75" s="87">
        <f>1-$D$11</f>
        <v>0.94130000000000003</v>
      </c>
      <c r="G75" s="92" t="s">
        <v>260</v>
      </c>
    </row>
    <row r="76" spans="4:8" ht="14.4" customHeight="1" x14ac:dyDescent="0.25">
      <c r="D76" s="68"/>
      <c r="E76" s="68"/>
      <c r="F76" s="95">
        <v>0</v>
      </c>
      <c r="G76" s="93">
        <f>_xll.PTreeNodeValue(treeCalc_1!$F$2,22)</f>
        <v>2417.8500000000004</v>
      </c>
    </row>
    <row r="77" spans="4:8" ht="14.4" customHeight="1" x14ac:dyDescent="0.25">
      <c r="D77" s="68"/>
      <c r="E77" s="68"/>
      <c r="G77" s="87">
        <f>1-$F$11</f>
        <v>0.98650000000000004</v>
      </c>
      <c r="H77" s="88">
        <f>_xll.PTreeNodeProbability(treeCalc_1!$F$2,32)</f>
        <v>0</v>
      </c>
    </row>
    <row r="78" spans="4:8" ht="14.4" customHeight="1" x14ac:dyDescent="0.25">
      <c r="D78" s="68"/>
      <c r="E78" s="68"/>
      <c r="G78" s="95">
        <v>0</v>
      </c>
      <c r="H78" s="94">
        <f>_xll.PTreeNodeValue(treeCalc_1!$F$2,32)</f>
        <v>2430</v>
      </c>
    </row>
    <row r="79" spans="4:8" ht="14.4" customHeight="1" x14ac:dyDescent="0.25">
      <c r="D79" s="68"/>
      <c r="E79" s="68"/>
      <c r="F79" s="87">
        <f>$D$12</f>
        <v>5.8700000000000002E-2</v>
      </c>
      <c r="G79" s="88">
        <f>_xll.PTreeNodeProbability(treeCalc_1!$F$2,23)</f>
        <v>0</v>
      </c>
    </row>
    <row r="80" spans="4:8" ht="14.4" customHeight="1" x14ac:dyDescent="0.25">
      <c r="D80" s="68"/>
      <c r="E80" s="68"/>
      <c r="F80" s="98">
        <f>-$C$12</f>
        <v>-340</v>
      </c>
      <c r="G80" s="90">
        <f>_xll.PTreeNodeValue(treeCalc_1!$F$2,23)</f>
        <v>4230</v>
      </c>
    </row>
    <row r="81" spans="4:8" ht="14.4" customHeight="1" x14ac:dyDescent="0.25">
      <c r="D81" s="68"/>
      <c r="E81" s="91">
        <v>0.33333299999999999</v>
      </c>
      <c r="F81" s="92" t="s">
        <v>259</v>
      </c>
    </row>
    <row r="82" spans="4:8" ht="14.4" customHeight="1" x14ac:dyDescent="0.25">
      <c r="D82" s="68"/>
      <c r="E82" s="98">
        <f>$G$12</f>
        <v>4570</v>
      </c>
      <c r="F82" s="93">
        <f>_xll.PTreeNodeValue(treeCalc_1!$F$2,20)</f>
        <v>4525.9447200000004</v>
      </c>
    </row>
    <row r="83" spans="4:8" ht="14.4" customHeight="1" x14ac:dyDescent="0.25">
      <c r="D83" s="68"/>
      <c r="E83" s="68"/>
      <c r="G83" s="87">
        <f>$F$12</f>
        <v>1.2800000000000001E-2</v>
      </c>
      <c r="H83" s="88">
        <f>_xll.PTreeNodeProbability(treeCalc_1!$F$2,33)</f>
        <v>0</v>
      </c>
    </row>
    <row r="84" spans="4:8" ht="14.4" customHeight="1" x14ac:dyDescent="0.25">
      <c r="D84" s="68"/>
      <c r="E84" s="68"/>
      <c r="G84" s="98">
        <f>$H$12-$G$12</f>
        <v>-2000</v>
      </c>
      <c r="H84" s="94">
        <f>_xll.PTreeNodeValue(treeCalc_1!$F$2,33)</f>
        <v>2570</v>
      </c>
    </row>
    <row r="85" spans="4:8" ht="14.4" customHeight="1" x14ac:dyDescent="0.25">
      <c r="D85" s="68"/>
      <c r="E85" s="68"/>
      <c r="F85" s="87">
        <f>1-$D$12</f>
        <v>0.94130000000000003</v>
      </c>
      <c r="G85" s="92" t="s">
        <v>260</v>
      </c>
    </row>
    <row r="86" spans="4:8" ht="14.4" customHeight="1" x14ac:dyDescent="0.25">
      <c r="D86" s="68"/>
      <c r="E86" s="68"/>
      <c r="F86" s="95">
        <v>0</v>
      </c>
      <c r="G86" s="93">
        <f>_xll.PTreeNodeValue(treeCalc_1!$F$2,24)</f>
        <v>4544.3999999999996</v>
      </c>
    </row>
    <row r="87" spans="4:8" ht="14.4" customHeight="1" x14ac:dyDescent="0.25">
      <c r="D87" s="68"/>
      <c r="E87" s="68"/>
      <c r="G87" s="87">
        <f>1-$F$12</f>
        <v>0.98719999999999997</v>
      </c>
      <c r="H87" s="88">
        <f>_xll.PTreeNodeProbability(treeCalc_1!$F$2,34)</f>
        <v>0</v>
      </c>
    </row>
    <row r="88" spans="4:8" ht="14.4" customHeight="1" x14ac:dyDescent="0.25">
      <c r="D88" s="68"/>
      <c r="E88" s="68"/>
      <c r="G88" s="95">
        <v>0</v>
      </c>
      <c r="H88" s="94">
        <f>_xll.PTreeNodeValue(treeCalc_1!$F$2,34)</f>
        <v>4570</v>
      </c>
    </row>
    <row r="89" spans="4:8" ht="14.4" customHeight="1" x14ac:dyDescent="0.25">
      <c r="D89" s="113" t="b">
        <f>_xll.PTreeNodeDecision(treeCalc_1!$F$2,4)</f>
        <v>0</v>
      </c>
      <c r="E89" s="88">
        <f>_xll.PTreeNodeProbability(treeCalc_1!$F$2,4)</f>
        <v>0</v>
      </c>
    </row>
    <row r="90" spans="4:8" ht="14.4" customHeight="1" x14ac:dyDescent="0.25">
      <c r="D90" s="116">
        <v>2500</v>
      </c>
      <c r="E90" s="94">
        <f>_xll.PTreeNodeValue(treeCalc_1!$F$2,4)</f>
        <v>2500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bcbd0a7-3d1a-4d48-9960-d53d33cafe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5F9AAFDB0474EBD27BF50A16539BA" ma:contentTypeVersion="12" ma:contentTypeDescription="Create a new document." ma:contentTypeScope="" ma:versionID="f5f6a3cb9e2c2b2a0366610a9bf63209">
  <xsd:schema xmlns:xsd="http://www.w3.org/2001/XMLSchema" xmlns:xs="http://www.w3.org/2001/XMLSchema" xmlns:p="http://schemas.microsoft.com/office/2006/metadata/properties" xmlns:ns2="bbcbd0a7-3d1a-4d48-9960-d53d33cafe51" xmlns:ns3="f579ecd6-717e-4810-9480-75dba99172cd" targetNamespace="http://schemas.microsoft.com/office/2006/metadata/properties" ma:root="true" ma:fieldsID="ee77a2e5ae1b052272698196d14737d8" ns2:_="" ns3:_="">
    <xsd:import namespace="bbcbd0a7-3d1a-4d48-9960-d53d33cafe51"/>
    <xsd:import namespace="f579ecd6-717e-4810-9480-75dba9917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bd0a7-3d1a-4d48-9960-d53d33caf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9ecd6-717e-4810-9480-75dba99172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7EABAD-33DE-4056-A8D0-A37B04CD0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0E30C-DD8E-4C1C-AEF2-E85ACC9F45D4}">
  <ds:schemaRefs>
    <ds:schemaRef ds:uri="http://schemas.microsoft.com/office/2006/metadata/properties"/>
    <ds:schemaRef ds:uri="http://schemas.microsoft.com/office/infopath/2007/PartnerControls"/>
    <ds:schemaRef ds:uri="bbcbd0a7-3d1a-4d48-9960-d53d33cafe51"/>
  </ds:schemaRefs>
</ds:datastoreItem>
</file>

<file path=customXml/itemProps3.xml><?xml version="1.0" encoding="utf-8"?>
<ds:datastoreItem xmlns:ds="http://schemas.openxmlformats.org/officeDocument/2006/customXml" ds:itemID="{5CB1B7EF-E706-449B-95B1-EA9355A2C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cbd0a7-3d1a-4d48-9960-d53d33cafe51"/>
    <ds:schemaRef ds:uri="f579ecd6-717e-4810-9480-75dba9917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treeCalc_2</vt:lpstr>
      <vt:lpstr>Destination Selection</vt:lpstr>
      <vt:lpstr>Covid-Raw Data</vt:lpstr>
      <vt:lpstr>Covid Data-Summary</vt:lpstr>
      <vt:lpstr>Covid Probability</vt:lpstr>
      <vt:lpstr>Flight Cancellation Data</vt:lpstr>
      <vt:lpstr>Vacation Cost</vt:lpstr>
      <vt:lpstr>Probability Decision Tree</vt:lpstr>
      <vt:lpstr>Decision Tree with EMV</vt:lpstr>
      <vt:lpstr>_PalUtilTempWorksheet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Shilpi Karmakar</dc:creator>
  <cp:keywords/>
  <dc:description/>
  <cp:lastModifiedBy>kiran alluru</cp:lastModifiedBy>
  <cp:revision/>
  <dcterms:created xsi:type="dcterms:W3CDTF">2022-03-07T00:23:28Z</dcterms:created>
  <dcterms:modified xsi:type="dcterms:W3CDTF">2022-03-12T16:36:12Z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0x010100DD65F9AAFDB0474EBD27BF50A16539BA</vt:lpwstr>
  </property>
</Properties>
</file>